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994\Downloads\"/>
    </mc:Choice>
  </mc:AlternateContent>
  <xr:revisionPtr revIDLastSave="0" documentId="13_ncr:1_{C9750A85-D7CD-41FB-9C07-90BE8F235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故報告（新旧融合）" sheetId="1" r:id="rId1"/>
    <sheet name="Sheet1" sheetId="2" r:id="rId2"/>
    <sheet name="Sheet2" sheetId="3" r:id="rId3"/>
  </sheets>
  <definedNames>
    <definedName name="_xlnm.Print_Area" localSheetId="0">'事故報告（新旧融合）'!$A$1:$P$56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" l="1"/>
  <c r="C3" i="2" s="1"/>
  <c r="D35" i="2"/>
  <c r="E35" i="2" s="1"/>
  <c r="C35" i="2" s="1"/>
  <c r="H2" i="3" s="1"/>
  <c r="D26" i="2" l="1"/>
  <c r="E26" i="2" s="1"/>
  <c r="C26" i="2" s="1"/>
  <c r="F2" i="3" s="1"/>
  <c r="R34" i="2" l="1"/>
  <c r="Q34" i="2"/>
  <c r="P34" i="2"/>
  <c r="O34" i="2"/>
  <c r="S40" i="2"/>
  <c r="R40" i="2"/>
  <c r="Q40" i="2"/>
  <c r="P40" i="2"/>
  <c r="O40" i="2"/>
  <c r="Q38" i="2"/>
  <c r="P38" i="2"/>
  <c r="O38" i="2"/>
  <c r="X25" i="2"/>
  <c r="Y25" i="2"/>
  <c r="W25" i="2"/>
  <c r="X24" i="2"/>
  <c r="V24" i="2"/>
  <c r="W24" i="2"/>
  <c r="V25" i="2"/>
  <c r="U25" i="2"/>
  <c r="U24" i="2"/>
  <c r="S24" i="2"/>
  <c r="T24" i="2"/>
  <c r="T25" i="2"/>
  <c r="S25" i="2"/>
  <c r="R25" i="2"/>
  <c r="Q25" i="2"/>
  <c r="Q24" i="2"/>
  <c r="P25" i="2"/>
  <c r="O25" i="2"/>
  <c r="R24" i="2"/>
  <c r="P24" i="2"/>
  <c r="O24" i="2"/>
  <c r="Z42" i="2"/>
  <c r="Z40" i="2"/>
  <c r="Z38" i="2"/>
  <c r="Z34" i="2"/>
  <c r="Z30" i="2"/>
  <c r="Z25" i="2"/>
  <c r="Z24" i="2"/>
  <c r="Z21" i="2"/>
  <c r="Z20" i="2"/>
  <c r="Z4" i="2"/>
  <c r="Z2" i="2"/>
  <c r="C25" i="2" l="1"/>
  <c r="E2" i="3" s="1"/>
  <c r="C24" i="2"/>
  <c r="D2" i="3" s="1"/>
  <c r="C46" i="2"/>
  <c r="C45" i="2"/>
  <c r="C44" i="2"/>
  <c r="C43" i="2"/>
  <c r="P42" i="2"/>
  <c r="O42" i="2"/>
  <c r="C41" i="2"/>
  <c r="F39" i="2"/>
  <c r="E39" i="2"/>
  <c r="D39" i="2"/>
  <c r="C40" i="2"/>
  <c r="C38" i="2"/>
  <c r="C37" i="2"/>
  <c r="C36" i="2"/>
  <c r="C34" i="2"/>
  <c r="G2" i="3" s="1"/>
  <c r="C33" i="2"/>
  <c r="C32" i="2"/>
  <c r="C31" i="2"/>
  <c r="C30" i="2"/>
  <c r="R30" i="2"/>
  <c r="Q30" i="2"/>
  <c r="P30" i="2"/>
  <c r="O30" i="2"/>
  <c r="C29" i="2"/>
  <c r="C28" i="2"/>
  <c r="C27" i="2"/>
  <c r="E23" i="2"/>
  <c r="D23" i="2"/>
  <c r="C23" i="2" s="1"/>
  <c r="C2" i="3" s="1"/>
  <c r="F22" i="2"/>
  <c r="E22" i="2"/>
  <c r="D22" i="2"/>
  <c r="U21" i="2"/>
  <c r="T21" i="2"/>
  <c r="S21" i="2"/>
  <c r="R21" i="2"/>
  <c r="Q21" i="2"/>
  <c r="P21" i="2"/>
  <c r="O21" i="2"/>
  <c r="C21" i="2" s="1"/>
  <c r="C22" i="2" l="1"/>
  <c r="B2" i="3" s="1"/>
  <c r="C39" i="2"/>
  <c r="V20" i="2"/>
  <c r="U20" i="2"/>
  <c r="T20" i="2"/>
  <c r="S20" i="2"/>
  <c r="R20" i="2"/>
  <c r="Q20" i="2"/>
  <c r="P20" i="2"/>
  <c r="O20" i="2"/>
  <c r="O19" i="2"/>
  <c r="C19" i="2"/>
  <c r="C18" i="2"/>
  <c r="F17" i="2"/>
  <c r="E17" i="2"/>
  <c r="D17" i="2"/>
  <c r="C15" i="2"/>
  <c r="M2" i="3" s="1"/>
  <c r="C14" i="2"/>
  <c r="L2" i="3" s="1"/>
  <c r="C13" i="2"/>
  <c r="C12" i="2"/>
  <c r="C11" i="2"/>
  <c r="C10" i="2"/>
  <c r="C9" i="2"/>
  <c r="J2" i="3" s="1"/>
  <c r="K2" i="3" s="1"/>
  <c r="C8" i="2"/>
  <c r="C7" i="2"/>
  <c r="I2" i="3" s="1"/>
  <c r="C6" i="2"/>
  <c r="F5" i="2"/>
  <c r="E5" i="2"/>
  <c r="D5" i="2"/>
  <c r="C4" i="2"/>
  <c r="A2" i="3"/>
  <c r="C2" i="2"/>
  <c r="R4" i="2"/>
  <c r="Q4" i="2"/>
  <c r="P4" i="2"/>
  <c r="O4" i="2"/>
  <c r="Q2" i="2"/>
  <c r="O2" i="2"/>
  <c r="P2" i="2"/>
  <c r="C20" i="2" l="1"/>
  <c r="O2" i="3" s="1"/>
  <c r="C5" i="2"/>
  <c r="C17" i="2"/>
  <c r="C16" i="2"/>
  <c r="N2" i="3" s="1"/>
</calcChain>
</file>

<file path=xl/sharedStrings.xml><?xml version="1.0" encoding="utf-8"?>
<sst xmlns="http://schemas.openxmlformats.org/spreadsheetml/2006/main" count="221" uniqueCount="204">
  <si>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2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</si>
  <si>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2"/>
  </si>
  <si>
    <t>第1報</t>
    <rPh sb="0" eb="1">
      <t>ダイ</t>
    </rPh>
    <rPh sb="2" eb="3">
      <t>ホウ</t>
    </rPh>
    <phoneticPr fontId="2"/>
  </si>
  <si>
    <t>最終報告</t>
    <rPh sb="0" eb="2">
      <t>サイシュウ</t>
    </rPh>
    <rPh sb="2" eb="4">
      <t>ホウコク</t>
    </rPh>
    <phoneticPr fontId="2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</si>
  <si>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2"/>
  </si>
  <si>
    <t>1事故
状況</t>
    <rPh sb="1" eb="3">
      <t>ジコ</t>
    </rPh>
    <rPh sb="4" eb="6">
      <t>ジョウキョウ</t>
    </rPh>
    <phoneticPr fontId="2"/>
  </si>
  <si>
    <t>事故状況の程度</t>
    <rPh sb="0" eb="2">
      <t>ジコ</t>
    </rPh>
    <rPh sb="2" eb="4">
      <t>ジョウキョウ</t>
    </rPh>
    <rPh sb="5" eb="7">
      <t>テイド</t>
    </rPh>
    <phoneticPr fontId="2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</si>
  <si>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2"/>
  </si>
  <si>
    <t>入院</t>
    <rPh sb="0" eb="2">
      <t>ニュウイン</t>
    </rPh>
    <phoneticPr fontId="2"/>
  </si>
  <si>
    <t>死亡</t>
    <rPh sb="0" eb="2">
      <t>シボウ</t>
    </rPh>
    <phoneticPr fontId="2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</si>
  <si>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</si>
  <si>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</si>
  <si>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</si>
  <si>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</si>
  <si>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</si>
  <si>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2事業所の概要</t>
    <rPh sb="1" eb="4">
      <t>ジギョウショ</t>
    </rPh>
    <rPh sb="5" eb="7">
      <t>ガイヨウ</t>
    </rPh>
    <phoneticPr fontId="2"/>
  </si>
  <si>
    <t>法人名</t>
    <rPh sb="0" eb="2">
      <t>ホウジン</t>
    </rPh>
    <rPh sb="2" eb="3">
      <t>メイ</t>
    </rPh>
    <phoneticPr fontId="2"/>
  </si>
  <si>
    <t>事業所（施設）名</t>
    <rPh sb="0" eb="3">
      <t>ジギョウショ</t>
    </rPh>
    <rPh sb="4" eb="6">
      <t>シセツ</t>
    </rPh>
    <rPh sb="7" eb="8">
      <t>メイ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</si>
  <si>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</si>
  <si>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サービス種別</t>
    <rPh sb="4" eb="6">
      <t>シュベツ</t>
    </rPh>
    <phoneticPr fontId="2"/>
  </si>
  <si>
    <t>記載者職氏名</t>
    <rPh sb="0" eb="3">
      <t>キサイシャ</t>
    </rPh>
    <rPh sb="3" eb="6">
      <t>ショクシメイ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</si>
  <si>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</si>
  <si>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</si>
  <si>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</si>
  <si>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3対象者</t>
    <rPh sb="1" eb="4">
      <t>タイショウシャ</t>
    </rPh>
    <phoneticPr fontId="2"/>
  </si>
  <si>
    <t>氏名・年齢・性別</t>
    <rPh sb="0" eb="2">
      <t>シメイ</t>
    </rPh>
    <rPh sb="3" eb="5">
      <t>ネンレイ</t>
    </rPh>
    <rPh sb="6" eb="8">
      <t>セイベツ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</si>
  <si>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</si>
  <si>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</si>
  <si>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性別：</t>
    <rPh sb="0" eb="2">
      <t>セイベツ</t>
    </rPh>
    <phoneticPr fontId="2"/>
  </si>
  <si>
    <t>サービス提供開始日</t>
    <rPh sb="4" eb="6">
      <t>テイキョウ</t>
    </rPh>
    <rPh sb="6" eb="8">
      <t>カイシ</t>
    </rPh>
    <rPh sb="8" eb="9">
      <t>ビ</t>
    </rPh>
    <phoneticPr fontId="2"/>
  </si>
  <si>
    <t>住所</t>
    <rPh sb="0" eb="2">
      <t>ジュウショ</t>
    </rPh>
    <phoneticPr fontId="2"/>
  </si>
  <si>
    <t>身体状況</t>
    <rPh sb="0" eb="2">
      <t>シンタイ</t>
    </rPh>
    <rPh sb="2" eb="4">
      <t>ジョウキョウ</t>
    </rPh>
    <phoneticPr fontId="2"/>
  </si>
  <si>
    <t>4事故の概要</t>
    <rPh sb="1" eb="3">
      <t>ジコ</t>
    </rPh>
    <rPh sb="4" eb="6">
      <t>ガイヨウ</t>
    </rPh>
    <phoneticPr fontId="2"/>
  </si>
  <si>
    <t>発生日時</t>
    <rPh sb="0" eb="2">
      <t>ハッセイ</t>
    </rPh>
    <rPh sb="2" eb="4">
      <t>ニチジ</t>
    </rPh>
    <phoneticPr fontId="2"/>
  </si>
  <si>
    <t>時</t>
    <rPh sb="0" eb="1">
      <t>ジ</t>
    </rPh>
    <phoneticPr fontId="2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</si>
  <si>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2"/>
  </si>
  <si>
    <t>発生場所</t>
    <rPh sb="0" eb="2">
      <t>ハッセイ</t>
    </rPh>
    <rPh sb="2" eb="4">
      <t>バショ</t>
    </rPh>
    <phoneticPr fontId="2"/>
  </si>
  <si>
    <t>居室（個室）</t>
    <rPh sb="0" eb="2">
      <t>キョシツ</t>
    </rPh>
    <rPh sb="3" eb="5">
      <t>コシツ</t>
    </rPh>
    <phoneticPr fontId="2"/>
  </si>
  <si>
    <t>居室（多床室）</t>
    <rPh sb="0" eb="2">
      <t>キョシツ</t>
    </rPh>
    <rPh sb="3" eb="6">
      <t>タショウシツ</t>
    </rPh>
    <phoneticPr fontId="2"/>
  </si>
  <si>
    <t>トイレ</t>
    <phoneticPr fontId="2"/>
  </si>
  <si>
    <t>廊下</t>
    <rPh sb="0" eb="2">
      <t>ロウカ</t>
    </rPh>
    <phoneticPr fontId="2"/>
  </si>
  <si>
    <t>食堂等共用部</t>
    <rPh sb="0" eb="2">
      <t>ショクドウ</t>
    </rPh>
    <rPh sb="2" eb="3">
      <t>トウ</t>
    </rPh>
    <rPh sb="3" eb="6">
      <t>キョウヨウブ</t>
    </rPh>
    <phoneticPr fontId="2"/>
  </si>
  <si>
    <t>浴室・脱衣室</t>
    <rPh sb="0" eb="2">
      <t>ヨクシツ</t>
    </rPh>
    <rPh sb="3" eb="5">
      <t>ダツイ</t>
    </rPh>
    <rPh sb="5" eb="6">
      <t>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</si>
  <si>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</si>
  <si>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2"/>
  </si>
  <si>
    <t>敷地外</t>
    <rPh sb="0" eb="2">
      <t>シキチ</t>
    </rPh>
    <rPh sb="2" eb="3">
      <t>ガイ</t>
    </rPh>
    <phoneticPr fontId="2"/>
  </si>
  <si>
    <t>その他（　　　　　　　　　　　　　　）</t>
    <rPh sb="2" eb="3">
      <t>タ</t>
    </rPh>
    <phoneticPr fontId="2"/>
  </si>
  <si>
    <t>事故の種別</t>
    <rPh sb="0" eb="2">
      <t>ジコ</t>
    </rPh>
    <rPh sb="3" eb="5">
      <t>シュベツ</t>
    </rPh>
    <phoneticPr fontId="2"/>
  </si>
  <si>
    <t>転倒</t>
    <rPh sb="0" eb="2">
      <t>テントウ</t>
    </rPh>
    <phoneticPr fontId="2"/>
  </si>
  <si>
    <t>異食</t>
    <rPh sb="0" eb="1">
      <t>イ</t>
    </rPh>
    <rPh sb="1" eb="2">
      <t>ショク</t>
    </rPh>
    <phoneticPr fontId="2"/>
  </si>
  <si>
    <t>不明</t>
    <rPh sb="0" eb="2">
      <t>フメイ</t>
    </rPh>
    <phoneticPr fontId="2"/>
  </si>
  <si>
    <t>転落</t>
    <rPh sb="0" eb="2">
      <t>テンラク</t>
    </rPh>
    <phoneticPr fontId="2"/>
  </si>
  <si>
    <t>誤薬、与薬もれ等</t>
    <rPh sb="0" eb="2">
      <t>ゴヤク</t>
    </rPh>
    <rPh sb="3" eb="5">
      <t>ヨヤク</t>
    </rPh>
    <rPh sb="7" eb="8">
      <t>トウ</t>
    </rPh>
    <phoneticPr fontId="2"/>
  </si>
  <si>
    <t>職員の法令違反、不祥事</t>
    <rPh sb="0" eb="2">
      <t>ショクイン</t>
    </rPh>
    <rPh sb="3" eb="7">
      <t>ホウレイイハン</t>
    </rPh>
    <rPh sb="8" eb="11">
      <t>フショウジ</t>
    </rPh>
    <phoneticPr fontId="2"/>
  </si>
  <si>
    <t>誤嚥・窒息</t>
    <rPh sb="0" eb="2">
      <t>ゴエン</t>
    </rPh>
    <rPh sb="3" eb="5">
      <t>チッソク</t>
    </rPh>
    <phoneticPr fontId="2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</si>
  <si>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2"/>
  </si>
  <si>
    <t>感染症等</t>
    <rPh sb="0" eb="3">
      <t>カンセンショウ</t>
    </rPh>
    <rPh sb="3" eb="4">
      <t>ナド</t>
    </rPh>
    <phoneticPr fontId="2"/>
  </si>
  <si>
    <t>離設</t>
    <rPh sb="0" eb="2">
      <t>リセツ</t>
    </rPh>
    <phoneticPr fontId="2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</si>
  <si>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2"/>
  </si>
  <si>
    <t>その他
特記すべき事項</t>
    <rPh sb="2" eb="3">
      <t>タ</t>
    </rPh>
    <rPh sb="4" eb="6">
      <t>トッキ</t>
    </rPh>
    <rPh sb="9" eb="11">
      <t>ジコウ</t>
    </rPh>
    <phoneticPr fontId="2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</si>
  <si>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2"/>
  </si>
  <si>
    <t>発生時の対応</t>
    <rPh sb="0" eb="2">
      <t>ハッセイ</t>
    </rPh>
    <rPh sb="2" eb="3">
      <t>ジ</t>
    </rPh>
    <rPh sb="4" eb="6">
      <t>タイオウ</t>
    </rPh>
    <phoneticPr fontId="2"/>
  </si>
  <si>
    <t>受診方法</t>
    <rPh sb="0" eb="2">
      <t>ジュシン</t>
    </rPh>
    <rPh sb="2" eb="4">
      <t>ホウホウ</t>
    </rPh>
    <phoneticPr fontId="2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</si>
  <si>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2"/>
  </si>
  <si>
    <t>受診
(外来･往診)</t>
    <rPh sb="0" eb="2">
      <t>ジュシン</t>
    </rPh>
    <rPh sb="4" eb="6">
      <t>ガイライ</t>
    </rPh>
    <rPh sb="7" eb="9">
      <t>オウシン</t>
    </rPh>
    <phoneticPr fontId="2"/>
  </si>
  <si>
    <t>救急搬送</t>
    <rPh sb="0" eb="4">
      <t>キュウキュウハンソウ</t>
    </rPh>
    <phoneticPr fontId="2"/>
  </si>
  <si>
    <t>受診先</t>
    <rPh sb="0" eb="2">
      <t>ジュシン</t>
    </rPh>
    <rPh sb="2" eb="3">
      <t>サキ</t>
    </rPh>
    <phoneticPr fontId="2"/>
  </si>
  <si>
    <t>医療機関名</t>
    <rPh sb="0" eb="5">
      <t>イリョウキカンメイ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</si>
  <si>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</si>
  <si>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診断名</t>
    <rPh sb="0" eb="2">
      <t>シンダン</t>
    </rPh>
    <rPh sb="2" eb="3">
      <t>メイ</t>
    </rPh>
    <phoneticPr fontId="2"/>
  </si>
  <si>
    <t>診断内容</t>
    <rPh sb="0" eb="2">
      <t>シンダン</t>
    </rPh>
    <rPh sb="2" eb="4">
      <t>ナイヨウ</t>
    </rPh>
    <phoneticPr fontId="2"/>
  </si>
  <si>
    <t>切傷・擦過傷</t>
    <rPh sb="0" eb="2">
      <t>キリキズ</t>
    </rPh>
    <rPh sb="3" eb="6">
      <t>サッカショウ</t>
    </rPh>
    <phoneticPr fontId="2"/>
  </si>
  <si>
    <t>打撲・捻挫・脱臼</t>
    <phoneticPr fontId="2"/>
  </si>
  <si>
    <t>骨折(部位：　　　　　　　　　　　　　　　　　)</t>
    <rPh sb="0" eb="2">
      <t>コッセツ</t>
    </rPh>
    <rPh sb="3" eb="5">
      <t>ブイ</t>
    </rPh>
    <phoneticPr fontId="2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</si>
  <si>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2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</si>
  <si>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2"/>
  </si>
  <si>
    <t>利用者の状況</t>
    <rPh sb="0" eb="3">
      <t>リヨウシャ</t>
    </rPh>
    <rPh sb="4" eb="6">
      <t>ジョウキョウ</t>
    </rPh>
    <phoneticPr fontId="2"/>
  </si>
  <si>
    <t>家族等への報告</t>
    <rPh sb="0" eb="2">
      <t>カゾク</t>
    </rPh>
    <rPh sb="2" eb="3">
      <t>トウ</t>
    </rPh>
    <rPh sb="5" eb="7">
      <t>ホウコク</t>
    </rPh>
    <phoneticPr fontId="2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</si>
  <si>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2"/>
  </si>
  <si>
    <t>配偶者</t>
    <rPh sb="0" eb="3">
      <t>ハイグウシャ</t>
    </rPh>
    <phoneticPr fontId="2"/>
  </si>
  <si>
    <t>子、子の配偶者</t>
    <rPh sb="0" eb="1">
      <t>コ</t>
    </rPh>
    <rPh sb="2" eb="3">
      <t>コ</t>
    </rPh>
    <rPh sb="4" eb="7">
      <t>ハイグウシャ</t>
    </rPh>
    <phoneticPr fontId="2"/>
  </si>
  <si>
    <t>報告年月日</t>
    <rPh sb="0" eb="2">
      <t>ホウコク</t>
    </rPh>
    <rPh sb="2" eb="5">
      <t>ネンガッピ</t>
    </rPh>
    <phoneticPr fontId="2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</si>
  <si>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2"/>
  </si>
  <si>
    <t>他の自治体</t>
    <rPh sb="0" eb="1">
      <t>タ</t>
    </rPh>
    <rPh sb="2" eb="5">
      <t>ジチタイ</t>
    </rPh>
    <phoneticPr fontId="2"/>
  </si>
  <si>
    <t>自治体名（　　　　）</t>
    <rPh sb="0" eb="3">
      <t>ジチタイ</t>
    </rPh>
    <rPh sb="3" eb="4">
      <t>メイ</t>
    </rPh>
    <phoneticPr fontId="2"/>
  </si>
  <si>
    <t>本人、家族、関係先等
への追加対応予定</t>
    <rPh sb="0" eb="2">
      <t>ホンニン</t>
    </rPh>
    <phoneticPr fontId="2"/>
  </si>
  <si>
    <t>経過</t>
    <rPh sb="0" eb="2">
      <t>ケイカ</t>
    </rPh>
    <phoneticPr fontId="2"/>
  </si>
  <si>
    <t>解決又は終結済</t>
    <rPh sb="0" eb="2">
      <t>カイケツ</t>
    </rPh>
    <rPh sb="2" eb="3">
      <t>マタ</t>
    </rPh>
    <rPh sb="4" eb="6">
      <t>シュウケツ</t>
    </rPh>
    <rPh sb="6" eb="7">
      <t>ズミ</t>
    </rPh>
    <phoneticPr fontId="2"/>
  </si>
  <si>
    <t>損害賠償等の状況</t>
    <rPh sb="0" eb="4">
      <t>ソンガイバイショウ</t>
    </rPh>
    <rPh sb="4" eb="5">
      <t>ナド</t>
    </rPh>
    <rPh sb="6" eb="8">
      <t>ジョウキョウ</t>
    </rPh>
    <phoneticPr fontId="2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</si>
  <si>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2"/>
  </si>
  <si>
    <t>（できるだけ具体的に記載すること）</t>
    <phoneticPr fontId="2"/>
  </si>
  <si>
    <t>8 再発防止策
（手順変更、環境変更、その他の対応、
再発防止策の評価時期および結果等）</t>
    <phoneticPr fontId="2"/>
  </si>
  <si>
    <t>9 その他
特記すべき事項</t>
    <phoneticPr fontId="2"/>
  </si>
  <si>
    <t>事故状況の程度</t>
    <rPh sb="0" eb="4">
      <t>ジコジョウキョウ</t>
    </rPh>
    <rPh sb="5" eb="7">
      <t>テイド</t>
    </rPh>
    <phoneticPr fontId="2"/>
  </si>
  <si>
    <t>第何報</t>
    <rPh sb="0" eb="3">
      <t>ダイナンホウ</t>
    </rPh>
    <phoneticPr fontId="2"/>
  </si>
  <si>
    <t>提出日</t>
    <rPh sb="0" eb="3">
      <t>テイシュツビ</t>
    </rPh>
    <phoneticPr fontId="2"/>
  </si>
  <si>
    <t>死亡に至った場合死亡年月日</t>
    <rPh sb="0" eb="2">
      <t>シボウ</t>
    </rPh>
    <rPh sb="3" eb="4">
      <t>イタ</t>
    </rPh>
    <rPh sb="6" eb="8">
      <t>バアイ</t>
    </rPh>
    <rPh sb="8" eb="10">
      <t>シボウ</t>
    </rPh>
    <rPh sb="10" eb="13">
      <t>ネンガッピ</t>
    </rPh>
    <phoneticPr fontId="2"/>
  </si>
  <si>
    <t>法人名</t>
    <rPh sb="0" eb="3">
      <t>ホウジンメイ</t>
    </rPh>
    <phoneticPr fontId="2"/>
  </si>
  <si>
    <t>事業所（施設）名</t>
    <rPh sb="0" eb="3">
      <t>ジギョウショ</t>
    </rPh>
    <rPh sb="4" eb="6">
      <t>シセツ</t>
    </rPh>
    <rPh sb="7" eb="8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</si>
  <si>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</si>
  <si>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</si>
  <si>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記載者職氏名</t>
    <rPh sb="0" eb="3">
      <t>キサイシャ</t>
    </rPh>
    <rPh sb="3" eb="6">
      <t>ショクシメイ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</si>
  <si>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</si>
  <si>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</si>
  <si>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</si>
  <si>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</si>
  <si>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</si>
  <si>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</si>
  <si>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サービス提供開始日</t>
    <rPh sb="4" eb="6">
      <t>テイキョウ</t>
    </rPh>
    <rPh sb="6" eb="9">
      <t>カイシビ</t>
    </rPh>
    <phoneticPr fontId="2"/>
  </si>
  <si>
    <t>保険者</t>
    <rPh sb="0" eb="3">
      <t>ホケンシャ</t>
    </rPh>
    <phoneticPr fontId="2"/>
  </si>
  <si>
    <t>住所</t>
    <rPh sb="0" eb="2">
      <t>ジュウショ</t>
    </rPh>
    <phoneticPr fontId="2"/>
  </si>
  <si>
    <t>要介護度</t>
    <rPh sb="0" eb="4">
      <t>ヨウカイゴド</t>
    </rPh>
    <phoneticPr fontId="2"/>
  </si>
  <si>
    <t>認知症高齢者日常生活自立度</t>
    <rPh sb="0" eb="6">
      <t>ニンチショウコウレイシャ</t>
    </rPh>
    <rPh sb="6" eb="8">
      <t>ニチジョウ</t>
    </rPh>
    <rPh sb="8" eb="10">
      <t>セイカツ</t>
    </rPh>
    <rPh sb="10" eb="13">
      <t>ジリツド</t>
    </rPh>
    <phoneticPr fontId="2"/>
  </si>
  <si>
    <t>発生年月日</t>
    <rPh sb="0" eb="2">
      <t>ハッセイ</t>
    </rPh>
    <rPh sb="2" eb="5">
      <t>ネンガッピ</t>
    </rPh>
    <phoneticPr fontId="2"/>
  </si>
  <si>
    <t>発生時刻</t>
    <rPh sb="0" eb="4">
      <t>ハッセイジコク</t>
    </rPh>
    <phoneticPr fontId="2"/>
  </si>
  <si>
    <t>発生場所</t>
    <rPh sb="0" eb="4">
      <t>ハッセイバショ</t>
    </rPh>
    <phoneticPr fontId="2"/>
  </si>
  <si>
    <t>事故の種別</t>
    <rPh sb="0" eb="2">
      <t>ジコ</t>
    </rPh>
    <rPh sb="3" eb="5">
      <t>シュベツ</t>
    </rPh>
    <phoneticPr fontId="2"/>
  </si>
  <si>
    <t>発生時状況、事故内容の詳細</t>
    <rPh sb="0" eb="5">
      <t>ハッセイジジョウキョウ</t>
    </rPh>
    <rPh sb="6" eb="8">
      <t>ジコ</t>
    </rPh>
    <rPh sb="8" eb="10">
      <t>ナイヨウ</t>
    </rPh>
    <rPh sb="11" eb="13">
      <t>ショウサイ</t>
    </rPh>
    <phoneticPr fontId="2"/>
  </si>
  <si>
    <t>その他特記すべき事項</t>
    <rPh sb="2" eb="3">
      <t>タ</t>
    </rPh>
    <rPh sb="3" eb="5">
      <t>トッキ</t>
    </rPh>
    <rPh sb="8" eb="10">
      <t>ジコウ</t>
    </rPh>
    <phoneticPr fontId="2"/>
  </si>
  <si>
    <t>発生時の対応</t>
    <rPh sb="0" eb="3">
      <t>ハッセイジ</t>
    </rPh>
    <rPh sb="4" eb="6">
      <t>タイオウ</t>
    </rPh>
    <phoneticPr fontId="2"/>
  </si>
  <si>
    <t>受診方法</t>
    <rPh sb="0" eb="2">
      <t>ジュシン</t>
    </rPh>
    <rPh sb="2" eb="4">
      <t>ホウホウ</t>
    </rPh>
    <phoneticPr fontId="2"/>
  </si>
  <si>
    <t>医療機関</t>
    <rPh sb="0" eb="4">
      <t>イリョウキカン</t>
    </rPh>
    <phoneticPr fontId="2"/>
  </si>
  <si>
    <t>連絡先</t>
    <rPh sb="0" eb="3">
      <t>レンラクサキ</t>
    </rPh>
    <phoneticPr fontId="2"/>
  </si>
  <si>
    <t>診断名</t>
    <rPh sb="0" eb="3">
      <t>シンダンメイ</t>
    </rPh>
    <phoneticPr fontId="2"/>
  </si>
  <si>
    <t>診断内容</t>
    <rPh sb="0" eb="4">
      <t>シンダンナイヨウ</t>
    </rPh>
    <phoneticPr fontId="2"/>
  </si>
  <si>
    <t>検査、処置等の概要</t>
    <rPh sb="0" eb="2">
      <t>ケンサ</t>
    </rPh>
    <rPh sb="3" eb="6">
      <t>ショチナド</t>
    </rPh>
    <rPh sb="7" eb="9">
      <t>ガイヨウ</t>
    </rPh>
    <phoneticPr fontId="2"/>
  </si>
  <si>
    <t>利用者の状況</t>
    <rPh sb="0" eb="3">
      <t>リヨウシャ</t>
    </rPh>
    <rPh sb="4" eb="6">
      <t>ジョウキョウ</t>
    </rPh>
    <phoneticPr fontId="2"/>
  </si>
  <si>
    <t>報告した家族等の続柄</t>
    <rPh sb="0" eb="2">
      <t>ホウコク</t>
    </rPh>
    <rPh sb="4" eb="6">
      <t>カゾク</t>
    </rPh>
    <rPh sb="6" eb="7">
      <t>ナド</t>
    </rPh>
    <rPh sb="8" eb="10">
      <t>ツヅキガラ</t>
    </rPh>
    <phoneticPr fontId="2"/>
  </si>
  <si>
    <t>報告年月日</t>
    <rPh sb="0" eb="5">
      <t>ホウコクネンガッピ</t>
    </rPh>
    <phoneticPr fontId="2"/>
  </si>
  <si>
    <t>連絡した関係機関</t>
    <rPh sb="0" eb="2">
      <t>レンラク</t>
    </rPh>
    <rPh sb="4" eb="8">
      <t>カンケイキカン</t>
    </rPh>
    <phoneticPr fontId="2"/>
  </si>
  <si>
    <t>本人、家族、関係先等への追加対応予定</t>
    <rPh sb="0" eb="2">
      <t>ホンニン</t>
    </rPh>
    <rPh sb="3" eb="5">
      <t>カゾク</t>
    </rPh>
    <rPh sb="6" eb="9">
      <t>カンケイサキ</t>
    </rPh>
    <rPh sb="9" eb="10">
      <t>ナド</t>
    </rPh>
    <rPh sb="12" eb="14">
      <t>ツイカ</t>
    </rPh>
    <rPh sb="14" eb="16">
      <t>タイオウ</t>
    </rPh>
    <rPh sb="16" eb="18">
      <t>ヨテイ</t>
    </rPh>
    <phoneticPr fontId="2"/>
  </si>
  <si>
    <t>経過</t>
    <rPh sb="0" eb="2">
      <t>ケイカ</t>
    </rPh>
    <phoneticPr fontId="2"/>
  </si>
  <si>
    <t>損害賠償等の状況</t>
    <rPh sb="0" eb="5">
      <t>ソンガイバイショウナド</t>
    </rPh>
    <rPh sb="6" eb="8">
      <t>ジョウキョウ</t>
    </rPh>
    <phoneticPr fontId="2"/>
  </si>
  <si>
    <t>事故の原因分析</t>
    <rPh sb="0" eb="2">
      <t>ジコ</t>
    </rPh>
    <rPh sb="3" eb="5">
      <t>ゲンイン</t>
    </rPh>
    <rPh sb="5" eb="7">
      <t>ブンセキ</t>
    </rPh>
    <phoneticPr fontId="2"/>
  </si>
  <si>
    <t>再発防止策</t>
    <rPh sb="0" eb="5">
      <t>サイハツボウシサク</t>
    </rPh>
    <phoneticPr fontId="2"/>
  </si>
  <si>
    <t>回答</t>
    <rPh sb="0" eb="2">
      <t>カイトウ</t>
    </rPh>
    <phoneticPr fontId="2"/>
  </si>
  <si>
    <t>その他（　　　　）</t>
    <rPh sb="2" eb="3">
      <t>タ</t>
    </rPh>
    <phoneticPr fontId="2"/>
  </si>
  <si>
    <t>事業所と同じ</t>
    <rPh sb="0" eb="3">
      <t>ジギョウショ</t>
    </rPh>
    <rPh sb="4" eb="5">
      <t>オナ</t>
    </rPh>
    <phoneticPr fontId="2"/>
  </si>
  <si>
    <t>（時系列等で対応状況がわかる様に記入）</t>
    <rPh sb="1" eb="4">
      <t>ジケイレツ</t>
    </rPh>
    <rPh sb="4" eb="5">
      <t>ナド</t>
    </rPh>
    <rPh sb="6" eb="8">
      <t>タイオウ</t>
    </rPh>
    <rPh sb="8" eb="10">
      <t>ジョウキョウ</t>
    </rPh>
    <rPh sb="14" eb="15">
      <t>ヨウ</t>
    </rPh>
    <rPh sb="16" eb="18">
      <t>キニュウ</t>
    </rPh>
    <phoneticPr fontId="2"/>
  </si>
  <si>
    <t xml:space="preserve">
</t>
    <phoneticPr fontId="2"/>
  </si>
  <si>
    <t>（感染症等の場合は、疾患名、最初に患者が発生した日、利用者・従業者の発生者数、主な症状）</t>
    <rPh sb="1" eb="5">
      <t>カンセンショウナド</t>
    </rPh>
    <rPh sb="6" eb="8">
      <t>バアイ</t>
    </rPh>
    <rPh sb="10" eb="13">
      <t>シッカンメイ</t>
    </rPh>
    <rPh sb="14" eb="16">
      <t>サイショ</t>
    </rPh>
    <rPh sb="17" eb="19">
      <t>カンジャ</t>
    </rPh>
    <rPh sb="20" eb="22">
      <t>ハッセイ</t>
    </rPh>
    <rPh sb="24" eb="25">
      <t>ヒ</t>
    </rPh>
    <rPh sb="26" eb="29">
      <t>リヨウシャ</t>
    </rPh>
    <rPh sb="30" eb="33">
      <t>ジュウギョウシャ</t>
    </rPh>
    <rPh sb="34" eb="37">
      <t>ハッセイシャ</t>
    </rPh>
    <rPh sb="37" eb="38">
      <t>スウ</t>
    </rPh>
    <rPh sb="39" eb="40">
      <t>オモ</t>
    </rPh>
    <rPh sb="41" eb="43">
      <t>ショウジョウ</t>
    </rPh>
    <phoneticPr fontId="2"/>
  </si>
  <si>
    <t>その他（　　　　　　　　）</t>
    <rPh sb="2" eb="3">
      <t>タ</t>
    </rPh>
    <phoneticPr fontId="2"/>
  </si>
  <si>
    <t xml:space="preserve"> 第　　　報</t>
    <rPh sb="1" eb="2">
      <t>ダイ</t>
    </rPh>
    <rPh sb="5" eb="6">
      <t>ホウ</t>
    </rPh>
    <phoneticPr fontId="2"/>
  </si>
  <si>
    <t xml:space="preserve">
その他（　　　　　　　　）</t>
    <rPh sb="3" eb="4">
      <t>タ</t>
    </rPh>
    <phoneticPr fontId="2"/>
  </si>
  <si>
    <t>警察　警察署名（　　　　　）</t>
    <rPh sb="0" eb="2">
      <t>ケイサツ</t>
    </rPh>
    <phoneticPr fontId="2"/>
  </si>
  <si>
    <t>継続中　（内容　　　　　　　　　　）</t>
    <rPh sb="0" eb="3">
      <t>ケイゾクチュウ</t>
    </rPh>
    <phoneticPr fontId="2"/>
  </si>
  <si>
    <t>受付日</t>
    <rPh sb="0" eb="2">
      <t>ウケツケ</t>
    </rPh>
    <rPh sb="2" eb="3">
      <t>ニチ</t>
    </rPh>
    <phoneticPr fontId="1"/>
  </si>
  <si>
    <t>発生日</t>
    <rPh sb="0" eb="3">
      <t>ハッセイビ</t>
    </rPh>
    <phoneticPr fontId="1"/>
  </si>
  <si>
    <t>発生時間</t>
    <rPh sb="0" eb="2">
      <t>ハッセイ</t>
    </rPh>
    <rPh sb="2" eb="4">
      <t>ジカン</t>
    </rPh>
    <phoneticPr fontId="1"/>
  </si>
  <si>
    <t>発生場所</t>
    <rPh sb="0" eb="2">
      <t>ハッセイ</t>
    </rPh>
    <rPh sb="2" eb="4">
      <t>バショ</t>
    </rPh>
    <phoneticPr fontId="1"/>
  </si>
  <si>
    <t>事故原因</t>
    <rPh sb="0" eb="2">
      <t>ジコ</t>
    </rPh>
    <rPh sb="2" eb="4">
      <t>ゲンイン</t>
    </rPh>
    <phoneticPr fontId="1"/>
  </si>
  <si>
    <t>（その他の場合）内容</t>
    <rPh sb="3" eb="4">
      <t>タ</t>
    </rPh>
    <rPh sb="5" eb="7">
      <t>バアイ</t>
    </rPh>
    <rPh sb="8" eb="10">
      <t>ナイヨウ</t>
    </rPh>
    <phoneticPr fontId="1"/>
  </si>
  <si>
    <t>事故結果</t>
    <rPh sb="0" eb="2">
      <t>ジコ</t>
    </rPh>
    <rPh sb="2" eb="4">
      <t>ケッカ</t>
    </rPh>
    <phoneticPr fontId="1"/>
  </si>
  <si>
    <t>（その他の場合）内容2</t>
    <rPh sb="0" eb="11">
      <t>タ2</t>
    </rPh>
    <phoneticPr fontId="1"/>
  </si>
  <si>
    <t>施設名称</t>
    <rPh sb="0" eb="2">
      <t>シセツ</t>
    </rPh>
    <rPh sb="2" eb="4">
      <t>メイショウ</t>
    </rPh>
    <phoneticPr fontId="1"/>
  </si>
  <si>
    <t>サービス種別</t>
    <rPh sb="4" eb="6">
      <t>シュベツ</t>
    </rPh>
    <phoneticPr fontId="1"/>
  </si>
  <si>
    <t>サービス分類（自動）</t>
    <rPh sb="4" eb="6">
      <t>ブンルイ</t>
    </rPh>
    <rPh sb="7" eb="9">
      <t>ジドウ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</si>
  <si>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</si>
  <si>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</si>
  <si>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</si>
  <si>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要介護度</t>
    <rPh sb="0" eb="3">
      <t>ヨウカイゴ</t>
    </rPh>
    <rPh sb="3" eb="4">
      <t>ド</t>
    </rPh>
    <phoneticPr fontId="1"/>
  </si>
  <si>
    <t>備考</t>
    <rPh sb="0" eb="2">
      <t>ビコウ</t>
    </rPh>
    <phoneticPr fontId="1"/>
  </si>
  <si>
    <t>その他</t>
    <rPh sb="2" eb="3">
      <t>タ</t>
    </rPh>
    <phoneticPr fontId="2"/>
  </si>
  <si>
    <t>（　　　　　　　　　）</t>
    <phoneticPr fontId="2"/>
  </si>
  <si>
    <t>事故の種別その他</t>
    <rPh sb="0" eb="2">
      <t>ジコ</t>
    </rPh>
    <rPh sb="3" eb="5">
      <t>シュベツ</t>
    </rPh>
    <rPh sb="7" eb="8">
      <t>タ</t>
    </rPh>
    <phoneticPr fontId="2"/>
  </si>
  <si>
    <t>（　　　　　　　　　　　　　　　　　）</t>
    <phoneticPr fontId="2"/>
  </si>
  <si>
    <t>診断内容その他</t>
    <rPh sb="0" eb="4">
      <t>シンダンナイヨウ</t>
    </rPh>
    <rPh sb="6" eb="7">
      <t>タ</t>
    </rPh>
    <phoneticPr fontId="2"/>
  </si>
  <si>
    <t>サービス分類</t>
    <rPh sb="4" eb="6">
      <t>ブンルイ</t>
    </rPh>
    <phoneticPr fontId="1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</si>
  <si>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</si>
  <si>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</si>
  <si>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</si>
  <si>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難病</t>
    <rPh sb="0" eb="2">
      <t>ナンビョウ</t>
    </rPh>
    <phoneticPr fontId="2"/>
  </si>
  <si>
    <t>児童</t>
    <rPh sb="0" eb="2">
      <t>ジドウ</t>
    </rPh>
    <phoneticPr fontId="2"/>
  </si>
  <si>
    <t>相談支援員</t>
    <rPh sb="0" eb="4">
      <t>ソウダンシエン</t>
    </rPh>
    <rPh sb="4" eb="5">
      <t>イン</t>
    </rPh>
    <phoneticPr fontId="2"/>
  </si>
  <si>
    <t>※利用者の死亡、離設、行方不明、その他重大性又は緊急性の高い事故の場合は、速やかに市障害福祉課に電話報告もすること</t>
    <rPh sb="1" eb="4">
      <t>リヨウシャ</t>
    </rPh>
    <rPh sb="5" eb="7">
      <t>シボウ</t>
    </rPh>
    <rPh sb="8" eb="10">
      <t>リセツ</t>
    </rPh>
    <rPh sb="11" eb="15">
      <t>ユクエフメイ</t>
    </rPh>
    <rPh sb="18" eb="19">
      <t>タ</t>
    </rPh>
    <rPh sb="19" eb="22">
      <t>ジュウダイセイ</t>
    </rPh>
    <rPh sb="22" eb="23">
      <t>マタ</t>
    </rPh>
    <rPh sb="24" eb="27">
      <t>キンキュウセイ</t>
    </rPh>
    <rPh sb="28" eb="29">
      <t>タカ</t>
    </rPh>
    <rPh sb="30" eb="32">
      <t>ジコ</t>
    </rPh>
    <rPh sb="33" eb="35">
      <t>バアイ</t>
    </rPh>
    <rPh sb="37" eb="38">
      <t>スミ</t>
    </rPh>
    <rPh sb="41" eb="42">
      <t>シ</t>
    </rPh>
    <rPh sb="42" eb="44">
      <t>ショウガイ</t>
    </rPh>
    <rPh sb="44" eb="47">
      <t>フクシカ</t>
    </rPh>
    <rPh sb="48" eb="50">
      <t>デンワ</t>
    </rPh>
    <rPh sb="50" eb="52">
      <t>ホウコク</t>
    </rPh>
    <phoneticPr fontId="2"/>
  </si>
  <si>
    <t>障害種別・障害程度区分</t>
    <rPh sb="0" eb="2">
      <t>ショウガイ</t>
    </rPh>
    <rPh sb="2" eb="4">
      <t>シュベツ</t>
    </rPh>
    <phoneticPr fontId="2"/>
  </si>
  <si>
    <t>　　</t>
    <phoneticPr fontId="2"/>
  </si>
  <si>
    <t>　区分　（　　　　　）　</t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</si>
  <si>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</si>
  <si>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　事故報告書　（事業者→西宮市）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ニシノミヤシ</t>
    </rPh>
    <phoneticPr fontId="2"/>
  </si>
  <si>
    <t>居宅介護</t>
  </si>
  <si>
    <t>重度訪問介護</t>
  </si>
  <si>
    <t>同行援護</t>
  </si>
  <si>
    <t>行動援護</t>
  </si>
  <si>
    <t>療養介護</t>
  </si>
  <si>
    <t>生活介護</t>
  </si>
  <si>
    <t>障害者支援施設</t>
  </si>
  <si>
    <t>宿泊型自立訓練</t>
  </si>
  <si>
    <t>就労継続支援Ａ型</t>
  </si>
  <si>
    <t>就労継続支援Ｂ型</t>
  </si>
  <si>
    <t>就労定着支援</t>
  </si>
  <si>
    <t>自立生活援助</t>
  </si>
  <si>
    <t>児童発達支援</t>
  </si>
  <si>
    <t>医療型児童発達支援</t>
  </si>
  <si>
    <t>放課後等デイサービス</t>
  </si>
  <si>
    <t>居宅訪問型児童発達支援</t>
  </si>
  <si>
    <t>保育所等訪問支援</t>
  </si>
  <si>
    <t>移動支援</t>
  </si>
  <si>
    <t>地域活動支援センター</t>
  </si>
  <si>
    <t>日中一時支援</t>
  </si>
  <si>
    <t>就労移行支援</t>
  </si>
  <si>
    <t>自立訓練</t>
  </si>
  <si>
    <t>支給決定権者</t>
    <rPh sb="0" eb="4">
      <t>シキュウケッテイ</t>
    </rPh>
    <rPh sb="4" eb="5">
      <t>ケン</t>
    </rPh>
    <rPh sb="5" eb="6">
      <t>シャ</t>
    </rPh>
    <phoneticPr fontId="2"/>
  </si>
  <si>
    <t>共同生活援助</t>
    <rPh sb="0" eb="2">
      <t>キョウドウ</t>
    </rPh>
    <rPh sb="2" eb="6">
      <t>セイカツエンジョ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</si>
</sst>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Segoe UI Symbol"/>
      <family val="2"/>
    </font>
    <font>
      <sz val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3" borderId="5" xfId="0" applyFont="1" applyFill="1" applyBorder="1">
      <alignment vertical="center"/>
    </xf>
    <xf numFmtId="0" fontId="5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5" fillId="2" borderId="17" xfId="0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5" fillId="2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>
      <alignment vertical="center"/>
    </xf>
    <xf numFmtId="0" fontId="0" fillId="0" borderId="0" xfId="0" applyNumberFormat="1">
      <alignment vertical="center"/>
    </xf>
    <xf numFmtId="0" fontId="0" fillId="6" borderId="5" xfId="0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shrinkToFit="1"/>
    </xf>
    <xf numFmtId="0" fontId="0" fillId="5" borderId="22" xfId="0" applyNumberFormat="1" applyFill="1" applyBorder="1">
      <alignment vertical="center"/>
    </xf>
    <xf numFmtId="0" fontId="0" fillId="7" borderId="22" xfId="0" applyFill="1" applyBorder="1">
      <alignment vertical="center"/>
    </xf>
    <xf numFmtId="0" fontId="0" fillId="5" borderId="23" xfId="0" applyNumberFormat="1" applyFill="1" applyBorder="1">
      <alignment vertical="center"/>
    </xf>
    <xf numFmtId="0" fontId="0" fillId="0" borderId="0" xfId="0" applyFill="1">
      <alignment vertical="center"/>
    </xf>
    <xf numFmtId="0" fontId="11" fillId="7" borderId="22" xfId="0" applyFont="1" applyFill="1" applyBorder="1">
      <alignment vertical="center"/>
    </xf>
    <xf numFmtId="0" fontId="0" fillId="0" borderId="0" xfId="0" quotePrefix="1">
      <alignment vertical="center"/>
    </xf>
    <xf numFmtId="0" fontId="0" fillId="8" borderId="0" xfId="0" applyFill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12" fillId="2" borderId="4" xfId="0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7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2" borderId="12" xfId="0" applyFont="1" applyFill="1" applyBorder="1">
      <alignment vertical="center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>
      <alignment vertical="center"/>
    </xf>
    <xf numFmtId="0" fontId="15" fillId="2" borderId="2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top" shrinkToFit="1"/>
      <protection locked="0"/>
    </xf>
    <xf numFmtId="0" fontId="13" fillId="2" borderId="16" xfId="0" applyFont="1" applyFill="1" applyBorder="1" applyAlignment="1" applyProtection="1">
      <alignment horizontal="left" vertical="top" shrinkToFit="1"/>
      <protection locked="0"/>
    </xf>
    <xf numFmtId="0" fontId="13" fillId="2" borderId="4" xfId="0" applyFont="1" applyFill="1" applyBorder="1" applyAlignment="1" applyProtection="1">
      <alignment horizontal="left" vertical="top" shrinkToFit="1"/>
      <protection locked="0"/>
    </xf>
    <xf numFmtId="0" fontId="13" fillId="2" borderId="14" xfId="0" applyFont="1" applyFill="1" applyBorder="1" applyAlignment="1" applyProtection="1">
      <alignment horizontal="left" vertical="top" shrinkToFit="1"/>
      <protection locked="0"/>
    </xf>
    <xf numFmtId="0" fontId="13" fillId="2" borderId="12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left" vertical="center" shrinkToFit="1"/>
      <protection locked="0"/>
    </xf>
    <xf numFmtId="0" fontId="5" fillId="4" borderId="1" xfId="0" applyFont="1" applyFill="1" applyBorder="1" applyAlignment="1" applyProtection="1">
      <alignment horizontal="left" vertical="top" shrinkToFit="1"/>
      <protection locked="0"/>
    </xf>
    <xf numFmtId="0" fontId="5" fillId="4" borderId="2" xfId="0" applyFont="1" applyFill="1" applyBorder="1" applyAlignment="1" applyProtection="1">
      <alignment horizontal="left" vertical="top" shrinkToFit="1"/>
      <protection locked="0"/>
    </xf>
    <xf numFmtId="0" fontId="5" fillId="4" borderId="3" xfId="0" applyFont="1" applyFill="1" applyBorder="1" applyAlignment="1" applyProtection="1">
      <alignment horizontal="left" vertical="top" shrinkToFit="1"/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/>
      <protection locked="0"/>
    </xf>
    <xf numFmtId="0" fontId="14" fillId="2" borderId="3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6" fillId="4" borderId="11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center" wrapText="1"/>
      <protection locked="0"/>
    </xf>
    <xf numFmtId="0" fontId="16" fillId="4" borderId="4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shrinkToFit="1"/>
      <protection locked="0"/>
    </xf>
    <xf numFmtId="0" fontId="16" fillId="4" borderId="2" xfId="0" applyFont="1" applyFill="1" applyBorder="1" applyAlignment="1" applyProtection="1">
      <alignment horizontal="left" vertical="center" shrinkToFit="1"/>
      <protection locked="0"/>
    </xf>
    <xf numFmtId="0" fontId="16" fillId="4" borderId="3" xfId="0" applyFont="1" applyFill="1" applyBorder="1" applyAlignment="1" applyProtection="1">
      <alignment horizontal="left" vertical="center" shrinkToFit="1"/>
      <protection locked="0"/>
    </xf>
    <xf numFmtId="0" fontId="16" fillId="4" borderId="13" xfId="0" applyFont="1" applyFill="1" applyBorder="1" applyAlignment="1" applyProtection="1">
      <alignment horizontal="left" vertical="center" shrinkToFit="1"/>
      <protection locked="0"/>
    </xf>
    <xf numFmtId="0" fontId="16" fillId="4" borderId="4" xfId="0" applyFont="1" applyFill="1" applyBorder="1" applyAlignment="1" applyProtection="1">
      <alignment horizontal="left" vertical="center" shrinkToFit="1"/>
      <protection locked="0"/>
    </xf>
    <xf numFmtId="0" fontId="16" fillId="4" borderId="14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auto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heet1!$D$2" lockText="1" noThreeD="1"/>
</file>

<file path=xl/ctrlProps/ctrlProp10.xml><?xml version="1.0" encoding="utf-8"?>
<formControlPr xmlns="http://schemas.microsoft.com/office/spreadsheetml/2009/9/main" objectType="CheckBox" fmlaLink="Sheet1!$E$20" lockText="1" noThreeD="1"/>
</file>

<file path=xl/ctrlProps/ctrlProp11.xml><?xml version="1.0" encoding="utf-8"?>
<formControlPr xmlns="http://schemas.microsoft.com/office/spreadsheetml/2009/9/main" objectType="CheckBox" fmlaLink="Sheet1!$F$20" lockText="1" noThreeD="1"/>
</file>

<file path=xl/ctrlProps/ctrlProp12.xml><?xml version="1.0" encoding="utf-8"?>
<formControlPr xmlns="http://schemas.microsoft.com/office/spreadsheetml/2009/9/main" objectType="CheckBox" fmlaLink="Sheet1!$G$20" lockText="1" noThreeD="1"/>
</file>

<file path=xl/ctrlProps/ctrlProp13.xml><?xml version="1.0" encoding="utf-8"?>
<formControlPr xmlns="http://schemas.microsoft.com/office/spreadsheetml/2009/9/main" objectType="CheckBox" fmlaLink="Sheet1!$H$20" lockText="1" noThreeD="1"/>
</file>

<file path=xl/ctrlProps/ctrlProp14.xml><?xml version="1.0" encoding="utf-8"?>
<formControlPr xmlns="http://schemas.microsoft.com/office/spreadsheetml/2009/9/main" objectType="Radio" checked="Checked" firstButton="1" fmlaLink="Sheet1!$D$16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fmlaLink="Sheet1!$D$24" lockText="1" noThreeD="1"/>
</file>

<file path=xl/ctrlProps/ctrlProp18.xml><?xml version="1.0" encoding="utf-8"?>
<formControlPr xmlns="http://schemas.microsoft.com/office/spreadsheetml/2009/9/main" objectType="CheckBox" fmlaLink="Sheet1!$E$24" lockText="1" noThreeD="1"/>
</file>

<file path=xl/ctrlProps/ctrlProp19.xml><?xml version="1.0" encoding="utf-8"?>
<formControlPr xmlns="http://schemas.microsoft.com/office/spreadsheetml/2009/9/main" objectType="CheckBox" fmlaLink="Sheet1!$F$24" lockText="1" noThreeD="1"/>
</file>

<file path=xl/ctrlProps/ctrlProp2.xml><?xml version="1.0" encoding="utf-8"?>
<formControlPr xmlns="http://schemas.microsoft.com/office/spreadsheetml/2009/9/main" objectType="CheckBox" fmlaLink="Sheet1!$E$2" lockText="1" noThreeD="1"/>
</file>

<file path=xl/ctrlProps/ctrlProp20.xml><?xml version="1.0" encoding="utf-8"?>
<formControlPr xmlns="http://schemas.microsoft.com/office/spreadsheetml/2009/9/main" objectType="CheckBox" fmlaLink="Sheet1!$G$24" lockText="1" noThreeD="1"/>
</file>

<file path=xl/ctrlProps/ctrlProp21.xml><?xml version="1.0" encoding="utf-8"?>
<formControlPr xmlns="http://schemas.microsoft.com/office/spreadsheetml/2009/9/main" objectType="CheckBox" fmlaLink="Sheet1!$H$24" lockText="1" noThreeD="1"/>
</file>

<file path=xl/ctrlProps/ctrlProp22.xml><?xml version="1.0" encoding="utf-8"?>
<formControlPr xmlns="http://schemas.microsoft.com/office/spreadsheetml/2009/9/main" objectType="CheckBox" fmlaLink="Sheet1!$I$24" lockText="1" noThreeD="1"/>
</file>

<file path=xl/ctrlProps/ctrlProp23.xml><?xml version="1.0" encoding="utf-8"?>
<formControlPr xmlns="http://schemas.microsoft.com/office/spreadsheetml/2009/9/main" objectType="CheckBox" fmlaLink="Sheet1!$J$24" lockText="1" noThreeD="1"/>
</file>

<file path=xl/ctrlProps/ctrlProp24.xml><?xml version="1.0" encoding="utf-8"?>
<formControlPr xmlns="http://schemas.microsoft.com/office/spreadsheetml/2009/9/main" objectType="CheckBox" fmlaLink="Sheet1!$K$24" lockText="1" noThreeD="1"/>
</file>

<file path=xl/ctrlProps/ctrlProp25.xml><?xml version="1.0" encoding="utf-8"?>
<formControlPr xmlns="http://schemas.microsoft.com/office/spreadsheetml/2009/9/main" objectType="CheckBox" fmlaLink="Sheet1!$L$24" lockText="1" noThreeD="1"/>
</file>

<file path=xl/ctrlProps/ctrlProp26.xml><?xml version="1.0" encoding="utf-8"?>
<formControlPr xmlns="http://schemas.microsoft.com/office/spreadsheetml/2009/9/main" objectType="CheckBox" fmlaLink="Sheet1!$M$24" lockText="1" noThreeD="1"/>
</file>

<file path=xl/ctrlProps/ctrlProp27.xml><?xml version="1.0" encoding="utf-8"?>
<formControlPr xmlns="http://schemas.microsoft.com/office/spreadsheetml/2009/9/main" objectType="CheckBox" fmlaLink="Sheet1!$D$25" lockText="1" noThreeD="1"/>
</file>

<file path=xl/ctrlProps/ctrlProp28.xml><?xml version="1.0" encoding="utf-8"?>
<formControlPr xmlns="http://schemas.microsoft.com/office/spreadsheetml/2009/9/main" objectType="CheckBox" fmlaLink="Sheet1!$E$25" lockText="1" noThreeD="1"/>
</file>

<file path=xl/ctrlProps/ctrlProp29.xml><?xml version="1.0" encoding="utf-8"?>
<formControlPr xmlns="http://schemas.microsoft.com/office/spreadsheetml/2009/9/main" objectType="CheckBox" fmlaLink="Sheet1!$F$25" lockText="1" noThreeD="1"/>
</file>

<file path=xl/ctrlProps/ctrlProp3.xml><?xml version="1.0" encoding="utf-8"?>
<formControlPr xmlns="http://schemas.microsoft.com/office/spreadsheetml/2009/9/main" objectType="CheckBox" fmlaLink="Sheet1!$F$2" lockText="1" noThreeD="1"/>
</file>

<file path=xl/ctrlProps/ctrlProp30.xml><?xml version="1.0" encoding="utf-8"?>
<formControlPr xmlns="http://schemas.microsoft.com/office/spreadsheetml/2009/9/main" objectType="CheckBox" fmlaLink="Sheet1!$G$25" lockText="1" noThreeD="1"/>
</file>

<file path=xl/ctrlProps/ctrlProp31.xml><?xml version="1.0" encoding="utf-8"?>
<formControlPr xmlns="http://schemas.microsoft.com/office/spreadsheetml/2009/9/main" objectType="CheckBox" fmlaLink="Sheet1!$H$25" lockText="1" noThreeD="1"/>
</file>

<file path=xl/ctrlProps/ctrlProp32.xml><?xml version="1.0" encoding="utf-8"?>
<formControlPr xmlns="http://schemas.microsoft.com/office/spreadsheetml/2009/9/main" objectType="CheckBox" fmlaLink="Sheet1!$I$25" lockText="1" noThreeD="1"/>
</file>

<file path=xl/ctrlProps/ctrlProp33.xml><?xml version="1.0" encoding="utf-8"?>
<formControlPr xmlns="http://schemas.microsoft.com/office/spreadsheetml/2009/9/main" objectType="CheckBox" fmlaLink="Sheet1!$J$25" lockText="1" noThreeD="1"/>
</file>

<file path=xl/ctrlProps/ctrlProp34.xml><?xml version="1.0" encoding="utf-8"?>
<formControlPr xmlns="http://schemas.microsoft.com/office/spreadsheetml/2009/9/main" objectType="CheckBox" fmlaLink="Sheet1!$K$25" lockText="1" noThreeD="1"/>
</file>

<file path=xl/ctrlProps/ctrlProp35.xml><?xml version="1.0" encoding="utf-8"?>
<formControlPr xmlns="http://schemas.microsoft.com/office/spreadsheetml/2009/9/main" objectType="CheckBox" fmlaLink="Sheet1!$L$25" lockText="1" noThreeD="1"/>
</file>

<file path=xl/ctrlProps/ctrlProp36.xml><?xml version="1.0" encoding="utf-8"?>
<formControlPr xmlns="http://schemas.microsoft.com/office/spreadsheetml/2009/9/main" objectType="CheckBox" fmlaLink="Sheet1!$M$25" lockText="1" noThreeD="1"/>
</file>

<file path=xl/ctrlProps/ctrlProp37.xml><?xml version="1.0" encoding="utf-8"?>
<formControlPr xmlns="http://schemas.microsoft.com/office/spreadsheetml/2009/9/main" objectType="CheckBox" fmlaLink="Sheet1!$N$25" lockText="1" noThreeD="1"/>
</file>

<file path=xl/ctrlProps/ctrlProp38.xml><?xml version="1.0" encoding="utf-8"?>
<formControlPr xmlns="http://schemas.microsoft.com/office/spreadsheetml/2009/9/main" objectType="CheckBox" fmlaLink="Sheet1!$D$30" lockText="1" noThreeD="1"/>
</file>

<file path=xl/ctrlProps/ctrlProp39.xml><?xml version="1.0" encoding="utf-8"?>
<formControlPr xmlns="http://schemas.microsoft.com/office/spreadsheetml/2009/9/main" objectType="CheckBox" fmlaLink="Sheet1!$E$30" lockText="1" noThreeD="1"/>
</file>

<file path=xl/ctrlProps/ctrlProp4.xml><?xml version="1.0" encoding="utf-8"?>
<formControlPr xmlns="http://schemas.microsoft.com/office/spreadsheetml/2009/9/main" objectType="CheckBox" fmlaLink="Sheet1!$D$4" lockText="1" noThreeD="1"/>
</file>

<file path=xl/ctrlProps/ctrlProp40.xml><?xml version="1.0" encoding="utf-8"?>
<formControlPr xmlns="http://schemas.microsoft.com/office/spreadsheetml/2009/9/main" objectType="CheckBox" fmlaLink="Sheet1!$F$30" lockText="1" noThreeD="1"/>
</file>

<file path=xl/ctrlProps/ctrlProp41.xml><?xml version="1.0" encoding="utf-8"?>
<formControlPr xmlns="http://schemas.microsoft.com/office/spreadsheetml/2009/9/main" objectType="CheckBox" fmlaLink="Sheet1!$G$30" lockText="1" noThreeD="1"/>
</file>

<file path=xl/ctrlProps/ctrlProp42.xml><?xml version="1.0" encoding="utf-8"?>
<formControlPr xmlns="http://schemas.microsoft.com/office/spreadsheetml/2009/9/main" objectType="CheckBox" fmlaLink="Sheet1!$D$34" lockText="1" noThreeD="1"/>
</file>

<file path=xl/ctrlProps/ctrlProp43.xml><?xml version="1.0" encoding="utf-8"?>
<formControlPr xmlns="http://schemas.microsoft.com/office/spreadsheetml/2009/9/main" objectType="CheckBox" fmlaLink="Sheet1!$E$34" lockText="1" noThreeD="1"/>
</file>

<file path=xl/ctrlProps/ctrlProp44.xml><?xml version="1.0" encoding="utf-8"?>
<formControlPr xmlns="http://schemas.microsoft.com/office/spreadsheetml/2009/9/main" objectType="CheckBox" fmlaLink="Sheet1!$F$34" lockText="1" noThreeD="1"/>
</file>

<file path=xl/ctrlProps/ctrlProp45.xml><?xml version="1.0" encoding="utf-8"?>
<formControlPr xmlns="http://schemas.microsoft.com/office/spreadsheetml/2009/9/main" objectType="CheckBox" fmlaLink="Sheet1!$G$34" lockText="1" noThreeD="1"/>
</file>

<file path=xl/ctrlProps/ctrlProp46.xml><?xml version="1.0" encoding="utf-8"?>
<formControlPr xmlns="http://schemas.microsoft.com/office/spreadsheetml/2009/9/main" objectType="CheckBox" fmlaLink="Sheet1!$D$38" lockText="1" noThreeD="1"/>
</file>

<file path=xl/ctrlProps/ctrlProp47.xml><?xml version="1.0" encoding="utf-8"?>
<formControlPr xmlns="http://schemas.microsoft.com/office/spreadsheetml/2009/9/main" objectType="CheckBox" fmlaLink="Sheet1!$E$38" lockText="1" noThreeD="1"/>
</file>

<file path=xl/ctrlProps/ctrlProp48.xml><?xml version="1.0" encoding="utf-8"?>
<formControlPr xmlns="http://schemas.microsoft.com/office/spreadsheetml/2009/9/main" objectType="CheckBox" fmlaLink="Sheet1!$F$38" lockText="1" noThreeD="1"/>
</file>

<file path=xl/ctrlProps/ctrlProp49.xml><?xml version="1.0" encoding="utf-8"?>
<formControlPr xmlns="http://schemas.microsoft.com/office/spreadsheetml/2009/9/main" objectType="CheckBox" fmlaLink="Sheet1!$D$40" lockText="1" noThreeD="1"/>
</file>

<file path=xl/ctrlProps/ctrlProp5.xml><?xml version="1.0" encoding="utf-8"?>
<formControlPr xmlns="http://schemas.microsoft.com/office/spreadsheetml/2009/9/main" objectType="CheckBox" fmlaLink="Sheet1!$E$4" lockText="1" noThreeD="1"/>
</file>

<file path=xl/ctrlProps/ctrlProp50.xml><?xml version="1.0" encoding="utf-8"?>
<formControlPr xmlns="http://schemas.microsoft.com/office/spreadsheetml/2009/9/main" objectType="CheckBox" fmlaLink="Sheet1!$E$40" lockText="1" noThreeD="1"/>
</file>

<file path=xl/ctrlProps/ctrlProp51.xml><?xml version="1.0" encoding="utf-8"?>
<formControlPr xmlns="http://schemas.microsoft.com/office/spreadsheetml/2009/9/main" objectType="CheckBox" fmlaLink="Sheet1!$F$40" lockText="1" noThreeD="1"/>
</file>

<file path=xl/ctrlProps/ctrlProp52.xml><?xml version="1.0" encoding="utf-8"?>
<formControlPr xmlns="http://schemas.microsoft.com/office/spreadsheetml/2009/9/main" objectType="CheckBox" fmlaLink="Sheet1!$H$40" lockText="1" noThreeD="1"/>
</file>

<file path=xl/ctrlProps/ctrlProp53.xml><?xml version="1.0" encoding="utf-8"?>
<formControlPr xmlns="http://schemas.microsoft.com/office/spreadsheetml/2009/9/main" objectType="CheckBox" fmlaLink="Sheet1!$D$42" lockText="1" noThreeD="1"/>
</file>

<file path=xl/ctrlProps/ctrlProp54.xml><?xml version="1.0" encoding="utf-8"?>
<formControlPr xmlns="http://schemas.microsoft.com/office/spreadsheetml/2009/9/main" objectType="CheckBox" fmlaLink="Sheet1!$E$42" lockText="1" noThreeD="1"/>
</file>

<file path=xl/ctrlProps/ctrlProp6.xml><?xml version="1.0" encoding="utf-8"?>
<formControlPr xmlns="http://schemas.microsoft.com/office/spreadsheetml/2009/9/main" objectType="CheckBox" fmlaLink="Sheet1!$F$4" lockText="1" noThreeD="1"/>
</file>

<file path=xl/ctrlProps/ctrlProp7.xml><?xml version="1.0" encoding="utf-8"?>
<formControlPr xmlns="http://schemas.microsoft.com/office/spreadsheetml/2009/9/main" objectType="CheckBox" fmlaLink="Sheet1!$G$4" lockText="1" noThreeD="1"/>
</file>

<file path=xl/ctrlProps/ctrlProp8.xml><?xml version="1.0" encoding="utf-8"?>
<formControlPr xmlns="http://schemas.microsoft.com/office/spreadsheetml/2009/9/main" objectType="CheckBox" fmlaLink="Sheet1!$D$19" lockText="1" noThreeD="1"/>
</file>

<file path=xl/ctrlProps/ctrlProp9.xml><?xml version="1.0" encoding="utf-8"?>
<formControlPr xmlns="http://schemas.microsoft.com/office/spreadsheetml/2009/9/main" objectType="CheckBox" fmlaLink="Sheet1!$D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298224" y="1650274"/>
          <a:ext cx="41189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5</xdr:row>
          <xdr:rowOff>152400</xdr:rowOff>
        </xdr:from>
        <xdr:to>
          <xdr:col>5</xdr:col>
          <xdr:colOff>38100</xdr:colOff>
          <xdr:row>7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5</xdr:row>
          <xdr:rowOff>175260</xdr:rowOff>
        </xdr:from>
        <xdr:to>
          <xdr:col>8</xdr:col>
          <xdr:colOff>99060</xdr:colOff>
          <xdr:row>7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1379220</xdr:colOff>
          <xdr:row>5</xdr:row>
          <xdr:rowOff>152400</xdr:rowOff>
        </xdr:from>
        <xdr:to>
          <xdr:col>3</xdr:col>
          <xdr:colOff>7620</xdr:colOff>
          <xdr:row>7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8</xdr:row>
          <xdr:rowOff>83820</xdr:rowOff>
        </xdr:from>
        <xdr:to>
          <xdr:col>4</xdr:col>
          <xdr:colOff>22860</xdr:colOff>
          <xdr:row>8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8</xdr:row>
          <xdr:rowOff>76200</xdr:rowOff>
        </xdr:from>
        <xdr:to>
          <xdr:col>8</xdr:col>
          <xdr:colOff>22860</xdr:colOff>
          <xdr:row>8</xdr:row>
          <xdr:rowOff>411480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8</xdr:row>
          <xdr:rowOff>83820</xdr:rowOff>
        </xdr:from>
        <xdr:to>
          <xdr:col>10</xdr:col>
          <xdr:colOff>22860</xdr:colOff>
          <xdr:row>8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8</xdr:row>
          <xdr:rowOff>83820</xdr:rowOff>
        </xdr:from>
        <xdr:to>
          <xdr:col>12</xdr:col>
          <xdr:colOff>22860</xdr:colOff>
          <xdr:row>8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17</xdr:row>
          <xdr:rowOff>30480</xdr:rowOff>
        </xdr:from>
        <xdr:to>
          <xdr:col>12</xdr:col>
          <xdr:colOff>30480</xdr:colOff>
          <xdr:row>17</xdr:row>
          <xdr:rowOff>365760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99060</xdr:rowOff>
        </xdr:from>
        <xdr:to>
          <xdr:col>6</xdr:col>
          <xdr:colOff>518160</xdr:colOff>
          <xdr:row>19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18</xdr:row>
          <xdr:rowOff>99060</xdr:rowOff>
        </xdr:from>
        <xdr:to>
          <xdr:col>7</xdr:col>
          <xdr:colOff>411480</xdr:colOff>
          <xdr:row>19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18</xdr:row>
          <xdr:rowOff>99060</xdr:rowOff>
        </xdr:from>
        <xdr:to>
          <xdr:col>8</xdr:col>
          <xdr:colOff>518160</xdr:colOff>
          <xdr:row>19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251460</xdr:colOff>
          <xdr:row>18</xdr:row>
          <xdr:rowOff>99060</xdr:rowOff>
        </xdr:from>
        <xdr:to>
          <xdr:col>9</xdr:col>
          <xdr:colOff>457200</xdr:colOff>
          <xdr:row>19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18</xdr:row>
          <xdr:rowOff>99060</xdr:rowOff>
        </xdr:from>
        <xdr:to>
          <xdr:col>10</xdr:col>
          <xdr:colOff>571500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449580</xdr:colOff>
          <xdr:row>15</xdr:row>
          <xdr:rowOff>45720</xdr:rowOff>
        </xdr:from>
        <xdr:to>
          <xdr:col>12</xdr:col>
          <xdr:colOff>632460</xdr:colOff>
          <xdr:row>15</xdr:row>
          <xdr:rowOff>350520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15</xdr:row>
          <xdr:rowOff>45720</xdr:rowOff>
        </xdr:from>
        <xdr:to>
          <xdr:col>14</xdr:col>
          <xdr:colOff>365760</xdr:colOff>
          <xdr:row>15</xdr:row>
          <xdr:rowOff>350520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14</xdr:col>
          <xdr:colOff>655320</xdr:colOff>
          <xdr:row>15</xdr:row>
          <xdr:rowOff>388620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23</xdr:row>
          <xdr:rowOff>7620</xdr:rowOff>
        </xdr:from>
        <xdr:to>
          <xdr:col>4</xdr:col>
          <xdr:colOff>38100</xdr:colOff>
          <xdr:row>23</xdr:row>
          <xdr:rowOff>342900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24</xdr:row>
          <xdr:rowOff>7620</xdr:rowOff>
        </xdr:from>
        <xdr:to>
          <xdr:col>4</xdr:col>
          <xdr:colOff>38100</xdr:colOff>
          <xdr:row>24</xdr:row>
          <xdr:rowOff>342900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25</xdr:row>
          <xdr:rowOff>7620</xdr:rowOff>
        </xdr:from>
        <xdr:to>
          <xdr:col>4</xdr:col>
          <xdr:colOff>38100</xdr:colOff>
          <xdr:row>25</xdr:row>
          <xdr:rowOff>342900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23</xdr:row>
          <xdr:rowOff>7620</xdr:rowOff>
        </xdr:from>
        <xdr:to>
          <xdr:col>7</xdr:col>
          <xdr:colOff>30480</xdr:colOff>
          <xdr:row>23</xdr:row>
          <xdr:rowOff>342900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24</xdr:row>
          <xdr:rowOff>7620</xdr:rowOff>
        </xdr:from>
        <xdr:to>
          <xdr:col>7</xdr:col>
          <xdr:colOff>30480</xdr:colOff>
          <xdr:row>24</xdr:row>
          <xdr:rowOff>342900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25</xdr:row>
          <xdr:rowOff>7620</xdr:rowOff>
        </xdr:from>
        <xdr:to>
          <xdr:col>7</xdr:col>
          <xdr:colOff>30480</xdr:colOff>
          <xdr:row>25</xdr:row>
          <xdr:rowOff>342900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541020</xdr:colOff>
          <xdr:row>23</xdr:row>
          <xdr:rowOff>7620</xdr:rowOff>
        </xdr:from>
        <xdr:to>
          <xdr:col>10</xdr:col>
          <xdr:colOff>60960</xdr:colOff>
          <xdr:row>23</xdr:row>
          <xdr:rowOff>342900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24</xdr:row>
          <xdr:rowOff>7620</xdr:rowOff>
        </xdr:from>
        <xdr:to>
          <xdr:col>10</xdr:col>
          <xdr:colOff>60960</xdr:colOff>
          <xdr:row>24</xdr:row>
          <xdr:rowOff>342900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23</xdr:row>
          <xdr:rowOff>7620</xdr:rowOff>
        </xdr:from>
        <xdr:to>
          <xdr:col>12</xdr:col>
          <xdr:colOff>7620</xdr:colOff>
          <xdr:row>23</xdr:row>
          <xdr:rowOff>342900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24</xdr:row>
          <xdr:rowOff>7620</xdr:rowOff>
        </xdr:from>
        <xdr:to>
          <xdr:col>12</xdr:col>
          <xdr:colOff>7620</xdr:colOff>
          <xdr:row>24</xdr:row>
          <xdr:rowOff>342900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26</xdr:row>
          <xdr:rowOff>7620</xdr:rowOff>
        </xdr:from>
        <xdr:to>
          <xdr:col>4</xdr:col>
          <xdr:colOff>38100</xdr:colOff>
          <xdr:row>26</xdr:row>
          <xdr:rowOff>342900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27</xdr:row>
          <xdr:rowOff>7620</xdr:rowOff>
        </xdr:from>
        <xdr:to>
          <xdr:col>4</xdr:col>
          <xdr:colOff>38100</xdr:colOff>
          <xdr:row>27</xdr:row>
          <xdr:rowOff>342900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28</xdr:row>
          <xdr:rowOff>7620</xdr:rowOff>
        </xdr:from>
        <xdr:to>
          <xdr:col>4</xdr:col>
          <xdr:colOff>38100</xdr:colOff>
          <xdr:row>28</xdr:row>
          <xdr:rowOff>342900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29</xdr:row>
          <xdr:rowOff>7620</xdr:rowOff>
        </xdr:from>
        <xdr:to>
          <xdr:col>4</xdr:col>
          <xdr:colOff>38100</xdr:colOff>
          <xdr:row>29</xdr:row>
          <xdr:rowOff>342900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26</xdr:row>
          <xdr:rowOff>7620</xdr:rowOff>
        </xdr:from>
        <xdr:to>
          <xdr:col>7</xdr:col>
          <xdr:colOff>30480</xdr:colOff>
          <xdr:row>26</xdr:row>
          <xdr:rowOff>342900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27</xdr:row>
          <xdr:rowOff>7620</xdr:rowOff>
        </xdr:from>
        <xdr:to>
          <xdr:col>7</xdr:col>
          <xdr:colOff>30480</xdr:colOff>
          <xdr:row>27</xdr:row>
          <xdr:rowOff>342900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28</xdr:row>
          <xdr:rowOff>7620</xdr:rowOff>
        </xdr:from>
        <xdr:to>
          <xdr:col>7</xdr:col>
          <xdr:colOff>30480</xdr:colOff>
          <xdr:row>28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29</xdr:row>
          <xdr:rowOff>7620</xdr:rowOff>
        </xdr:from>
        <xdr:to>
          <xdr:col>7</xdr:col>
          <xdr:colOff>30480</xdr:colOff>
          <xdr:row>29</xdr:row>
          <xdr:rowOff>342900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26</xdr:row>
          <xdr:rowOff>7620</xdr:rowOff>
        </xdr:from>
        <xdr:to>
          <xdr:col>10</xdr:col>
          <xdr:colOff>906780</xdr:colOff>
          <xdr:row>26</xdr:row>
          <xdr:rowOff>342900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27</xdr:row>
          <xdr:rowOff>7620</xdr:rowOff>
        </xdr:from>
        <xdr:to>
          <xdr:col>10</xdr:col>
          <xdr:colOff>906780</xdr:colOff>
          <xdr:row>27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28</xdr:row>
          <xdr:rowOff>7620</xdr:rowOff>
        </xdr:from>
        <xdr:to>
          <xdr:col>10</xdr:col>
          <xdr:colOff>906780</xdr:colOff>
          <xdr:row>28</xdr:row>
          <xdr:rowOff>342900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35</xdr:row>
          <xdr:rowOff>60960</xdr:rowOff>
        </xdr:from>
        <xdr:to>
          <xdr:col>4</xdr:col>
          <xdr:colOff>22860</xdr:colOff>
          <xdr:row>35</xdr:row>
          <xdr:rowOff>403860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35</xdr:row>
          <xdr:rowOff>60960</xdr:rowOff>
        </xdr:from>
        <xdr:to>
          <xdr:col>8</xdr:col>
          <xdr:colOff>22860</xdr:colOff>
          <xdr:row>35</xdr:row>
          <xdr:rowOff>403860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35</xdr:row>
          <xdr:rowOff>60960</xdr:rowOff>
        </xdr:from>
        <xdr:to>
          <xdr:col>9</xdr:col>
          <xdr:colOff>685800</xdr:colOff>
          <xdr:row>35</xdr:row>
          <xdr:rowOff>403860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678180</xdr:colOff>
          <xdr:row>35</xdr:row>
          <xdr:rowOff>60960</xdr:rowOff>
        </xdr:from>
        <xdr:to>
          <xdr:col>12</xdr:col>
          <xdr:colOff>60960</xdr:colOff>
          <xdr:row>35</xdr:row>
          <xdr:rowOff>403860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38</xdr:row>
          <xdr:rowOff>22860</xdr:rowOff>
        </xdr:from>
        <xdr:to>
          <xdr:col>4</xdr:col>
          <xdr:colOff>22860</xdr:colOff>
          <xdr:row>38</xdr:row>
          <xdr:rowOff>350520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38</xdr:row>
          <xdr:rowOff>22860</xdr:rowOff>
        </xdr:from>
        <xdr:to>
          <xdr:col>6</xdr:col>
          <xdr:colOff>22860</xdr:colOff>
          <xdr:row>38</xdr:row>
          <xdr:rowOff>350520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38</xdr:row>
          <xdr:rowOff>22860</xdr:rowOff>
        </xdr:from>
        <xdr:to>
          <xdr:col>9</xdr:col>
          <xdr:colOff>22860</xdr:colOff>
          <xdr:row>38</xdr:row>
          <xdr:rowOff>350520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39</xdr:row>
          <xdr:rowOff>22860</xdr:rowOff>
        </xdr:from>
        <xdr:to>
          <xdr:col>4</xdr:col>
          <xdr:colOff>22860</xdr:colOff>
          <xdr:row>39</xdr:row>
          <xdr:rowOff>350520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42</xdr:row>
          <xdr:rowOff>60960</xdr:rowOff>
        </xdr:from>
        <xdr:to>
          <xdr:col>6</xdr:col>
          <xdr:colOff>22860</xdr:colOff>
          <xdr:row>42</xdr:row>
          <xdr:rowOff>403860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60960</xdr:rowOff>
        </xdr:from>
        <xdr:to>
          <xdr:col>8</xdr:col>
          <xdr:colOff>22860</xdr:colOff>
          <xdr:row>42</xdr:row>
          <xdr:rowOff>403860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746760</xdr:colOff>
          <xdr:row>42</xdr:row>
          <xdr:rowOff>60960</xdr:rowOff>
        </xdr:from>
        <xdr:to>
          <xdr:col>11</xdr:col>
          <xdr:colOff>22860</xdr:colOff>
          <xdr:row>42</xdr:row>
          <xdr:rowOff>403860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44</xdr:row>
          <xdr:rowOff>22860</xdr:rowOff>
        </xdr:from>
        <xdr:to>
          <xdr:col>4</xdr:col>
          <xdr:colOff>7620</xdr:colOff>
          <xdr:row>44</xdr:row>
          <xdr:rowOff>365760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45</xdr:row>
          <xdr:rowOff>22860</xdr:rowOff>
        </xdr:from>
        <xdr:to>
          <xdr:col>4</xdr:col>
          <xdr:colOff>7620</xdr:colOff>
          <xdr:row>45</xdr:row>
          <xdr:rowOff>365760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44</xdr:row>
          <xdr:rowOff>22860</xdr:rowOff>
        </xdr:from>
        <xdr:to>
          <xdr:col>8</xdr:col>
          <xdr:colOff>7620</xdr:colOff>
          <xdr:row>44</xdr:row>
          <xdr:rowOff>365760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44</xdr:row>
          <xdr:rowOff>144780</xdr:rowOff>
        </xdr:from>
        <xdr:to>
          <xdr:col>12</xdr:col>
          <xdr:colOff>0</xdr:colOff>
          <xdr:row>45</xdr:row>
          <xdr:rowOff>99060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47</xdr:row>
          <xdr:rowOff>68580</xdr:rowOff>
        </xdr:from>
        <xdr:to>
          <xdr:col>4</xdr:col>
          <xdr:colOff>7620</xdr:colOff>
          <xdr:row>47</xdr:row>
          <xdr:rowOff>411480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47</xdr:row>
          <xdr:rowOff>68580</xdr:rowOff>
        </xdr:from>
        <xdr:to>
          <xdr:col>7</xdr:col>
          <xdr:colOff>22860</xdr:colOff>
          <xdr:row>47</xdr:row>
          <xdr:rowOff>411480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56"/>
  <sheetViews>
    <sheetView tabSelected="1" view="pageBreakPreview" zoomScale="115" zoomScaleNormal="70" zoomScaleSheetLayoutView="115" workbookViewId="0">
      <selection activeCell="C16" sqref="C16"/>
    </sheetView>
  </sheetViews>
  <sheetFormatPr defaultColWidth="8.69921875" defaultRowHeight="16.2" x14ac:dyDescent="0.45"/>
  <cols>
    <col min="1" max="1" width="6.09765625" style="1" customWidth="1"/>
    <col min="2" max="2" width="6.8984375" style="1" customWidth="1"/>
    <col min="3" max="3" width="20.69921875" style="1" customWidth="1"/>
    <col min="4" max="4" width="7.898437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2.09765625" style="1" customWidth="1"/>
    <col min="12" max="12" width="10.8984375" style="1" customWidth="1"/>
    <col min="13" max="15" width="8.69921875" style="1"/>
    <col min="16" max="16" width="6.09765625" style="1" customWidth="1"/>
    <col min="17" max="16384" width="8.69921875" style="1"/>
  </cols>
  <sheetData>
    <row r="1" spans="2:15" ht="28.8" x14ac:dyDescent="0.45">
      <c r="C1" s="36" t="s">
        <v>179</v>
      </c>
      <c r="D1" s="2"/>
      <c r="E1" s="2"/>
      <c r="F1" s="2"/>
      <c r="G1" s="2"/>
      <c r="H1" s="2"/>
      <c r="I1" s="2"/>
      <c r="J1" s="2"/>
      <c r="K1" s="2"/>
      <c r="L1" s="2"/>
      <c r="M1" s="2"/>
      <c r="N1" s="224"/>
      <c r="O1" s="224"/>
    </row>
    <row r="2" spans="2:15" ht="13.5" customHeight="1" x14ac:dyDescent="0.45">
      <c r="B2" s="3"/>
      <c r="C2" s="4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</row>
    <row r="3" spans="2:15" ht="18" x14ac:dyDescent="0.45">
      <c r="B3" s="3"/>
      <c r="C3" s="4" t="s">
        <v>0</v>
      </c>
      <c r="D3" s="5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2:15" ht="18" x14ac:dyDescent="0.45">
      <c r="B4" s="3"/>
      <c r="C4" s="4" t="s">
        <v>1</v>
      </c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</row>
    <row r="5" spans="2:15" ht="18" x14ac:dyDescent="0.45">
      <c r="B5" s="3"/>
      <c r="C5" s="96" t="s">
        <v>174</v>
      </c>
      <c r="D5" s="96"/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</row>
    <row r="6" spans="2:15" ht="14.25" customHeight="1" x14ac:dyDescent="0.45">
      <c r="B6" s="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2:15" ht="24" customHeight="1" x14ac:dyDescent="0.45">
      <c r="B7" s="3"/>
      <c r="C7" s="98"/>
      <c r="D7" s="99" t="s">
        <v>2</v>
      </c>
      <c r="E7" s="100"/>
      <c r="F7" s="101" t="s">
        <v>142</v>
      </c>
      <c r="G7" s="102"/>
      <c r="H7" s="100"/>
      <c r="I7" s="99" t="s">
        <v>3</v>
      </c>
      <c r="J7" s="103"/>
      <c r="K7" s="97"/>
      <c r="L7" s="246" t="s">
        <v>4</v>
      </c>
      <c r="M7" s="246"/>
      <c r="N7" s="246"/>
      <c r="O7" s="246"/>
    </row>
    <row r="8" spans="2:15" ht="18" x14ac:dyDescent="0.45">
      <c r="B8" s="3"/>
      <c r="C8" s="97"/>
      <c r="D8" s="97"/>
      <c r="E8" s="97"/>
      <c r="F8" s="104"/>
      <c r="G8" s="104"/>
      <c r="H8" s="104"/>
      <c r="I8" s="104"/>
      <c r="J8" s="104"/>
      <c r="K8" s="104"/>
      <c r="L8" s="97"/>
      <c r="M8" s="97"/>
      <c r="N8" s="97"/>
      <c r="O8" s="97"/>
    </row>
    <row r="9" spans="2:15" ht="40.5" customHeight="1" x14ac:dyDescent="0.45">
      <c r="B9" s="225" t="s">
        <v>5</v>
      </c>
      <c r="C9" s="105" t="s">
        <v>6</v>
      </c>
      <c r="D9" s="74"/>
      <c r="E9" s="226" t="s">
        <v>7</v>
      </c>
      <c r="F9" s="226"/>
      <c r="G9" s="226"/>
      <c r="H9" s="91"/>
      <c r="I9" s="8" t="s">
        <v>8</v>
      </c>
      <c r="J9" s="91"/>
      <c r="K9" s="9" t="s">
        <v>9</v>
      </c>
      <c r="L9" s="77"/>
      <c r="M9" s="157" t="s">
        <v>136</v>
      </c>
      <c r="N9" s="157"/>
      <c r="O9" s="158"/>
    </row>
    <row r="10" spans="2:15" ht="31.2" customHeight="1" x14ac:dyDescent="0.45">
      <c r="B10" s="225"/>
      <c r="C10" s="106" t="s">
        <v>10</v>
      </c>
      <c r="D10" s="107" t="s">
        <v>11</v>
      </c>
      <c r="E10" s="108"/>
      <c r="F10" s="109" t="s">
        <v>12</v>
      </c>
      <c r="G10" s="108"/>
      <c r="H10" s="109" t="s">
        <v>13</v>
      </c>
      <c r="I10" s="108"/>
      <c r="J10" s="109" t="s">
        <v>14</v>
      </c>
      <c r="K10" s="227"/>
      <c r="L10" s="228"/>
      <c r="M10" s="228"/>
      <c r="N10" s="228"/>
      <c r="O10" s="229"/>
    </row>
    <row r="11" spans="2:15" ht="31.2" customHeight="1" x14ac:dyDescent="0.45">
      <c r="B11" s="187" t="s">
        <v>15</v>
      </c>
      <c r="C11" s="105" t="s">
        <v>16</v>
      </c>
      <c r="D11" s="230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2:15" ht="31.2" customHeight="1" x14ac:dyDescent="0.45">
      <c r="B12" s="187"/>
      <c r="C12" s="106" t="s">
        <v>17</v>
      </c>
      <c r="D12" s="230"/>
      <c r="E12" s="157"/>
      <c r="F12" s="157"/>
      <c r="G12" s="157"/>
      <c r="H12" s="157"/>
      <c r="I12" s="157"/>
      <c r="J12" s="158"/>
      <c r="K12" s="110" t="s">
        <v>18</v>
      </c>
      <c r="L12" s="231"/>
      <c r="M12" s="232"/>
      <c r="N12" s="232"/>
      <c r="O12" s="233"/>
    </row>
    <row r="13" spans="2:15" ht="31.2" customHeight="1" x14ac:dyDescent="0.45">
      <c r="B13" s="187"/>
      <c r="C13" s="105" t="s">
        <v>19</v>
      </c>
      <c r="D13" s="230"/>
      <c r="E13" s="157"/>
      <c r="F13" s="157"/>
      <c r="G13" s="157"/>
      <c r="H13" s="157"/>
      <c r="I13" s="157"/>
      <c r="J13" s="157"/>
      <c r="K13" s="110" t="s">
        <v>20</v>
      </c>
      <c r="L13" s="230"/>
      <c r="M13" s="157"/>
      <c r="N13" s="157"/>
      <c r="O13" s="158"/>
    </row>
    <row r="14" spans="2:15" ht="31.2" customHeight="1" x14ac:dyDescent="0.45">
      <c r="B14" s="187"/>
      <c r="C14" s="234" t="s">
        <v>21</v>
      </c>
      <c r="D14" s="236"/>
      <c r="E14" s="237"/>
      <c r="F14" s="237"/>
      <c r="G14" s="237"/>
      <c r="H14" s="237"/>
      <c r="I14" s="237"/>
      <c r="J14" s="237"/>
      <c r="K14" s="111" t="s">
        <v>22</v>
      </c>
      <c r="L14" s="240"/>
      <c r="M14" s="241"/>
      <c r="N14" s="241"/>
      <c r="O14" s="242"/>
    </row>
    <row r="15" spans="2:15" ht="31.2" customHeight="1" x14ac:dyDescent="0.45">
      <c r="B15" s="187"/>
      <c r="C15" s="235"/>
      <c r="D15" s="238"/>
      <c r="E15" s="239"/>
      <c r="F15" s="239"/>
      <c r="G15" s="239"/>
      <c r="H15" s="239"/>
      <c r="I15" s="239"/>
      <c r="J15" s="239"/>
      <c r="K15" s="111" t="s">
        <v>23</v>
      </c>
      <c r="L15" s="243"/>
      <c r="M15" s="244"/>
      <c r="N15" s="244"/>
      <c r="O15" s="245"/>
    </row>
    <row r="16" spans="2:15" ht="31.2" customHeight="1" x14ac:dyDescent="0.45">
      <c r="B16" s="132" t="s">
        <v>24</v>
      </c>
      <c r="C16" s="6" t="s">
        <v>25</v>
      </c>
      <c r="D16" s="11" t="s">
        <v>26</v>
      </c>
      <c r="E16" s="179"/>
      <c r="F16" s="173"/>
      <c r="G16" s="174"/>
      <c r="H16" s="11" t="s">
        <v>27</v>
      </c>
      <c r="I16" s="182"/>
      <c r="J16" s="148"/>
      <c r="K16" s="11" t="s">
        <v>28</v>
      </c>
      <c r="L16" s="37"/>
      <c r="M16" s="12"/>
      <c r="N16" s="39"/>
      <c r="O16" s="13"/>
    </row>
    <row r="17" spans="2:17" ht="31.2" customHeight="1" x14ac:dyDescent="0.45">
      <c r="B17" s="133"/>
      <c r="C17" s="6" t="s">
        <v>29</v>
      </c>
      <c r="D17" s="11" t="s">
        <v>11</v>
      </c>
      <c r="E17" s="40"/>
      <c r="F17" s="11" t="s">
        <v>12</v>
      </c>
      <c r="G17" s="40"/>
      <c r="H17" s="11" t="s">
        <v>13</v>
      </c>
      <c r="I17" s="40"/>
      <c r="J17" s="11" t="s">
        <v>14</v>
      </c>
      <c r="K17" s="14" t="s">
        <v>202</v>
      </c>
      <c r="L17" s="200"/>
      <c r="M17" s="201"/>
      <c r="N17" s="201"/>
      <c r="O17" s="202"/>
    </row>
    <row r="18" spans="2:17" ht="30.75" customHeight="1" x14ac:dyDescent="0.45">
      <c r="B18" s="133"/>
      <c r="C18" s="6" t="s">
        <v>30</v>
      </c>
      <c r="D18" s="179"/>
      <c r="E18" s="173"/>
      <c r="F18" s="173"/>
      <c r="G18" s="173"/>
      <c r="H18" s="173"/>
      <c r="I18" s="173"/>
      <c r="J18" s="173"/>
      <c r="K18" s="173"/>
      <c r="L18" s="50"/>
      <c r="M18" s="147" t="s">
        <v>137</v>
      </c>
      <c r="N18" s="147"/>
      <c r="O18" s="148"/>
    </row>
    <row r="19" spans="2:17" ht="30.75" customHeight="1" x14ac:dyDescent="0.45">
      <c r="B19" s="133"/>
      <c r="C19" s="188" t="s">
        <v>31</v>
      </c>
      <c r="D19" s="203" t="s">
        <v>175</v>
      </c>
      <c r="E19" s="204"/>
      <c r="F19" s="205"/>
      <c r="G19" s="41"/>
      <c r="H19" s="42"/>
      <c r="I19" s="42"/>
      <c r="J19" s="42"/>
      <c r="K19" s="42"/>
      <c r="L19" s="218" t="s">
        <v>177</v>
      </c>
      <c r="M19" s="219"/>
      <c r="N19" s="219"/>
      <c r="O19" s="220"/>
    </row>
    <row r="20" spans="2:17" ht="30.75" customHeight="1" x14ac:dyDescent="0.45">
      <c r="B20" s="133"/>
      <c r="C20" s="189"/>
      <c r="D20" s="206"/>
      <c r="E20" s="207"/>
      <c r="F20" s="208"/>
      <c r="G20" s="16" t="s">
        <v>168</v>
      </c>
      <c r="H20" s="17" t="s">
        <v>169</v>
      </c>
      <c r="I20" s="17" t="s">
        <v>170</v>
      </c>
      <c r="J20" s="17" t="s">
        <v>171</v>
      </c>
      <c r="K20" s="17" t="s">
        <v>172</v>
      </c>
      <c r="L20" s="221"/>
      <c r="M20" s="222"/>
      <c r="N20" s="222"/>
      <c r="O20" s="223"/>
    </row>
    <row r="21" spans="2:17" ht="30.75" customHeight="1" x14ac:dyDescent="0.45">
      <c r="B21" s="133"/>
      <c r="C21" s="189"/>
      <c r="D21" s="137" t="s">
        <v>178</v>
      </c>
      <c r="E21" s="138"/>
      <c r="F21" s="209"/>
      <c r="G21" s="212" t="s">
        <v>176</v>
      </c>
      <c r="H21" s="213"/>
      <c r="I21" s="213"/>
      <c r="J21" s="213"/>
      <c r="K21" s="213"/>
      <c r="L21" s="213"/>
      <c r="M21" s="213"/>
      <c r="N21" s="213"/>
      <c r="O21" s="214"/>
    </row>
    <row r="22" spans="2:17" ht="30.75" customHeight="1" x14ac:dyDescent="0.45">
      <c r="B22" s="134"/>
      <c r="C22" s="190"/>
      <c r="D22" s="180"/>
      <c r="E22" s="210"/>
      <c r="F22" s="211"/>
      <c r="G22" s="215"/>
      <c r="H22" s="216"/>
      <c r="I22" s="216"/>
      <c r="J22" s="216"/>
      <c r="K22" s="216"/>
      <c r="L22" s="216"/>
      <c r="M22" s="216"/>
      <c r="N22" s="216"/>
      <c r="O22" s="217"/>
    </row>
    <row r="23" spans="2:17" ht="30.75" customHeight="1" x14ac:dyDescent="0.45">
      <c r="B23" s="187" t="s">
        <v>32</v>
      </c>
      <c r="C23" s="6" t="s">
        <v>33</v>
      </c>
      <c r="D23" s="11" t="s">
        <v>11</v>
      </c>
      <c r="E23" s="40"/>
      <c r="F23" s="11" t="s">
        <v>12</v>
      </c>
      <c r="G23" s="40"/>
      <c r="H23" s="11" t="s">
        <v>13</v>
      </c>
      <c r="I23" s="40"/>
      <c r="J23" s="11" t="s">
        <v>14</v>
      </c>
      <c r="K23" s="40"/>
      <c r="L23" s="11" t="s">
        <v>34</v>
      </c>
      <c r="M23" s="40"/>
      <c r="N23" s="6" t="s">
        <v>35</v>
      </c>
      <c r="O23" s="6"/>
    </row>
    <row r="24" spans="2:17" ht="30.75" customHeight="1" x14ac:dyDescent="0.45">
      <c r="B24" s="187"/>
      <c r="C24" s="188" t="s">
        <v>36</v>
      </c>
      <c r="D24" s="43"/>
      <c r="E24" s="18" t="s">
        <v>37</v>
      </c>
      <c r="F24" s="19"/>
      <c r="G24" s="46"/>
      <c r="H24" s="18" t="s">
        <v>38</v>
      </c>
      <c r="I24" s="19"/>
      <c r="J24" s="46"/>
      <c r="K24" s="18" t="s">
        <v>39</v>
      </c>
      <c r="L24" s="46"/>
      <c r="M24" s="18" t="s">
        <v>40</v>
      </c>
      <c r="N24" s="19"/>
      <c r="O24" s="20"/>
      <c r="P24" s="21"/>
      <c r="Q24" s="21"/>
    </row>
    <row r="25" spans="2:17" ht="30.75" customHeight="1" x14ac:dyDescent="0.45">
      <c r="B25" s="187"/>
      <c r="C25" s="189"/>
      <c r="D25" s="44"/>
      <c r="E25" s="22" t="s">
        <v>41</v>
      </c>
      <c r="F25" s="23"/>
      <c r="G25" s="47"/>
      <c r="H25" s="22" t="s">
        <v>42</v>
      </c>
      <c r="I25" s="25"/>
      <c r="J25" s="47"/>
      <c r="K25" s="22" t="s">
        <v>43</v>
      </c>
      <c r="L25" s="47"/>
      <c r="M25" s="22" t="s">
        <v>44</v>
      </c>
      <c r="N25" s="25"/>
      <c r="O25" s="26"/>
      <c r="P25" s="21"/>
      <c r="Q25" s="21"/>
    </row>
    <row r="26" spans="2:17" ht="30.75" customHeight="1" x14ac:dyDescent="0.45">
      <c r="B26" s="187"/>
      <c r="C26" s="190"/>
      <c r="D26" s="45"/>
      <c r="E26" s="27" t="s">
        <v>45</v>
      </c>
      <c r="F26" s="28"/>
      <c r="G26" s="38"/>
      <c r="H26" s="183" t="s">
        <v>46</v>
      </c>
      <c r="I26" s="183"/>
      <c r="J26" s="183"/>
      <c r="K26" s="183"/>
      <c r="L26" s="183"/>
      <c r="M26" s="183"/>
      <c r="N26" s="183"/>
      <c r="O26" s="29"/>
      <c r="P26" s="21"/>
      <c r="Q26" s="21"/>
    </row>
    <row r="27" spans="2:17" ht="30.75" customHeight="1" x14ac:dyDescent="0.45">
      <c r="B27" s="187"/>
      <c r="C27" s="120" t="s">
        <v>47</v>
      </c>
      <c r="D27" s="65"/>
      <c r="E27" s="66" t="s">
        <v>48</v>
      </c>
      <c r="F27" s="79"/>
      <c r="G27" s="80"/>
      <c r="H27" s="66" t="s">
        <v>49</v>
      </c>
      <c r="I27" s="79"/>
      <c r="J27" s="79"/>
      <c r="K27" s="80"/>
      <c r="L27" s="66" t="s">
        <v>50</v>
      </c>
      <c r="M27" s="81"/>
      <c r="N27" s="81"/>
      <c r="O27" s="82"/>
      <c r="P27" s="30"/>
    </row>
    <row r="28" spans="2:17" ht="30.75" customHeight="1" x14ac:dyDescent="0.45">
      <c r="B28" s="187"/>
      <c r="C28" s="191"/>
      <c r="D28" s="83"/>
      <c r="E28" s="84" t="s">
        <v>51</v>
      </c>
      <c r="F28" s="85"/>
      <c r="G28" s="86"/>
      <c r="H28" s="84" t="s">
        <v>52</v>
      </c>
      <c r="I28" s="85"/>
      <c r="J28" s="85"/>
      <c r="K28" s="86"/>
      <c r="L28" s="84" t="s">
        <v>53</v>
      </c>
      <c r="M28" s="87"/>
      <c r="N28" s="87"/>
      <c r="O28" s="88"/>
      <c r="P28" s="30"/>
    </row>
    <row r="29" spans="2:17" ht="30.75" customHeight="1" x14ac:dyDescent="0.45">
      <c r="B29" s="187"/>
      <c r="C29" s="191"/>
      <c r="D29" s="83"/>
      <c r="E29" s="84" t="s">
        <v>54</v>
      </c>
      <c r="F29" s="85"/>
      <c r="G29" s="86"/>
      <c r="H29" s="84" t="s">
        <v>55</v>
      </c>
      <c r="I29" s="87"/>
      <c r="J29" s="89"/>
      <c r="K29" s="86"/>
      <c r="L29" s="90" t="s">
        <v>162</v>
      </c>
      <c r="M29" s="198" t="s">
        <v>163</v>
      </c>
      <c r="N29" s="198"/>
      <c r="O29" s="199"/>
      <c r="P29" s="30"/>
    </row>
    <row r="30" spans="2:17" ht="30.75" customHeight="1" x14ac:dyDescent="0.45">
      <c r="B30" s="187"/>
      <c r="C30" s="123"/>
      <c r="D30" s="68"/>
      <c r="E30" s="8" t="s">
        <v>56</v>
      </c>
      <c r="F30" s="9"/>
      <c r="G30" s="91"/>
      <c r="H30" s="8" t="s">
        <v>57</v>
      </c>
      <c r="I30" s="92"/>
      <c r="J30" s="93"/>
      <c r="K30" s="94"/>
      <c r="L30" s="92"/>
      <c r="M30" s="92"/>
      <c r="N30" s="92"/>
      <c r="O30" s="95"/>
      <c r="P30" s="30"/>
    </row>
    <row r="31" spans="2:17" ht="15" customHeight="1" x14ac:dyDescent="0.45">
      <c r="B31" s="187"/>
      <c r="C31" s="168" t="s">
        <v>58</v>
      </c>
      <c r="D31" s="195" t="s">
        <v>140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51"/>
    </row>
    <row r="32" spans="2:17" ht="131.4" customHeight="1" x14ac:dyDescent="0.45">
      <c r="B32" s="187"/>
      <c r="C32" s="169"/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2:19" ht="38.4" customHeight="1" x14ac:dyDescent="0.45">
      <c r="B33" s="187"/>
      <c r="C33" s="10" t="s">
        <v>59</v>
      </c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4"/>
    </row>
    <row r="34" spans="2:19" ht="15" customHeight="1" x14ac:dyDescent="0.45">
      <c r="B34" s="132" t="s">
        <v>60</v>
      </c>
      <c r="C34" s="168" t="s">
        <v>61</v>
      </c>
      <c r="D34" s="170" t="s">
        <v>138</v>
      </c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2"/>
    </row>
    <row r="35" spans="2:19" ht="130.19999999999999" customHeight="1" x14ac:dyDescent="0.45">
      <c r="B35" s="133"/>
      <c r="C35" s="169"/>
      <c r="D35" s="175" t="s">
        <v>139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7"/>
    </row>
    <row r="36" spans="2:19" ht="37.5" customHeight="1" x14ac:dyDescent="0.45">
      <c r="B36" s="133"/>
      <c r="C36" s="10" t="s">
        <v>62</v>
      </c>
      <c r="D36" s="38"/>
      <c r="E36" s="31" t="s">
        <v>63</v>
      </c>
      <c r="F36" s="7"/>
      <c r="G36" s="27"/>
      <c r="H36" s="38"/>
      <c r="I36" s="32" t="s">
        <v>64</v>
      </c>
      <c r="J36" s="38"/>
      <c r="K36" s="27" t="s">
        <v>65</v>
      </c>
      <c r="L36" s="38"/>
      <c r="M36" s="173" t="s">
        <v>136</v>
      </c>
      <c r="N36" s="173"/>
      <c r="O36" s="174"/>
      <c r="R36" s="24"/>
      <c r="S36" s="22"/>
    </row>
    <row r="37" spans="2:19" ht="30.75" customHeight="1" x14ac:dyDescent="0.45">
      <c r="B37" s="133"/>
      <c r="C37" s="10" t="s">
        <v>66</v>
      </c>
      <c r="D37" s="178" t="s">
        <v>67</v>
      </c>
      <c r="E37" s="136"/>
      <c r="F37" s="179"/>
      <c r="G37" s="173"/>
      <c r="H37" s="173"/>
      <c r="I37" s="174"/>
      <c r="J37" s="180" t="s">
        <v>68</v>
      </c>
      <c r="K37" s="181"/>
      <c r="L37" s="182"/>
      <c r="M37" s="147"/>
      <c r="N37" s="147"/>
      <c r="O37" s="148"/>
      <c r="R37" s="24"/>
      <c r="S37" s="22"/>
    </row>
    <row r="38" spans="2:19" ht="30.75" customHeight="1" x14ac:dyDescent="0.45">
      <c r="B38" s="133"/>
      <c r="C38" s="10" t="s">
        <v>69</v>
      </c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2"/>
    </row>
    <row r="39" spans="2:19" ht="30.75" customHeight="1" x14ac:dyDescent="0.45">
      <c r="B39" s="133"/>
      <c r="C39" s="163" t="s">
        <v>70</v>
      </c>
      <c r="D39" s="47"/>
      <c r="E39" s="22" t="s">
        <v>71</v>
      </c>
      <c r="F39" s="47"/>
      <c r="G39" s="33" t="s">
        <v>72</v>
      </c>
      <c r="H39" s="33"/>
      <c r="I39" s="47"/>
      <c r="J39" s="185" t="s">
        <v>73</v>
      </c>
      <c r="K39" s="185"/>
      <c r="L39" s="185"/>
      <c r="M39" s="185"/>
      <c r="N39" s="185"/>
      <c r="O39" s="186"/>
    </row>
    <row r="40" spans="2:19" ht="30.75" customHeight="1" x14ac:dyDescent="0.45">
      <c r="B40" s="133"/>
      <c r="C40" s="164"/>
      <c r="D40" s="45"/>
      <c r="E40" s="63" t="s">
        <v>162</v>
      </c>
      <c r="F40" s="183" t="s">
        <v>165</v>
      </c>
      <c r="G40" s="183"/>
      <c r="H40" s="183"/>
      <c r="I40" s="183"/>
      <c r="J40" s="183"/>
      <c r="K40" s="183"/>
      <c r="L40" s="183"/>
      <c r="M40" s="183"/>
      <c r="N40" s="183"/>
      <c r="O40" s="184"/>
    </row>
    <row r="41" spans="2:19" ht="31.2" customHeight="1" x14ac:dyDescent="0.45">
      <c r="B41" s="134"/>
      <c r="C41" s="10" t="s">
        <v>74</v>
      </c>
      <c r="D41" s="165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7"/>
    </row>
    <row r="42" spans="2:19" ht="82.95" customHeight="1" x14ac:dyDescent="0.45">
      <c r="B42" s="132" t="s">
        <v>75</v>
      </c>
      <c r="C42" s="34" t="s">
        <v>76</v>
      </c>
      <c r="D42" s="115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7"/>
    </row>
    <row r="43" spans="2:19" ht="36.6" customHeight="1" x14ac:dyDescent="0.45">
      <c r="B43" s="133"/>
      <c r="C43" s="130" t="s">
        <v>77</v>
      </c>
      <c r="D43" s="135" t="s">
        <v>78</v>
      </c>
      <c r="E43" s="136"/>
      <c r="F43" s="37"/>
      <c r="G43" s="12" t="s">
        <v>79</v>
      </c>
      <c r="H43" s="39"/>
      <c r="I43" s="12" t="s">
        <v>80</v>
      </c>
      <c r="J43" s="15"/>
      <c r="K43" s="39"/>
      <c r="L43" s="147" t="s">
        <v>141</v>
      </c>
      <c r="M43" s="147"/>
      <c r="N43" s="147"/>
      <c r="O43" s="148"/>
    </row>
    <row r="44" spans="2:19" ht="36.6" customHeight="1" x14ac:dyDescent="0.45">
      <c r="B44" s="133"/>
      <c r="C44" s="125"/>
      <c r="D44" s="137" t="s">
        <v>81</v>
      </c>
      <c r="E44" s="138"/>
      <c r="F44" s="35" t="s">
        <v>11</v>
      </c>
      <c r="G44" s="48"/>
      <c r="H44" s="35" t="s">
        <v>12</v>
      </c>
      <c r="I44" s="48"/>
      <c r="J44" s="35" t="s">
        <v>13</v>
      </c>
      <c r="K44" s="48"/>
      <c r="L44" s="35" t="s">
        <v>14</v>
      </c>
      <c r="M44" s="139"/>
      <c r="N44" s="140"/>
      <c r="O44" s="141"/>
    </row>
    <row r="45" spans="2:19" ht="30" customHeight="1" x14ac:dyDescent="0.45">
      <c r="B45" s="133"/>
      <c r="C45" s="142" t="s">
        <v>82</v>
      </c>
      <c r="D45" s="65"/>
      <c r="E45" s="66" t="s">
        <v>83</v>
      </c>
      <c r="F45" s="159" t="s">
        <v>84</v>
      </c>
      <c r="G45" s="159"/>
      <c r="H45" s="67"/>
      <c r="I45" s="153" t="s">
        <v>144</v>
      </c>
      <c r="J45" s="153"/>
      <c r="K45" s="153"/>
      <c r="L45" s="67"/>
      <c r="M45" s="149" t="s">
        <v>143</v>
      </c>
      <c r="N45" s="149"/>
      <c r="O45" s="150"/>
    </row>
    <row r="46" spans="2:19" ht="30.75" customHeight="1" x14ac:dyDescent="0.45">
      <c r="B46" s="133"/>
      <c r="C46" s="143"/>
      <c r="D46" s="68"/>
      <c r="E46" s="8" t="s">
        <v>173</v>
      </c>
      <c r="F46" s="9"/>
      <c r="G46" s="9"/>
      <c r="H46" s="69"/>
      <c r="I46" s="70"/>
      <c r="J46" s="71"/>
      <c r="K46" s="71"/>
      <c r="L46" s="71"/>
      <c r="M46" s="151"/>
      <c r="N46" s="151"/>
      <c r="O46" s="152"/>
    </row>
    <row r="47" spans="2:19" ht="40.5" customHeight="1" x14ac:dyDescent="0.45">
      <c r="B47" s="133"/>
      <c r="C47" s="72" t="s">
        <v>85</v>
      </c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</row>
    <row r="48" spans="2:19" ht="40.5" customHeight="1" x14ac:dyDescent="0.45">
      <c r="B48" s="134"/>
      <c r="C48" s="73" t="s">
        <v>86</v>
      </c>
      <c r="D48" s="74"/>
      <c r="E48" s="75" t="s">
        <v>87</v>
      </c>
      <c r="F48" s="76"/>
      <c r="G48" s="77"/>
      <c r="H48" s="157" t="s">
        <v>145</v>
      </c>
      <c r="I48" s="157"/>
      <c r="J48" s="157"/>
      <c r="K48" s="158"/>
      <c r="L48" s="78" t="s">
        <v>88</v>
      </c>
      <c r="M48" s="144"/>
      <c r="N48" s="145"/>
      <c r="O48" s="146"/>
    </row>
    <row r="49" spans="2:15" ht="16.5" customHeight="1" x14ac:dyDescent="0.45">
      <c r="B49" s="120" t="s">
        <v>89</v>
      </c>
      <c r="C49" s="121"/>
      <c r="D49" s="122"/>
      <c r="E49" s="126" t="s">
        <v>90</v>
      </c>
      <c r="F49" s="127"/>
      <c r="G49" s="127"/>
      <c r="H49" s="127"/>
      <c r="I49" s="127"/>
      <c r="J49" s="127"/>
      <c r="K49" s="127"/>
      <c r="L49" s="128"/>
      <c r="M49" s="128"/>
      <c r="N49" s="128"/>
      <c r="O49" s="129"/>
    </row>
    <row r="50" spans="2:15" ht="198.6" customHeight="1" x14ac:dyDescent="0.45">
      <c r="B50" s="123"/>
      <c r="C50" s="124"/>
      <c r="D50" s="125"/>
      <c r="E50" s="115"/>
      <c r="F50" s="116"/>
      <c r="G50" s="116"/>
      <c r="H50" s="116"/>
      <c r="I50" s="116"/>
      <c r="J50" s="116"/>
      <c r="K50" s="116"/>
      <c r="L50" s="116"/>
      <c r="M50" s="116"/>
      <c r="N50" s="116"/>
      <c r="O50" s="117"/>
    </row>
    <row r="51" spans="2:15" ht="16.5" customHeight="1" x14ac:dyDescent="0.45">
      <c r="B51" s="120" t="s">
        <v>91</v>
      </c>
      <c r="C51" s="121"/>
      <c r="D51" s="130"/>
      <c r="E51" s="131" t="s">
        <v>90</v>
      </c>
      <c r="F51" s="128"/>
      <c r="G51" s="128"/>
      <c r="H51" s="128"/>
      <c r="I51" s="128"/>
      <c r="J51" s="128"/>
      <c r="K51" s="128"/>
      <c r="L51" s="128"/>
      <c r="M51" s="128"/>
      <c r="N51" s="128"/>
      <c r="O51" s="129"/>
    </row>
    <row r="52" spans="2:15" ht="198.6" customHeight="1" x14ac:dyDescent="0.45">
      <c r="B52" s="123"/>
      <c r="C52" s="124"/>
      <c r="D52" s="125"/>
      <c r="E52" s="115"/>
      <c r="F52" s="116"/>
      <c r="G52" s="116"/>
      <c r="H52" s="116"/>
      <c r="I52" s="116"/>
      <c r="J52" s="116"/>
      <c r="K52" s="116"/>
      <c r="L52" s="116"/>
      <c r="M52" s="116"/>
      <c r="N52" s="116"/>
      <c r="O52" s="117"/>
    </row>
    <row r="53" spans="2:15" ht="61.2" customHeight="1" x14ac:dyDescent="0.45">
      <c r="B53" s="112" t="s">
        <v>92</v>
      </c>
      <c r="C53" s="113"/>
      <c r="D53" s="114"/>
      <c r="E53" s="115"/>
      <c r="F53" s="116"/>
      <c r="G53" s="116"/>
      <c r="H53" s="116"/>
      <c r="I53" s="116"/>
      <c r="J53" s="116"/>
      <c r="K53" s="116"/>
      <c r="L53" s="116"/>
      <c r="M53" s="116"/>
      <c r="N53" s="116"/>
      <c r="O53" s="117"/>
    </row>
    <row r="54" spans="2:15" x14ac:dyDescent="0.45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</row>
    <row r="55" spans="2:15" x14ac:dyDescent="0.4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</row>
    <row r="56" spans="2:15" ht="18" x14ac:dyDescent="0.4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mergeCells count="73">
    <mergeCell ref="N1:O1"/>
    <mergeCell ref="B9:B10"/>
    <mergeCell ref="E9:G9"/>
    <mergeCell ref="K10:O10"/>
    <mergeCell ref="B11:B15"/>
    <mergeCell ref="D11:O11"/>
    <mergeCell ref="D12:J12"/>
    <mergeCell ref="L12:O12"/>
    <mergeCell ref="D13:J13"/>
    <mergeCell ref="L13:O13"/>
    <mergeCell ref="C14:C15"/>
    <mergeCell ref="D14:J15"/>
    <mergeCell ref="L14:O14"/>
    <mergeCell ref="L15:O15"/>
    <mergeCell ref="M9:O9"/>
    <mergeCell ref="L7:O7"/>
    <mergeCell ref="B16:B22"/>
    <mergeCell ref="E16:G16"/>
    <mergeCell ref="I16:J16"/>
    <mergeCell ref="L17:O17"/>
    <mergeCell ref="C19:C22"/>
    <mergeCell ref="D19:F20"/>
    <mergeCell ref="D21:F22"/>
    <mergeCell ref="D18:K18"/>
    <mergeCell ref="M18:O18"/>
    <mergeCell ref="G21:O22"/>
    <mergeCell ref="L19:O20"/>
    <mergeCell ref="B23:B33"/>
    <mergeCell ref="C24:C26"/>
    <mergeCell ref="H26:N26"/>
    <mergeCell ref="C27:C30"/>
    <mergeCell ref="D32:O32"/>
    <mergeCell ref="D33:O33"/>
    <mergeCell ref="C31:C32"/>
    <mergeCell ref="D31:O31"/>
    <mergeCell ref="M29:O29"/>
    <mergeCell ref="D38:O38"/>
    <mergeCell ref="C39:C40"/>
    <mergeCell ref="D41:O41"/>
    <mergeCell ref="B34:B41"/>
    <mergeCell ref="C34:C35"/>
    <mergeCell ref="D34:O34"/>
    <mergeCell ref="M36:O36"/>
    <mergeCell ref="D35:O35"/>
    <mergeCell ref="D37:E37"/>
    <mergeCell ref="F37:I37"/>
    <mergeCell ref="J37:K37"/>
    <mergeCell ref="L37:O37"/>
    <mergeCell ref="F40:O40"/>
    <mergeCell ref="J39:O39"/>
    <mergeCell ref="B42:B48"/>
    <mergeCell ref="D42:O42"/>
    <mergeCell ref="C43:C44"/>
    <mergeCell ref="D43:E43"/>
    <mergeCell ref="D44:E44"/>
    <mergeCell ref="M44:O44"/>
    <mergeCell ref="C45:C46"/>
    <mergeCell ref="M48:O48"/>
    <mergeCell ref="L43:O43"/>
    <mergeCell ref="M45:O46"/>
    <mergeCell ref="I45:K45"/>
    <mergeCell ref="D47:O47"/>
    <mergeCell ref="H48:K48"/>
    <mergeCell ref="F45:G45"/>
    <mergeCell ref="B53:D53"/>
    <mergeCell ref="E53:O53"/>
    <mergeCell ref="B54:O55"/>
    <mergeCell ref="B49:D50"/>
    <mergeCell ref="E49:O49"/>
    <mergeCell ref="E50:O50"/>
    <mergeCell ref="B51:D52"/>
    <mergeCell ref="E51:O51"/>
    <mergeCell ref="E52:O5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1379220</xdr:colOff>
                    <xdr:row>5</xdr:row>
                    <xdr:rowOff>152400</xdr:rowOff>
                  </from>
                  <to>
                    <xdr:col>3</xdr:col>
                    <xdr:colOff>7620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723900</xdr:colOff>
                    <xdr:row>5</xdr:row>
                    <xdr:rowOff>152400</xdr:rowOff>
                  </from>
                  <to>
                    <xdr:col>5</xdr:col>
                    <xdr:colOff>38100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403860</xdr:colOff>
                    <xdr:row>5</xdr:row>
                    <xdr:rowOff>175260</xdr:rowOff>
                  </from>
                  <to>
                    <xdr:col>8</xdr:col>
                    <xdr:colOff>99060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411480</xdr:colOff>
                    <xdr:row>8</xdr:row>
                    <xdr:rowOff>83820</xdr:rowOff>
                  </from>
                  <to>
                    <xdr:col>4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411480</xdr:colOff>
                    <xdr:row>8</xdr:row>
                    <xdr:rowOff>76200</xdr:rowOff>
                  </from>
                  <to>
                    <xdr:col>8</xdr:col>
                    <xdr:colOff>22860</xdr:colOff>
                    <xdr:row>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502920</xdr:colOff>
                    <xdr:row>8</xdr:row>
                    <xdr:rowOff>83820</xdr:rowOff>
                  </from>
                  <to>
                    <xdr:col>10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640080</xdr:colOff>
                    <xdr:row>8</xdr:row>
                    <xdr:rowOff>83820</xdr:rowOff>
                  </from>
                  <to>
                    <xdr:col>12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11</xdr:col>
                    <xdr:colOff>655320</xdr:colOff>
                    <xdr:row>17</xdr:row>
                    <xdr:rowOff>30480</xdr:rowOff>
                  </from>
                  <to>
                    <xdr:col>12</xdr:col>
                    <xdr:colOff>30480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304800</xdr:colOff>
                    <xdr:row>18</xdr:row>
                    <xdr:rowOff>99060</xdr:rowOff>
                  </from>
                  <to>
                    <xdr:col>6</xdr:col>
                    <xdr:colOff>518160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213360</xdr:colOff>
                    <xdr:row>18</xdr:row>
                    <xdr:rowOff>99060</xdr:rowOff>
                  </from>
                  <to>
                    <xdr:col>7</xdr:col>
                    <xdr:colOff>411480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312420</xdr:colOff>
                    <xdr:row>18</xdr:row>
                    <xdr:rowOff>99060</xdr:rowOff>
                  </from>
                  <to>
                    <xdr:col>8</xdr:col>
                    <xdr:colOff>518160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9</xdr:col>
                    <xdr:colOff>251460</xdr:colOff>
                    <xdr:row>18</xdr:row>
                    <xdr:rowOff>99060</xdr:rowOff>
                  </from>
                  <to>
                    <xdr:col>9</xdr:col>
                    <xdr:colOff>457200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10</xdr:col>
                    <xdr:colOff>365760</xdr:colOff>
                    <xdr:row>18</xdr:row>
                    <xdr:rowOff>99060</xdr:rowOff>
                  </from>
                  <to>
                    <xdr:col>10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Option Button 49">
              <controlPr defaultSize="0" autoFill="0" autoLine="0" autoPict="0">
                <anchor moveWithCells="1">
                  <from>
                    <xdr:col>11</xdr:col>
                    <xdr:colOff>449580</xdr:colOff>
                    <xdr:row>15</xdr:row>
                    <xdr:rowOff>45720</xdr:rowOff>
                  </from>
                  <to>
                    <xdr:col>12</xdr:col>
                    <xdr:colOff>632460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Option Button 50">
              <controlPr defaultSize="0" autoFill="0" autoLine="0" autoPict="0">
                <anchor moveWithCells="1">
                  <from>
                    <xdr:col>13</xdr:col>
                    <xdr:colOff>22860</xdr:colOff>
                    <xdr:row>15</xdr:row>
                    <xdr:rowOff>45720</xdr:rowOff>
                  </from>
                  <to>
                    <xdr:col>14</xdr:col>
                    <xdr:colOff>365760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Group Box 51">
              <controlPr defaultSize="0" autoFill="0" autoPict="0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14</xdr:col>
                    <xdr:colOff>655320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3</xdr:col>
                    <xdr:colOff>441960</xdr:colOff>
                    <xdr:row>23</xdr:row>
                    <xdr:rowOff>7620</xdr:rowOff>
                  </from>
                  <to>
                    <xdr:col>4</xdr:col>
                    <xdr:colOff>38100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3</xdr:col>
                    <xdr:colOff>441960</xdr:colOff>
                    <xdr:row>24</xdr:row>
                    <xdr:rowOff>7620</xdr:rowOff>
                  </from>
                  <to>
                    <xdr:col>4</xdr:col>
                    <xdr:colOff>38100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3</xdr:col>
                    <xdr:colOff>441960</xdr:colOff>
                    <xdr:row>25</xdr:row>
                    <xdr:rowOff>7620</xdr:rowOff>
                  </from>
                  <to>
                    <xdr:col>4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3" name="Check Box 56">
              <controlPr defaultSize="0" autoFill="0" autoLine="0" autoPict="0">
                <anchor moveWithCells="1">
                  <from>
                    <xdr:col>6</xdr:col>
                    <xdr:colOff>655320</xdr:colOff>
                    <xdr:row>23</xdr:row>
                    <xdr:rowOff>7620</xdr:rowOff>
                  </from>
                  <to>
                    <xdr:col>7</xdr:col>
                    <xdr:colOff>30480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6</xdr:col>
                    <xdr:colOff>655320</xdr:colOff>
                    <xdr:row>24</xdr:row>
                    <xdr:rowOff>7620</xdr:rowOff>
                  </from>
                  <to>
                    <xdr:col>7</xdr:col>
                    <xdr:colOff>30480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6</xdr:col>
                    <xdr:colOff>655320</xdr:colOff>
                    <xdr:row>25</xdr:row>
                    <xdr:rowOff>7620</xdr:rowOff>
                  </from>
                  <to>
                    <xdr:col>7</xdr:col>
                    <xdr:colOff>30480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9</xdr:col>
                    <xdr:colOff>541020</xdr:colOff>
                    <xdr:row>23</xdr:row>
                    <xdr:rowOff>7620</xdr:rowOff>
                  </from>
                  <to>
                    <xdr:col>10</xdr:col>
                    <xdr:colOff>60960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Check Box 60">
              <controlPr defaultSize="0" autoFill="0" autoLine="0" autoPict="0">
                <anchor moveWithCells="1">
                  <from>
                    <xdr:col>9</xdr:col>
                    <xdr:colOff>533400</xdr:colOff>
                    <xdr:row>24</xdr:row>
                    <xdr:rowOff>7620</xdr:rowOff>
                  </from>
                  <to>
                    <xdr:col>10</xdr:col>
                    <xdr:colOff>60960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11</xdr:col>
                    <xdr:colOff>632460</xdr:colOff>
                    <xdr:row>23</xdr:row>
                    <xdr:rowOff>7620</xdr:rowOff>
                  </from>
                  <to>
                    <xdr:col>12</xdr:col>
                    <xdr:colOff>7620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Check Box 62">
              <controlPr defaultSize="0" autoFill="0" autoLine="0" autoPict="0">
                <anchor moveWithCells="1">
                  <from>
                    <xdr:col>11</xdr:col>
                    <xdr:colOff>632460</xdr:colOff>
                    <xdr:row>24</xdr:row>
                    <xdr:rowOff>7620</xdr:rowOff>
                  </from>
                  <to>
                    <xdr:col>12</xdr:col>
                    <xdr:colOff>7620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3</xdr:col>
                    <xdr:colOff>441960</xdr:colOff>
                    <xdr:row>26</xdr:row>
                    <xdr:rowOff>7620</xdr:rowOff>
                  </from>
                  <to>
                    <xdr:col>4</xdr:col>
                    <xdr:colOff>38100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Check Box 64">
              <controlPr defaultSize="0" autoFill="0" autoLine="0" autoPict="0">
                <anchor moveWithCells="1">
                  <from>
                    <xdr:col>3</xdr:col>
                    <xdr:colOff>441960</xdr:colOff>
                    <xdr:row>27</xdr:row>
                    <xdr:rowOff>7620</xdr:rowOff>
                  </from>
                  <to>
                    <xdr:col>4</xdr:col>
                    <xdr:colOff>38100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3</xdr:col>
                    <xdr:colOff>441960</xdr:colOff>
                    <xdr:row>28</xdr:row>
                    <xdr:rowOff>7620</xdr:rowOff>
                  </from>
                  <to>
                    <xdr:col>4</xdr:col>
                    <xdr:colOff>38100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3" name="Check Box 66">
              <controlPr defaultSize="0" autoFill="0" autoLine="0" autoPict="0">
                <anchor moveWithCells="1">
                  <from>
                    <xdr:col>3</xdr:col>
                    <xdr:colOff>441960</xdr:colOff>
                    <xdr:row>29</xdr:row>
                    <xdr:rowOff>7620</xdr:rowOff>
                  </from>
                  <to>
                    <xdr:col>4</xdr:col>
                    <xdr:colOff>38100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4" name="Check Box 68">
              <controlPr defaultSize="0" autoFill="0" autoLine="0" autoPict="0">
                <anchor moveWithCells="1">
                  <from>
                    <xdr:col>6</xdr:col>
                    <xdr:colOff>655320</xdr:colOff>
                    <xdr:row>26</xdr:row>
                    <xdr:rowOff>7620</xdr:rowOff>
                  </from>
                  <to>
                    <xdr:col>7</xdr:col>
                    <xdr:colOff>30480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5" name="Check Box 69">
              <controlPr defaultSize="0" autoFill="0" autoLine="0" autoPict="0">
                <anchor moveWithCells="1">
                  <from>
                    <xdr:col>6</xdr:col>
                    <xdr:colOff>655320</xdr:colOff>
                    <xdr:row>27</xdr:row>
                    <xdr:rowOff>7620</xdr:rowOff>
                  </from>
                  <to>
                    <xdr:col>7</xdr:col>
                    <xdr:colOff>30480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6" name="Check Box 70">
              <controlPr defaultSize="0" autoFill="0" autoLine="0" autoPict="0">
                <anchor moveWithCells="1">
                  <from>
                    <xdr:col>6</xdr:col>
                    <xdr:colOff>655320</xdr:colOff>
                    <xdr:row>28</xdr:row>
                    <xdr:rowOff>7620</xdr:rowOff>
                  </from>
                  <to>
                    <xdr:col>7</xdr:col>
                    <xdr:colOff>30480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7" name="Check Box 71">
              <controlPr defaultSize="0" autoFill="0" autoLine="0" autoPict="0">
                <anchor moveWithCells="1">
                  <from>
                    <xdr:col>6</xdr:col>
                    <xdr:colOff>655320</xdr:colOff>
                    <xdr:row>29</xdr:row>
                    <xdr:rowOff>7620</xdr:rowOff>
                  </from>
                  <to>
                    <xdr:col>7</xdr:col>
                    <xdr:colOff>30480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8" name="Check Box 72">
              <controlPr defaultSize="0" autoFill="0" autoLine="0" autoPict="0">
                <anchor moveWithCells="1">
                  <from>
                    <xdr:col>10</xdr:col>
                    <xdr:colOff>708660</xdr:colOff>
                    <xdr:row>26</xdr:row>
                    <xdr:rowOff>7620</xdr:rowOff>
                  </from>
                  <to>
                    <xdr:col>10</xdr:col>
                    <xdr:colOff>906780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9" name="Check Box 73">
              <controlPr defaultSize="0" autoFill="0" autoLine="0" autoPict="0">
                <anchor moveWithCells="1">
                  <from>
                    <xdr:col>10</xdr:col>
                    <xdr:colOff>708660</xdr:colOff>
                    <xdr:row>27</xdr:row>
                    <xdr:rowOff>7620</xdr:rowOff>
                  </from>
                  <to>
                    <xdr:col>10</xdr:col>
                    <xdr:colOff>906780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0" name="Check Box 74">
              <controlPr defaultSize="0" autoFill="0" autoLine="0" autoPict="0">
                <anchor moveWithCells="1">
                  <from>
                    <xdr:col>10</xdr:col>
                    <xdr:colOff>708660</xdr:colOff>
                    <xdr:row>28</xdr:row>
                    <xdr:rowOff>7620</xdr:rowOff>
                  </from>
                  <to>
                    <xdr:col>10</xdr:col>
                    <xdr:colOff>906780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1" name="Check Box 75">
              <controlPr defaultSize="0" autoFill="0" autoLine="0" autoPict="0">
                <anchor moveWithCells="1">
                  <from>
                    <xdr:col>3</xdr:col>
                    <xdr:colOff>419100</xdr:colOff>
                    <xdr:row>35</xdr:row>
                    <xdr:rowOff>60960</xdr:rowOff>
                  </from>
                  <to>
                    <xdr:col>4</xdr:col>
                    <xdr:colOff>22860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2" name="Check Box 76">
              <controlPr defaultSize="0" autoFill="0" autoLine="0" autoPict="0">
                <anchor moveWithCells="1">
                  <from>
                    <xdr:col>7</xdr:col>
                    <xdr:colOff>419100</xdr:colOff>
                    <xdr:row>35</xdr:row>
                    <xdr:rowOff>60960</xdr:rowOff>
                  </from>
                  <to>
                    <xdr:col>8</xdr:col>
                    <xdr:colOff>22860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3" name="Check Box 77">
              <controlPr defaultSize="0" autoFill="0" autoLine="0" autoPict="0">
                <anchor moveWithCells="1">
                  <from>
                    <xdr:col>9</xdr:col>
                    <xdr:colOff>480060</xdr:colOff>
                    <xdr:row>35</xdr:row>
                    <xdr:rowOff>60960</xdr:rowOff>
                  </from>
                  <to>
                    <xdr:col>9</xdr:col>
                    <xdr:colOff>685800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4" name="Check Box 78">
              <controlPr defaultSize="0" autoFill="0" autoLine="0" autoPict="0">
                <anchor moveWithCells="1">
                  <from>
                    <xdr:col>11</xdr:col>
                    <xdr:colOff>678180</xdr:colOff>
                    <xdr:row>35</xdr:row>
                    <xdr:rowOff>60960</xdr:rowOff>
                  </from>
                  <to>
                    <xdr:col>12</xdr:col>
                    <xdr:colOff>60960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5" name="Check Box 79">
              <controlPr defaultSize="0" autoFill="0" autoLine="0" autoPict="0">
                <anchor moveWithCells="1">
                  <from>
                    <xdr:col>3</xdr:col>
                    <xdr:colOff>411480</xdr:colOff>
                    <xdr:row>38</xdr:row>
                    <xdr:rowOff>22860</xdr:rowOff>
                  </from>
                  <to>
                    <xdr:col>4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6" name="Check Box 80">
              <controlPr defaultSize="0" autoFill="0" autoLine="0" autoPict="0">
                <anchor moveWithCells="1">
                  <from>
                    <xdr:col>5</xdr:col>
                    <xdr:colOff>411480</xdr:colOff>
                    <xdr:row>38</xdr:row>
                    <xdr:rowOff>22860</xdr:rowOff>
                  </from>
                  <to>
                    <xdr:col>6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8</xdr:col>
                    <xdr:colOff>647700</xdr:colOff>
                    <xdr:row>38</xdr:row>
                    <xdr:rowOff>22860</xdr:rowOff>
                  </from>
                  <to>
                    <xdr:col>9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3</xdr:col>
                    <xdr:colOff>419100</xdr:colOff>
                    <xdr:row>39</xdr:row>
                    <xdr:rowOff>22860</xdr:rowOff>
                  </from>
                  <to>
                    <xdr:col>4</xdr:col>
                    <xdr:colOff>22860</xdr:colOff>
                    <xdr:row>39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5</xdr:col>
                    <xdr:colOff>419100</xdr:colOff>
                    <xdr:row>42</xdr:row>
                    <xdr:rowOff>60960</xdr:rowOff>
                  </from>
                  <to>
                    <xdr:col>6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0" name="Check Box 84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60960</xdr:rowOff>
                  </from>
                  <to>
                    <xdr:col>8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1" name="Check Box 85">
              <controlPr defaultSize="0" autoFill="0" autoLine="0" autoPict="0">
                <anchor moveWithCells="1">
                  <from>
                    <xdr:col>10</xdr:col>
                    <xdr:colOff>746760</xdr:colOff>
                    <xdr:row>42</xdr:row>
                    <xdr:rowOff>60960</xdr:rowOff>
                  </from>
                  <to>
                    <xdr:col>11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2" name="Check Box 86">
              <controlPr defaultSize="0" autoFill="0" autoLine="0" autoPict="0">
                <anchor moveWithCells="1">
                  <from>
                    <xdr:col>3</xdr:col>
                    <xdr:colOff>403860</xdr:colOff>
                    <xdr:row>44</xdr:row>
                    <xdr:rowOff>22860</xdr:rowOff>
                  </from>
                  <to>
                    <xdr:col>4</xdr:col>
                    <xdr:colOff>7620</xdr:colOff>
                    <xdr:row>44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3" name="Check Box 87">
              <controlPr defaultSize="0" autoFill="0" autoLine="0" autoPict="0">
                <anchor moveWithCells="1">
                  <from>
                    <xdr:col>3</xdr:col>
                    <xdr:colOff>403860</xdr:colOff>
                    <xdr:row>45</xdr:row>
                    <xdr:rowOff>22860</xdr:rowOff>
                  </from>
                  <to>
                    <xdr:col>4</xdr:col>
                    <xdr:colOff>7620</xdr:colOff>
                    <xdr:row>45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4" name="Check Box 88">
              <controlPr defaultSize="0" autoFill="0" autoLine="0" autoPict="0">
                <anchor moveWithCells="1">
                  <from>
                    <xdr:col>7</xdr:col>
                    <xdr:colOff>403860</xdr:colOff>
                    <xdr:row>44</xdr:row>
                    <xdr:rowOff>22860</xdr:rowOff>
                  </from>
                  <to>
                    <xdr:col>8</xdr:col>
                    <xdr:colOff>7620</xdr:colOff>
                    <xdr:row>44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11</xdr:col>
                    <xdr:colOff>632460</xdr:colOff>
                    <xdr:row>44</xdr:row>
                    <xdr:rowOff>144780</xdr:rowOff>
                  </from>
                  <to>
                    <xdr:col>12</xdr:col>
                    <xdr:colOff>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3</xdr:col>
                    <xdr:colOff>403860</xdr:colOff>
                    <xdr:row>47</xdr:row>
                    <xdr:rowOff>68580</xdr:rowOff>
                  </from>
                  <to>
                    <xdr:col>4</xdr:col>
                    <xdr:colOff>7620</xdr:colOff>
                    <xdr:row>47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6</xdr:col>
                    <xdr:colOff>647700</xdr:colOff>
                    <xdr:row>47</xdr:row>
                    <xdr:rowOff>68580</xdr:rowOff>
                  </from>
                  <to>
                    <xdr:col>7</xdr:col>
                    <xdr:colOff>22860</xdr:colOff>
                    <xdr:row>47</xdr:row>
                    <xdr:rowOff>411480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77BA4E3-714B-4A74-89AF-006D03580384}">
            <xm:f>Sheet1!$Z$2&gt;1</xm:f>
            <x14:dxf>
              <font>
                <color auto="1"/>
              </font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C7:J7</xm:sqref>
        </x14:conditionalFormatting>
        <x14:conditionalFormatting xmlns:xm="http://schemas.microsoft.com/office/excel/2006/main">
          <x14:cfRule type="expression" priority="1" id="{9FC5689D-4ABC-499E-B500-59376A015FE5}">
            <xm:f>Sheet1!$Z$42&gt;1</xm:f>
            <x14:dxf>
              <fill>
                <patternFill>
                  <bgColor rgb="FFFFFF00"/>
                </patternFill>
              </fill>
            </x14:dxf>
          </x14:cfRule>
          <xm:sqref>D48:K48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Sheet2!$Q$2:$Q$24</xm:f>
          </x14:formula1>
          <xm:sqref>D13:J13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6"/>
  <sheetViews>
    <sheetView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sqref="A1:Z1048576"/>
    </sheetView>
  </sheetViews>
  <sheetFormatPr defaultRowHeight="18" x14ac:dyDescent="0.45"/>
  <cols>
    <col min="1" max="1" width="0" hidden="1" customWidth="1"/>
    <col min="2" max="2" width="14.3984375" style="49" hidden="1" customWidth="1"/>
    <col min="3" max="3" width="0" style="59" hidden="1" customWidth="1"/>
    <col min="4" max="14" width="8.69921875" style="52" hidden="1" customWidth="1"/>
    <col min="15" max="25" width="8.69921875" hidden="1" customWidth="1"/>
    <col min="26" max="26" width="9" hidden="1" customWidth="1"/>
  </cols>
  <sheetData>
    <row r="1" spans="1:26" x14ac:dyDescent="0.45">
      <c r="A1" s="54"/>
      <c r="B1" s="55"/>
      <c r="C1" s="53" t="s">
        <v>135</v>
      </c>
      <c r="D1" s="58">
        <v>1</v>
      </c>
      <c r="E1" s="56">
        <v>2</v>
      </c>
      <c r="F1" s="56">
        <v>3</v>
      </c>
      <c r="G1" s="56">
        <v>4</v>
      </c>
      <c r="H1" s="56">
        <v>5</v>
      </c>
      <c r="I1" s="56">
        <v>6</v>
      </c>
      <c r="J1" s="56">
        <v>7</v>
      </c>
      <c r="K1" s="56">
        <v>8</v>
      </c>
      <c r="L1" s="56">
        <v>9</v>
      </c>
      <c r="M1" s="56">
        <v>10</v>
      </c>
      <c r="N1" s="56">
        <v>11</v>
      </c>
      <c r="O1" s="57">
        <v>1</v>
      </c>
      <c r="P1" s="57">
        <v>2</v>
      </c>
      <c r="Q1" s="57">
        <v>3</v>
      </c>
      <c r="R1" s="57">
        <v>4</v>
      </c>
      <c r="S1" s="57">
        <v>5</v>
      </c>
      <c r="T1" s="57">
        <v>6</v>
      </c>
      <c r="U1" s="57">
        <v>7</v>
      </c>
      <c r="V1" s="57">
        <v>8</v>
      </c>
      <c r="W1" s="57">
        <v>9</v>
      </c>
      <c r="X1" s="57">
        <v>10</v>
      </c>
      <c r="Y1" s="57">
        <v>11</v>
      </c>
    </row>
    <row r="2" spans="1:26" x14ac:dyDescent="0.45">
      <c r="A2" s="54">
        <v>1</v>
      </c>
      <c r="B2" s="55" t="s">
        <v>94</v>
      </c>
      <c r="C2" s="53" t="str">
        <f>IF(D2=TRUE,O2,IF(E2=TRUE,P2,IF(F2=TRUE,Q2,"")))</f>
        <v/>
      </c>
      <c r="D2" s="58" t="b">
        <v>0</v>
      </c>
      <c r="E2" s="56" t="b">
        <v>0</v>
      </c>
      <c r="F2" s="56" t="b">
        <v>0</v>
      </c>
      <c r="G2" s="56"/>
      <c r="H2" s="56"/>
      <c r="I2" s="56"/>
      <c r="J2" s="56"/>
      <c r="K2" s="56"/>
      <c r="L2" s="56"/>
      <c r="M2" s="56"/>
      <c r="N2" s="56"/>
      <c r="O2" s="60" t="str">
        <f>'事故報告（新旧融合）'!D7</f>
        <v>第1報</v>
      </c>
      <c r="P2" s="57" t="str">
        <f>'事故報告（新旧融合）'!F7</f>
        <v xml:space="preserve"> 第　　　報</v>
      </c>
      <c r="Q2" s="57" t="str">
        <f>'事故報告（新旧融合）'!I7</f>
        <v>最終報告</v>
      </c>
      <c r="R2" s="57"/>
      <c r="S2" s="57"/>
      <c r="T2" s="57"/>
      <c r="U2" s="57"/>
      <c r="V2" s="57"/>
      <c r="W2" s="57"/>
      <c r="X2" s="57"/>
      <c r="Y2" s="57"/>
      <c r="Z2">
        <f>COUNTIF(D2:N2,TRUE)</f>
        <v>0</v>
      </c>
    </row>
    <row r="3" spans="1:26" x14ac:dyDescent="0.45">
      <c r="A3" s="54">
        <v>2</v>
      </c>
      <c r="B3" s="55" t="s">
        <v>95</v>
      </c>
      <c r="C3" s="53" t="str">
        <f>D3</f>
        <v>　　年　　月　　日</v>
      </c>
      <c r="D3" s="58" t="str">
        <f>RIGHT('事故報告（新旧融合）'!L7,LEN('事故報告（新旧融合）'!L7)-6)</f>
        <v>　　年　　月　　日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6" x14ac:dyDescent="0.45">
      <c r="A4" s="54">
        <v>3</v>
      </c>
      <c r="B4" s="55" t="s">
        <v>93</v>
      </c>
      <c r="C4" s="53" t="str">
        <f>IF(D4=TRUE,O4,IF(E4=TRUE,P4,IF(F4=TRUE,Q4,IF(G4=TRUE,R4,""))))</f>
        <v/>
      </c>
      <c r="D4" s="58" t="b">
        <v>0</v>
      </c>
      <c r="E4" s="56" t="b">
        <v>0</v>
      </c>
      <c r="F4" s="56" t="b">
        <v>0</v>
      </c>
      <c r="G4" s="56" t="b">
        <v>0</v>
      </c>
      <c r="H4" s="56"/>
      <c r="I4" s="56"/>
      <c r="J4" s="56"/>
      <c r="K4" s="56"/>
      <c r="L4" s="56"/>
      <c r="M4" s="56"/>
      <c r="N4" s="56"/>
      <c r="O4" s="57" t="str">
        <f>'事故報告（新旧融合）'!E9</f>
        <v>受診(外来･往診)、自施設で応急処置</v>
      </c>
      <c r="P4" s="57" t="str">
        <f>'事故報告（新旧融合）'!I9</f>
        <v>入院</v>
      </c>
      <c r="Q4" s="57" t="str">
        <f>'事故報告（新旧融合）'!K9</f>
        <v>死亡</v>
      </c>
      <c r="R4" s="57" t="str">
        <f>'事故報告（新旧融合）'!M9</f>
        <v>その他（　　　　）</v>
      </c>
      <c r="S4" s="57"/>
      <c r="T4" s="57"/>
      <c r="U4" s="57"/>
      <c r="V4" s="57"/>
      <c r="W4" s="57"/>
      <c r="X4" s="57"/>
      <c r="Y4" s="57"/>
      <c r="Z4">
        <f>COUNTIF(D4:N4,TRUE)</f>
        <v>0</v>
      </c>
    </row>
    <row r="5" spans="1:26" x14ac:dyDescent="0.45">
      <c r="A5" s="54">
        <v>4</v>
      </c>
      <c r="B5" s="55" t="s">
        <v>96</v>
      </c>
      <c r="C5" s="53" t="str">
        <f>D5&amp;"/"&amp;E5&amp;"/"&amp;F5</f>
        <v>0/0/0</v>
      </c>
      <c r="D5" s="58">
        <f>'事故報告（新旧融合）'!E10</f>
        <v>0</v>
      </c>
      <c r="E5" s="56">
        <f>'事故報告（新旧融合）'!G10</f>
        <v>0</v>
      </c>
      <c r="F5" s="56">
        <f>'事故報告（新旧融合）'!I10</f>
        <v>0</v>
      </c>
      <c r="G5" s="56"/>
      <c r="H5" s="56"/>
      <c r="I5" s="56"/>
      <c r="J5" s="56"/>
      <c r="K5" s="56"/>
      <c r="L5" s="56"/>
      <c r="M5" s="56"/>
      <c r="N5" s="56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6" x14ac:dyDescent="0.45">
      <c r="A6" s="54">
        <v>5</v>
      </c>
      <c r="B6" s="55" t="s">
        <v>97</v>
      </c>
      <c r="C6" s="53">
        <f>'事故報告（新旧融合）'!D11</f>
        <v>0</v>
      </c>
      <c r="D6" s="58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6" x14ac:dyDescent="0.45">
      <c r="A7" s="54">
        <v>6</v>
      </c>
      <c r="B7" s="55" t="s">
        <v>98</v>
      </c>
      <c r="C7" s="53">
        <f>'事故報告（新旧融合）'!D12</f>
        <v>0</v>
      </c>
      <c r="D7" s="58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6" x14ac:dyDescent="0.45">
      <c r="A8" s="54">
        <v>7</v>
      </c>
      <c r="B8" s="55" t="s">
        <v>99</v>
      </c>
      <c r="C8" s="53">
        <f>'事故報告（新旧融合）'!L12</f>
        <v>0</v>
      </c>
      <c r="D8" s="58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6" x14ac:dyDescent="0.45">
      <c r="A9" s="54">
        <v>8</v>
      </c>
      <c r="B9" s="55" t="s">
        <v>100</v>
      </c>
      <c r="C9" s="53">
        <f>'事故報告（新旧融合）'!D13</f>
        <v>0</v>
      </c>
      <c r="D9" s="58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6" x14ac:dyDescent="0.45">
      <c r="A10" s="54">
        <v>9</v>
      </c>
      <c r="B10" s="55" t="s">
        <v>101</v>
      </c>
      <c r="C10" s="53">
        <f>'事故報告（新旧融合）'!L13</f>
        <v>0</v>
      </c>
      <c r="D10" s="58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6" x14ac:dyDescent="0.45">
      <c r="A11" s="54">
        <v>10</v>
      </c>
      <c r="B11" s="55" t="s">
        <v>102</v>
      </c>
      <c r="C11" s="53">
        <f>'事故報告（新旧融合）'!D14</f>
        <v>0</v>
      </c>
      <c r="D11" s="58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6" x14ac:dyDescent="0.45">
      <c r="A12" s="54">
        <v>11</v>
      </c>
      <c r="B12" s="55" t="s">
        <v>103</v>
      </c>
      <c r="C12" s="53">
        <f>'事故報告（新旧融合）'!L14</f>
        <v>0</v>
      </c>
      <c r="D12" s="58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6" x14ac:dyDescent="0.45">
      <c r="A13" s="54">
        <v>12</v>
      </c>
      <c r="B13" s="55" t="s">
        <v>104</v>
      </c>
      <c r="C13" s="53">
        <f>'事故報告（新旧融合）'!L15</f>
        <v>0</v>
      </c>
      <c r="D13" s="58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6" x14ac:dyDescent="0.45">
      <c r="A14" s="54">
        <v>13</v>
      </c>
      <c r="B14" s="55" t="s">
        <v>105</v>
      </c>
      <c r="C14" s="53">
        <f>'事故報告（新旧融合）'!E16</f>
        <v>0</v>
      </c>
      <c r="D14" s="58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6" x14ac:dyDescent="0.45">
      <c r="A15" s="54">
        <v>14</v>
      </c>
      <c r="B15" s="55" t="s">
        <v>106</v>
      </c>
      <c r="C15" s="53">
        <f>'事故報告（新旧融合）'!I16</f>
        <v>0</v>
      </c>
      <c r="D15" s="58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6" x14ac:dyDescent="0.45">
      <c r="A16" s="54">
        <v>15</v>
      </c>
      <c r="B16" s="55" t="s">
        <v>107</v>
      </c>
      <c r="C16" s="53" t="str">
        <f>CHOOSE(D16,"男性","女性")</f>
        <v>男性</v>
      </c>
      <c r="D16" s="58">
        <v>1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6" x14ac:dyDescent="0.45">
      <c r="A17" s="54">
        <v>16</v>
      </c>
      <c r="B17" s="55" t="s">
        <v>108</v>
      </c>
      <c r="C17" s="53" t="str">
        <f>D17&amp;"/"&amp;E17&amp;"/"&amp;F17</f>
        <v>0/0/0</v>
      </c>
      <c r="D17" s="58">
        <f>'事故報告（新旧融合）'!E17</f>
        <v>0</v>
      </c>
      <c r="E17" s="56">
        <f>'事故報告（新旧融合）'!G17</f>
        <v>0</v>
      </c>
      <c r="F17" s="56">
        <f>'事故報告（新旧融合）'!I17</f>
        <v>0</v>
      </c>
      <c r="G17" s="56"/>
      <c r="H17" s="56"/>
      <c r="I17" s="56"/>
      <c r="J17" s="56"/>
      <c r="K17" s="56"/>
      <c r="L17" s="56"/>
      <c r="M17" s="56"/>
      <c r="N17" s="56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6" x14ac:dyDescent="0.45">
      <c r="A18" s="54">
        <v>17</v>
      </c>
      <c r="B18" s="55" t="s">
        <v>109</v>
      </c>
      <c r="C18" s="53">
        <f>'事故報告（新旧融合）'!L17</f>
        <v>0</v>
      </c>
      <c r="D18" s="58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6" x14ac:dyDescent="0.45">
      <c r="A19" s="54">
        <v>18</v>
      </c>
      <c r="B19" s="55" t="s">
        <v>110</v>
      </c>
      <c r="C19" s="53">
        <f>IF(D19=TRUE,O19,'事故報告（新旧融合）'!D18)</f>
        <v>0</v>
      </c>
      <c r="D19" s="58" t="b">
        <v>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>
        <f>'事故報告（新旧融合）'!D14</f>
        <v>0</v>
      </c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6" x14ac:dyDescent="0.45">
      <c r="A20" s="54">
        <v>19</v>
      </c>
      <c r="B20" s="55" t="s">
        <v>111</v>
      </c>
      <c r="C20" s="53">
        <f>IF(D20=TRUE,O20,IF(E20=TRUE,P20,IF(F20=TRUE,Q20,IF(G20=TRUE,R20,IF(H20=TRUE,S20,IF(I20=TRUE,T20,IF(J20=TRUE,U20,IF(K20=TRUE,V20,""))))))))</f>
        <v>0</v>
      </c>
      <c r="D20" s="58" t="b">
        <v>0</v>
      </c>
      <c r="E20" s="56" t="b">
        <v>0</v>
      </c>
      <c r="F20" s="56" t="b">
        <v>0</v>
      </c>
      <c r="G20" s="56" t="b">
        <v>0</v>
      </c>
      <c r="H20" s="56" t="b">
        <v>0</v>
      </c>
      <c r="I20" s="56" t="b">
        <v>0</v>
      </c>
      <c r="J20" s="56" t="b">
        <v>1</v>
      </c>
      <c r="K20" s="56" t="b">
        <v>0</v>
      </c>
      <c r="L20" s="56"/>
      <c r="M20" s="56"/>
      <c r="N20" s="56"/>
      <c r="O20" s="57" t="str">
        <f>'事故報告（新旧融合）'!G20</f>
        <v>身体</v>
      </c>
      <c r="P20" s="57" t="str">
        <f>'事故報告（新旧融合）'!H20</f>
        <v>知的</v>
      </c>
      <c r="Q20" s="57" t="str">
        <f>'事故報告（新旧融合）'!I20</f>
        <v>精神</v>
      </c>
      <c r="R20" s="57" t="str">
        <f>'事故報告（新旧融合）'!J20</f>
        <v>難病</v>
      </c>
      <c r="S20" s="57" t="str">
        <f>'事故報告（新旧融合）'!K20</f>
        <v>児童</v>
      </c>
      <c r="T20" s="57">
        <f>'事故報告（新旧融合）'!L20</f>
        <v>0</v>
      </c>
      <c r="U20" s="57">
        <f>'事故報告（新旧融合）'!M20</f>
        <v>0</v>
      </c>
      <c r="V20" s="57">
        <f>'事故報告（新旧融合）'!N20</f>
        <v>0</v>
      </c>
      <c r="W20" s="57"/>
      <c r="X20" s="57"/>
      <c r="Y20" s="57"/>
      <c r="Z20">
        <f>COUNTIF(D20:N20,TRUE)</f>
        <v>1</v>
      </c>
    </row>
    <row r="21" spans="1:26" x14ac:dyDescent="0.45">
      <c r="A21" s="54">
        <v>20</v>
      </c>
      <c r="B21" s="55" t="s">
        <v>112</v>
      </c>
      <c r="C21" s="53">
        <f>IF(D21=TRUE,O21,IF(E21=TRUE,P21,IF(F21=TRUE,Q21,IF(G21=TRUE,R21,IF(H21=TRUE,S21,IF(I21=TRUE,T21,IF(J21=TRUE,U21,IF(K21=TRUE,V21,""))))))))</f>
        <v>0</v>
      </c>
      <c r="D21" s="58" t="b">
        <v>1</v>
      </c>
      <c r="E21" s="56" t="b">
        <v>1</v>
      </c>
      <c r="F21" s="56" t="b">
        <v>1</v>
      </c>
      <c r="G21" s="56" t="b">
        <v>0</v>
      </c>
      <c r="H21" s="56" t="b">
        <v>1</v>
      </c>
      <c r="I21" s="56" t="b">
        <v>0</v>
      </c>
      <c r="J21" s="56" t="b">
        <v>0</v>
      </c>
      <c r="K21" s="56"/>
      <c r="L21" s="56"/>
      <c r="M21" s="56"/>
      <c r="N21" s="56"/>
      <c r="O21" s="57">
        <f>'事故報告（新旧融合）'!G22</f>
        <v>0</v>
      </c>
      <c r="P21" s="57">
        <f>'事故報告（新旧融合）'!H22</f>
        <v>0</v>
      </c>
      <c r="Q21" s="57">
        <f>'事故報告（新旧融合）'!I22</f>
        <v>0</v>
      </c>
      <c r="R21" s="57">
        <f>'事故報告（新旧融合）'!J22</f>
        <v>0</v>
      </c>
      <c r="S21" s="57">
        <f>'事故報告（新旧融合）'!K22</f>
        <v>0</v>
      </c>
      <c r="T21" s="57">
        <f>'事故報告（新旧融合）'!L22</f>
        <v>0</v>
      </c>
      <c r="U21" s="57">
        <f>'事故報告（新旧融合）'!M22</f>
        <v>0</v>
      </c>
      <c r="V21" s="57"/>
      <c r="W21" s="57"/>
      <c r="X21" s="57"/>
      <c r="Y21" s="57"/>
      <c r="Z21">
        <f>COUNTIF(D21:N21,TRUE)</f>
        <v>4</v>
      </c>
    </row>
    <row r="22" spans="1:26" x14ac:dyDescent="0.45">
      <c r="A22" s="54">
        <v>21</v>
      </c>
      <c r="B22" s="55" t="s">
        <v>113</v>
      </c>
      <c r="C22" s="53" t="str">
        <f>D22&amp;"/"&amp;E22&amp;"/"&amp;F22</f>
        <v>0/0/0</v>
      </c>
      <c r="D22" s="58">
        <f>'事故報告（新旧融合）'!E23</f>
        <v>0</v>
      </c>
      <c r="E22" s="56">
        <f>'事故報告（新旧融合）'!G23</f>
        <v>0</v>
      </c>
      <c r="F22" s="56">
        <f>'事故報告（新旧融合）'!I23</f>
        <v>0</v>
      </c>
      <c r="G22" s="56"/>
      <c r="H22" s="56"/>
      <c r="I22" s="56"/>
      <c r="J22" s="56"/>
      <c r="K22" s="56"/>
      <c r="L22" s="56"/>
      <c r="M22" s="56"/>
      <c r="N22" s="56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6" x14ac:dyDescent="0.45">
      <c r="A23" s="54">
        <v>22</v>
      </c>
      <c r="B23" s="55" t="s">
        <v>114</v>
      </c>
      <c r="C23" s="53" t="str">
        <f>D23&amp;":"&amp;E23</f>
        <v>0:0</v>
      </c>
      <c r="D23" s="58">
        <f>'事故報告（新旧融合）'!K23</f>
        <v>0</v>
      </c>
      <c r="E23" s="56">
        <f>'事故報告（新旧融合）'!M23</f>
        <v>0</v>
      </c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6" x14ac:dyDescent="0.45">
      <c r="A24" s="54">
        <v>23</v>
      </c>
      <c r="B24" s="55" t="s">
        <v>115</v>
      </c>
      <c r="C24" s="53" t="str">
        <f>O24&amp;P24&amp;Q24&amp;R24&amp;S24&amp;T24&amp;U24&amp;V24&amp;W24&amp;X24&amp;Y24</f>
        <v/>
      </c>
      <c r="D24" s="58" t="b">
        <v>0</v>
      </c>
      <c r="E24" s="56" t="b">
        <v>0</v>
      </c>
      <c r="F24" s="56" t="b">
        <v>0</v>
      </c>
      <c r="G24" s="56" t="b">
        <v>0</v>
      </c>
      <c r="H24" s="56" t="b">
        <v>0</v>
      </c>
      <c r="I24" s="56" t="b">
        <v>0</v>
      </c>
      <c r="J24" s="56" t="b">
        <v>0</v>
      </c>
      <c r="K24" s="56" t="b">
        <v>0</v>
      </c>
      <c r="L24" s="56" t="b">
        <v>0</v>
      </c>
      <c r="M24" s="56" t="b">
        <v>0</v>
      </c>
      <c r="N24" s="56"/>
      <c r="O24" s="57" t="str">
        <f>IF(D24=TRUE,'事故報告（新旧融合）'!E24&amp;IF(COUNTIF(E24:M24,TRUE)&gt;0,"・",""),"")</f>
        <v/>
      </c>
      <c r="P24" s="57" t="str">
        <f>IF(E24=TRUE,'事故報告（新旧融合）'!E25&amp;IF(COUNTIF(F24:M24,TRUE)&gt;0,"・",""),"")</f>
        <v/>
      </c>
      <c r="Q24" s="57" t="str">
        <f>IF(F24=TRUE,'事故報告（新旧融合）'!E26&amp;IF(COUNTIF(G24:M24,TRUE)&gt;0,"・",""),"")</f>
        <v/>
      </c>
      <c r="R24" s="57" t="str">
        <f>IF(G24=TRUE,'事故報告（新旧融合）'!H24&amp;IF(COUNTIF(H24:N24,TRUE)&gt;0,"・",""),"")</f>
        <v/>
      </c>
      <c r="S24" s="57" t="str">
        <f>IF(H24=TRUE,'事故報告（新旧融合）'!H25&amp;IF(COUNTIF(I24:M24,TRUE)&gt;0,"・",""),"")</f>
        <v/>
      </c>
      <c r="T24" s="57" t="str">
        <f>IF(I24=TRUE,'事故報告（新旧融合）'!H26&amp;IF(COUNTIF(J24:M24,TRUE)&gt;0,"・",""),"")</f>
        <v/>
      </c>
      <c r="U24" s="57" t="str">
        <f>IF(J24=TRUE,'事故報告（新旧融合）'!K24&amp;IF(COUNTIF(K24:M24,TRUE)&gt;0,"・",""),"")</f>
        <v/>
      </c>
      <c r="V24" s="57" t="str">
        <f>IF(K24=TRUE,'事故報告（新旧融合）'!K25&amp;IF(COUNTIF(L24:M24,TRUE)&gt;0,"・",""),"")</f>
        <v/>
      </c>
      <c r="W24" s="57" t="str">
        <f>IF(L24=TRUE,'事故報告（新旧融合）'!M24&amp;IF(COUNTIF(M24,TRUE)&gt;0,"・",""),"")</f>
        <v/>
      </c>
      <c r="X24" s="57" t="str">
        <f>IF(M24=TRUE,'事故報告（新旧融合）'!M25,"")</f>
        <v/>
      </c>
      <c r="Y24" s="57"/>
      <c r="Z24">
        <f>COUNTIF(D24:N24,TRUE)</f>
        <v>0</v>
      </c>
    </row>
    <row r="25" spans="1:26" x14ac:dyDescent="0.45">
      <c r="A25" s="54">
        <v>24</v>
      </c>
      <c r="B25" s="55" t="s">
        <v>116</v>
      </c>
      <c r="C25" s="53" t="str">
        <f>O25&amp;P25&amp;Q25&amp;R25&amp;S25&amp;T25&amp;U25&amp;V25&amp;W25&amp;X25&amp;Y25</f>
        <v/>
      </c>
      <c r="D25" s="58" t="b">
        <v>0</v>
      </c>
      <c r="E25" s="56" t="b">
        <v>0</v>
      </c>
      <c r="F25" s="56" t="b">
        <v>0</v>
      </c>
      <c r="G25" s="56" t="b">
        <v>0</v>
      </c>
      <c r="H25" s="56" t="b">
        <v>0</v>
      </c>
      <c r="I25" s="56" t="b">
        <v>0</v>
      </c>
      <c r="J25" s="56" t="b">
        <v>0</v>
      </c>
      <c r="K25" s="56" t="b">
        <v>0</v>
      </c>
      <c r="L25" s="56" t="b">
        <v>0</v>
      </c>
      <c r="M25" s="56" t="b">
        <v>0</v>
      </c>
      <c r="N25" s="56" t="b">
        <v>0</v>
      </c>
      <c r="O25" s="57" t="str">
        <f>IF(D25=TRUE,'事故報告（新旧融合）'!E27&amp;IF(COUNTIF(E25:M25,TRUE)&gt;0,"・",""),"")</f>
        <v/>
      </c>
      <c r="P25" s="57" t="str">
        <f>IF(E25=TRUE,'事故報告（新旧融合）'!E28&amp;IF(COUNTIF(F25:M25,TRUE)&gt;0,"・",""),"")</f>
        <v/>
      </c>
      <c r="Q25" s="57" t="str">
        <f>IF(F25=TRUE,'事故報告（新旧融合）'!E29&amp;IF(COUNTIF(G25:M25,TRUE)&gt;0,"・",""),"")</f>
        <v/>
      </c>
      <c r="R25" s="57" t="str">
        <f>IF(G25=TRUE,'事故報告（新旧融合）'!E30&amp;IF(COUNTIF(H25:N25,TRUE)&gt;0,"・",""),"")</f>
        <v/>
      </c>
      <c r="S25" s="57" t="str">
        <f>IF(H25=TRUE,'事故報告（新旧融合）'!H27&amp;IF(COUNTIF(I25:M25,TRUE)&gt;0,"・",""),"")</f>
        <v/>
      </c>
      <c r="T25" s="57" t="str">
        <f>IF(I25=TRUE,'事故報告（新旧融合）'!H28&amp;IF(COUNTIF(J25:M25,TRUE)&gt;0,"・",""),"")</f>
        <v/>
      </c>
      <c r="U25" s="57" t="str">
        <f>IF(J25=TRUE,'事故報告（新旧融合）'!H29&amp;IF(COUNTIF(K25:M25,TRUE)&gt;0,"・",""),"")</f>
        <v/>
      </c>
      <c r="V25" s="57" t="str">
        <f>IF(K25=TRUE,'事故報告（新旧融合）'!H30&amp;IF(COUNTIF(L25:M25,TRUE)&gt;0,"・",""),"")</f>
        <v/>
      </c>
      <c r="W25" s="57" t="str">
        <f>IF(L25=TRUE,'事故報告（新旧融合）'!L27&amp;IF(COUNTIF(M25:N25,TRUE)&gt;0,"・",""),"")</f>
        <v/>
      </c>
      <c r="X25" s="57" t="str">
        <f>IF(M25=TRUE,'事故報告（新旧融合）'!L28&amp;IF(COUNTIF(N25,TRUE)&gt;0,"・",""),"")</f>
        <v/>
      </c>
      <c r="Y25" s="57" t="str">
        <f>IF(N25=TRUE,'事故報告（新旧融合）'!L29,"")</f>
        <v/>
      </c>
      <c r="Z25">
        <f>COUNTIF(D25:N25,TRUE)</f>
        <v>0</v>
      </c>
    </row>
    <row r="26" spans="1:26" x14ac:dyDescent="0.45">
      <c r="A26" s="54">
        <v>25</v>
      </c>
      <c r="B26" s="55" t="s">
        <v>164</v>
      </c>
      <c r="C26" s="53" t="str">
        <f>E26</f>
        <v>　　　　　　　　　</v>
      </c>
      <c r="D26" s="58" t="str">
        <f>RIGHT('事故報告（新旧融合）'!M29,LEN('事故報告（新旧融合）'!M29)-1)</f>
        <v>　　　　　　　　　）</v>
      </c>
      <c r="E26" s="56" t="str">
        <f>LEFT(D26,LEN(D26)-1)</f>
        <v>　　　　　　　　　</v>
      </c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6" x14ac:dyDescent="0.45">
      <c r="A27" s="54">
        <v>26</v>
      </c>
      <c r="B27" s="55" t="s">
        <v>117</v>
      </c>
      <c r="C27" s="53">
        <f>'事故報告（新旧融合）'!D32</f>
        <v>0</v>
      </c>
      <c r="D27" s="58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6" x14ac:dyDescent="0.45">
      <c r="A28" s="54">
        <v>27</v>
      </c>
      <c r="B28" s="55" t="s">
        <v>118</v>
      </c>
      <c r="C28" s="53">
        <f>'事故報告（新旧融合）'!D33</f>
        <v>0</v>
      </c>
      <c r="D28" s="58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6" x14ac:dyDescent="0.45">
      <c r="A29" s="54">
        <v>28</v>
      </c>
      <c r="B29" s="55" t="s">
        <v>119</v>
      </c>
      <c r="C29" s="53" t="str">
        <f>'事故報告（新旧融合）'!D35</f>
        <v xml:space="preserve">
</v>
      </c>
      <c r="D29" s="58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6" x14ac:dyDescent="0.45">
      <c r="A30" s="54">
        <v>29</v>
      </c>
      <c r="B30" s="55" t="s">
        <v>120</v>
      </c>
      <c r="C30" s="53" t="str">
        <f>IF(D30=TRUE,O30,IF(E30=TRUE,P30,IF(F30=TRUE,Q30,IF(G30=TRUE,R30,IF(H30=TRUE,S30,IF(I30=TRUE,T30,IF(J30=TRUE,U30,IF(K30=TRUE,V30,IF(L30=TRUE,W30,IF(M30=TRUE,X30,IF(N30=TRUE,Y30,"")))))))))))</f>
        <v/>
      </c>
      <c r="D30" s="58" t="b">
        <v>0</v>
      </c>
      <c r="E30" s="56" t="b">
        <v>0</v>
      </c>
      <c r="F30" s="56" t="b">
        <v>0</v>
      </c>
      <c r="G30" s="56" t="b">
        <v>0</v>
      </c>
      <c r="H30" s="56"/>
      <c r="I30" s="56"/>
      <c r="J30" s="56"/>
      <c r="K30" s="56"/>
      <c r="L30" s="56"/>
      <c r="M30" s="56"/>
      <c r="N30" s="56"/>
      <c r="O30" s="57" t="str">
        <f>'事故報告（新旧融合）'!E36</f>
        <v>施設内の医師
(配置医含む)が対応</v>
      </c>
      <c r="P30" s="57" t="str">
        <f>'事故報告（新旧融合）'!I36</f>
        <v>受診
(外来･往診)</v>
      </c>
      <c r="Q30" s="57" t="str">
        <f>'事故報告（新旧融合）'!K36</f>
        <v>救急搬送</v>
      </c>
      <c r="R30" s="57" t="str">
        <f>'事故報告（新旧融合）'!M36</f>
        <v>その他（　　　　）</v>
      </c>
      <c r="S30" s="57"/>
      <c r="T30" s="57"/>
      <c r="U30" s="57"/>
      <c r="V30" s="57"/>
      <c r="W30" s="57"/>
      <c r="X30" s="57"/>
      <c r="Y30" s="57"/>
      <c r="Z30">
        <f>COUNTIF(D30:N30,TRUE)</f>
        <v>0</v>
      </c>
    </row>
    <row r="31" spans="1:26" x14ac:dyDescent="0.45">
      <c r="A31" s="54">
        <v>30</v>
      </c>
      <c r="B31" s="55" t="s">
        <v>121</v>
      </c>
      <c r="C31" s="53">
        <f>'事故報告（新旧融合）'!F37</f>
        <v>0</v>
      </c>
      <c r="D31" s="5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6" x14ac:dyDescent="0.45">
      <c r="A32" s="54">
        <v>31</v>
      </c>
      <c r="B32" s="55" t="s">
        <v>122</v>
      </c>
      <c r="C32" s="53">
        <f>'事故報告（新旧融合）'!L37</f>
        <v>0</v>
      </c>
      <c r="D32" s="58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7" x14ac:dyDescent="0.45">
      <c r="A33" s="54">
        <v>32</v>
      </c>
      <c r="B33" s="55" t="s">
        <v>123</v>
      </c>
      <c r="C33" s="53">
        <f>'事故報告（新旧融合）'!D38</f>
        <v>0</v>
      </c>
      <c r="D33" s="58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7" x14ac:dyDescent="0.45">
      <c r="A34" s="54">
        <v>33</v>
      </c>
      <c r="B34" s="55" t="s">
        <v>124</v>
      </c>
      <c r="C34" s="53" t="str">
        <f>IF(D34=TRUE,O34,IF(E34=TRUE,P34,IF(F34=TRUE,Q34,IF(G34=TRUE,R34,IF(H34=TRUE,S34,IF(I34=TRUE,T34,IF(J34=TRUE,U34,IF(K34=TRUE,V34,IF(L34=TRUE,W34,IF(M34=TRUE,X34,IF(N34=TRUE,Y34,"")))))))))))</f>
        <v/>
      </c>
      <c r="D34" s="58" t="b">
        <v>0</v>
      </c>
      <c r="E34" s="56" t="b">
        <v>0</v>
      </c>
      <c r="F34" s="56" t="b">
        <v>0</v>
      </c>
      <c r="G34" s="56" t="b">
        <v>0</v>
      </c>
      <c r="H34" s="56"/>
      <c r="I34" s="56"/>
      <c r="J34" s="56"/>
      <c r="K34" s="56"/>
      <c r="L34" s="56"/>
      <c r="M34" s="56"/>
      <c r="N34" s="56"/>
      <c r="O34" s="57" t="str">
        <f>IF(D34=TRUE,'事故報告（新旧融合）'!E39&amp;IF(COUNTIF(E34:M34,TRUE)&gt;0,"・",""),"")</f>
        <v/>
      </c>
      <c r="P34" s="57" t="str">
        <f>IF(E34=TRUE,'事故報告（新旧融合）'!G39&amp;IF(COUNTIF(F34:M34,TRUE)&gt;0,"・",""),"")</f>
        <v/>
      </c>
      <c r="Q34" s="57" t="str">
        <f>IF(F34=TRUE,'事故報告（新旧融合）'!J39&amp;IF(COUNTIF(G34:H34,TRUE)&gt;0,"・",""),"")</f>
        <v/>
      </c>
      <c r="R34" s="57" t="str">
        <f>IF(G34=TRUE,'事故報告（新旧融合）'!E40,"")</f>
        <v/>
      </c>
      <c r="S34" s="57"/>
      <c r="T34" s="57"/>
      <c r="U34" s="57"/>
      <c r="V34" s="57"/>
      <c r="W34" s="57"/>
      <c r="X34" s="57"/>
      <c r="Y34" s="57"/>
      <c r="Z34">
        <f>COUNTIF(D34:N34,TRUE)</f>
        <v>0</v>
      </c>
    </row>
    <row r="35" spans="1:27" x14ac:dyDescent="0.45">
      <c r="A35" s="54">
        <v>34</v>
      </c>
      <c r="B35" s="55" t="s">
        <v>166</v>
      </c>
      <c r="C35" s="53" t="str">
        <f>E35</f>
        <v>　　　　　　　　　　　　　　　　　</v>
      </c>
      <c r="D35" s="58" t="str">
        <f>RIGHT('事故報告（新旧融合）'!F40,LEN('事故報告（新旧融合）'!F40)-1)</f>
        <v>　　　　　　　　　　　　　　　　　）</v>
      </c>
      <c r="E35" s="56" t="str">
        <f>LEFT(D35,LEN(D35)-1)</f>
        <v>　　　　　　　　　　　　　　　　　</v>
      </c>
      <c r="F35" s="56"/>
      <c r="G35" s="56"/>
      <c r="H35" s="56"/>
      <c r="I35" s="56"/>
      <c r="J35" s="56"/>
      <c r="K35" s="56"/>
      <c r="L35" s="56"/>
      <c r="M35" s="56"/>
      <c r="N35" s="56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7" x14ac:dyDescent="0.45">
      <c r="A36" s="54">
        <v>35</v>
      </c>
      <c r="B36" s="55" t="s">
        <v>125</v>
      </c>
      <c r="C36" s="53">
        <f>'事故報告（新旧融合）'!D41</f>
        <v>0</v>
      </c>
      <c r="D36" s="58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7" x14ac:dyDescent="0.45">
      <c r="A37" s="54">
        <v>36</v>
      </c>
      <c r="B37" s="55" t="s">
        <v>126</v>
      </c>
      <c r="C37" s="53">
        <f>'事故報告（新旧融合）'!D42</f>
        <v>0</v>
      </c>
      <c r="D37" s="58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7" x14ac:dyDescent="0.45">
      <c r="A38" s="54">
        <v>37</v>
      </c>
      <c r="B38" s="55" t="s">
        <v>127</v>
      </c>
      <c r="C38" s="53" t="str">
        <f>IF(D38=TRUE,O38,IF(E38=TRUE,P38,IF(F38=TRUE,Q38,IF(G38=TRUE,R38,IF(H38=TRUE,S38,IF(I38=TRUE,T38,IF(J38=TRUE,U38,IF(K38=TRUE,V38,IF(L38=TRUE,W38,IF(M38=TRUE,X38,IF(N38=TRUE,Y38,"")))))))))))</f>
        <v/>
      </c>
      <c r="D38" s="58" t="b">
        <v>0</v>
      </c>
      <c r="E38" s="56" t="b">
        <v>0</v>
      </c>
      <c r="F38" s="56" t="b">
        <v>0</v>
      </c>
      <c r="G38" s="56"/>
      <c r="H38" s="56"/>
      <c r="I38" s="56"/>
      <c r="J38" s="56"/>
      <c r="K38" s="56"/>
      <c r="L38" s="56"/>
      <c r="M38" s="56"/>
      <c r="N38" s="56"/>
      <c r="O38" s="57" t="str">
        <f>IF(D38=TRUE,'事故報告（新旧融合）'!G43&amp;IF(COUNTIF(E38:M38,TRUE)&gt;0,"・",""),"")</f>
        <v/>
      </c>
      <c r="P38" s="57" t="str">
        <f>IF(E38=TRUE,'事故報告（新旧融合）'!I43&amp;IF(COUNTIF(F38:M38,TRUE)&gt;0,"・",""),"")</f>
        <v/>
      </c>
      <c r="Q38" s="57" t="str">
        <f>IF(F38=TRUE,'事故報告（新旧融合）'!L43,"")</f>
        <v/>
      </c>
      <c r="R38" s="57"/>
      <c r="S38" s="57"/>
      <c r="T38" s="57"/>
      <c r="U38" s="57"/>
      <c r="V38" s="57"/>
      <c r="W38" s="57"/>
      <c r="X38" s="57"/>
      <c r="Y38" s="57"/>
      <c r="Z38">
        <f>COUNTIF(D38:N38,TRUE)</f>
        <v>0</v>
      </c>
      <c r="AA38" s="61"/>
    </row>
    <row r="39" spans="1:27" x14ac:dyDescent="0.45">
      <c r="A39" s="54">
        <v>38</v>
      </c>
      <c r="B39" s="55" t="s">
        <v>128</v>
      </c>
      <c r="C39" s="53" t="str">
        <f>D39&amp;"/"&amp;E39&amp;"/"&amp;F39</f>
        <v>0/0/0</v>
      </c>
      <c r="D39" s="58">
        <f>'事故報告（新旧融合）'!G44</f>
        <v>0</v>
      </c>
      <c r="E39" s="56">
        <f>'事故報告（新旧融合）'!I44</f>
        <v>0</v>
      </c>
      <c r="F39" s="56">
        <f>'事故報告（新旧融合）'!K44</f>
        <v>0</v>
      </c>
      <c r="G39" s="56"/>
      <c r="H39" s="56"/>
      <c r="I39" s="56"/>
      <c r="J39" s="56"/>
      <c r="K39" s="56"/>
      <c r="L39" s="56"/>
      <c r="M39" s="56"/>
      <c r="N39" s="5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7" x14ac:dyDescent="0.45">
      <c r="A40" s="54">
        <v>39</v>
      </c>
      <c r="B40" s="55" t="s">
        <v>129</v>
      </c>
      <c r="C40" s="53" t="str">
        <f>IF(D40=TRUE,O40,IF(E40=TRUE,P40,IF(F40=TRUE,Q40,IF(G40=TRUE,R40,IF(H40=TRUE,S40,IF(I40=TRUE,T40,IF(J40=TRUE,U40,IF(K40=TRUE,V40,IF(L40=TRUE,W40,IF(M40=TRUE,X40,IF(N40=TRUE,Y40,"")))))))))))</f>
        <v/>
      </c>
      <c r="D40" s="58" t="b">
        <v>0</v>
      </c>
      <c r="E40" s="56" t="b">
        <v>0</v>
      </c>
      <c r="F40" s="56" t="b">
        <v>0</v>
      </c>
      <c r="G40" s="56" t="b">
        <v>0</v>
      </c>
      <c r="H40" s="56" t="b">
        <v>0</v>
      </c>
      <c r="I40" s="56"/>
      <c r="J40" s="56"/>
      <c r="K40" s="56"/>
      <c r="L40" s="56"/>
      <c r="M40" s="56"/>
      <c r="N40" s="56"/>
      <c r="O40" s="57" t="str">
        <f>IF(D40=TRUE,'事故報告（新旧融合）'!E45&amp;IF(COUNTIF(E40:M40,TRUE)&gt;0,"・",""),"")</f>
        <v/>
      </c>
      <c r="P40" s="57" t="str">
        <f>IF(E40=TRUE,'事故報告（新旧融合）'!E46&amp;IF(COUNTIF(F40:M40,TRUE)&gt;0,"・",""),"")</f>
        <v/>
      </c>
      <c r="Q40" s="57" t="str">
        <f>IF(F40=TRUE,'事故報告（新旧融合）'!I45&amp;IF(COUNTIF(G40:H40,TRUE)&gt;0,"・",""),"")</f>
        <v/>
      </c>
      <c r="R40" s="57" t="str">
        <f>IF(G40=TRUE,'事故報告（新旧融合）'!I46&amp;IF(COUNTIF(H40:N40,TRUE)&gt;0,"・",""),"")</f>
        <v/>
      </c>
      <c r="S40" s="57" t="str">
        <f>IF(H40=TRUE,'事故報告（新旧融合）'!M45,"")</f>
        <v/>
      </c>
      <c r="T40" s="57"/>
      <c r="U40" s="57"/>
      <c r="V40" s="57"/>
      <c r="W40" s="57"/>
      <c r="X40" s="57"/>
      <c r="Y40" s="57"/>
      <c r="Z40">
        <f>COUNTIF(D40:N40,TRUE)</f>
        <v>0</v>
      </c>
      <c r="AA40" s="61"/>
    </row>
    <row r="41" spans="1:27" x14ac:dyDescent="0.45">
      <c r="A41" s="54">
        <v>40</v>
      </c>
      <c r="B41" s="55" t="s">
        <v>130</v>
      </c>
      <c r="C41" s="53">
        <f>'事故報告（新旧融合）'!D47</f>
        <v>0</v>
      </c>
      <c r="D41" s="58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7" x14ac:dyDescent="0.45">
      <c r="A42" s="54">
        <v>41</v>
      </c>
      <c r="B42" s="55" t="s">
        <v>131</v>
      </c>
      <c r="C42" s="53"/>
      <c r="D42" s="58" t="b">
        <v>0</v>
      </c>
      <c r="E42" s="56" t="b">
        <v>0</v>
      </c>
      <c r="F42" s="56"/>
      <c r="G42" s="56"/>
      <c r="H42" s="56"/>
      <c r="I42" s="56"/>
      <c r="J42" s="56"/>
      <c r="K42" s="56"/>
      <c r="L42" s="56"/>
      <c r="M42" s="56"/>
      <c r="N42" s="56"/>
      <c r="O42" s="57" t="str">
        <f>'事故報告（新旧融合）'!E48</f>
        <v>解決又は終結済</v>
      </c>
      <c r="P42" s="57" t="str">
        <f>'事故報告（新旧融合）'!H48</f>
        <v>継続中　（内容　　　　　　　　　　）</v>
      </c>
      <c r="Q42" s="57"/>
      <c r="R42" s="57"/>
      <c r="S42" s="57"/>
      <c r="T42" s="57"/>
      <c r="U42" s="57"/>
      <c r="V42" s="57"/>
      <c r="W42" s="57"/>
      <c r="X42" s="57"/>
      <c r="Y42" s="57"/>
      <c r="Z42">
        <f>COUNTIF(D42:N42,TRUE)</f>
        <v>0</v>
      </c>
    </row>
    <row r="43" spans="1:27" x14ac:dyDescent="0.45">
      <c r="A43" s="54">
        <v>42</v>
      </c>
      <c r="B43" s="55" t="s">
        <v>132</v>
      </c>
      <c r="C43" s="53">
        <f>'事故報告（新旧融合）'!M48</f>
        <v>0</v>
      </c>
      <c r="D43" s="58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7" x14ac:dyDescent="0.45">
      <c r="A44" s="54">
        <v>43</v>
      </c>
      <c r="B44" s="55" t="s">
        <v>133</v>
      </c>
      <c r="C44" s="53">
        <f>'事故報告（新旧融合）'!E50</f>
        <v>0</v>
      </c>
      <c r="D44" s="58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7" x14ac:dyDescent="0.45">
      <c r="A45" s="54">
        <v>44</v>
      </c>
      <c r="B45" s="55" t="s">
        <v>134</v>
      </c>
      <c r="C45" s="53">
        <f>'事故報告（新旧融合）'!E52</f>
        <v>0</v>
      </c>
      <c r="D45" s="58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7" x14ac:dyDescent="0.45">
      <c r="A46" s="54">
        <v>45</v>
      </c>
      <c r="B46" s="55" t="s">
        <v>118</v>
      </c>
      <c r="C46" s="53">
        <f>'事故報告（新旧融合）'!E53</f>
        <v>0</v>
      </c>
      <c r="D46" s="58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R24"/>
  <sheetViews>
    <sheetView topLeftCell="S1" workbookViewId="0">
      <selection activeCell="AD12" sqref="AD12"/>
    </sheetView>
  </sheetViews>
  <sheetFormatPr defaultRowHeight="18" x14ac:dyDescent="0.45"/>
  <cols>
    <col min="1" max="1" width="18.296875" hidden="1" customWidth="1"/>
    <col min="2" max="2" width="6.796875" hidden="1" customWidth="1"/>
    <col min="3" max="5" width="8.59765625" hidden="1" customWidth="1"/>
    <col min="6" max="6" width="20.19921875" hidden="1" customWidth="1"/>
    <col min="7" max="7" width="8.59765625" hidden="1" customWidth="1"/>
    <col min="8" max="8" width="33.8984375" hidden="1" customWidth="1"/>
    <col min="9" max="9" width="8.59765625" hidden="1" customWidth="1"/>
    <col min="10" max="10" width="12.3984375" hidden="1" customWidth="1"/>
    <col min="11" max="11" width="20.19921875" hidden="1" customWidth="1"/>
    <col min="12" max="14" width="5" hidden="1" customWidth="1"/>
    <col min="15" max="15" width="8.59765625" hidden="1" customWidth="1"/>
    <col min="16" max="16" width="5" hidden="1" customWidth="1"/>
    <col min="17" max="17" width="22.19921875" style="64" hidden="1" customWidth="1"/>
    <col min="18" max="18" width="12.3984375" style="64" hidden="1" customWidth="1"/>
  </cols>
  <sheetData>
    <row r="1" spans="1:18" x14ac:dyDescent="0.45">
      <c r="A1" s="62" t="s">
        <v>146</v>
      </c>
      <c r="B1" s="62" t="s">
        <v>147</v>
      </c>
      <c r="C1" s="62" t="s">
        <v>148</v>
      </c>
      <c r="D1" s="62" t="s">
        <v>149</v>
      </c>
      <c r="E1" s="62" t="s">
        <v>150</v>
      </c>
      <c r="F1" s="62" t="s">
        <v>151</v>
      </c>
      <c r="G1" s="62" t="s">
        <v>152</v>
      </c>
      <c r="H1" s="62" t="s">
        <v>153</v>
      </c>
      <c r="I1" s="62" t="s">
        <v>154</v>
      </c>
      <c r="J1" s="62" t="s">
        <v>155</v>
      </c>
      <c r="K1" s="62" t="s">
        <v>156</v>
      </c>
      <c r="L1" s="62" t="s">
        <v>157</v>
      </c>
      <c r="M1" s="62" t="s">
        <v>158</v>
      </c>
      <c r="N1" s="62" t="s">
        <v>159</v>
      </c>
      <c r="O1" s="62" t="s">
        <v>160</v>
      </c>
      <c r="P1" s="62" t="s">
        <v>161</v>
      </c>
      <c r="Q1" s="64" t="s">
        <v>155</v>
      </c>
      <c r="R1" s="64" t="s">
        <v>167</v>
      </c>
    </row>
    <row r="2" spans="1:18" x14ac:dyDescent="0.45">
      <c r="A2" t="str">
        <f>Sheet1!C3</f>
        <v>　　年　　月　　日</v>
      </c>
      <c r="B2" t="str">
        <f>Sheet1!C22</f>
        <v>0/0/0</v>
      </c>
      <c r="C2" t="str">
        <f>Sheet1!C23</f>
        <v>0:0</v>
      </c>
      <c r="D2" t="str">
        <f>Sheet1!C24</f>
        <v/>
      </c>
      <c r="E2" t="str">
        <f>Sheet1!C25</f>
        <v/>
      </c>
      <c r="F2" t="str">
        <f>Sheet1!C26</f>
        <v>　　　　　　　　　</v>
      </c>
      <c r="G2" t="str">
        <f>Sheet1!C34</f>
        <v/>
      </c>
      <c r="H2" t="str">
        <f>Sheet1!C35</f>
        <v>　　　　　　　　　　　　　　　　　</v>
      </c>
      <c r="I2">
        <f>Sheet1!C7</f>
        <v>0</v>
      </c>
      <c r="J2">
        <f>Sheet1!C9</f>
        <v>0</v>
      </c>
      <c r="K2" t="e">
        <f>VLOOKUP(J2,Q1:R36,2,FALSE)</f>
        <v>#N/A</v>
      </c>
      <c r="L2">
        <f>Sheet1!C14</f>
        <v>0</v>
      </c>
      <c r="M2">
        <f>Sheet1!C15</f>
        <v>0</v>
      </c>
      <c r="N2" t="str">
        <f>Sheet1!C16</f>
        <v>男性</v>
      </c>
      <c r="O2">
        <f>Sheet1!C20</f>
        <v>0</v>
      </c>
      <c r="Q2" s="64" t="s">
        <v>180</v>
      </c>
    </row>
    <row r="3" spans="1:18" x14ac:dyDescent="0.45">
      <c r="Q3" s="64" t="s">
        <v>181</v>
      </c>
    </row>
    <row r="4" spans="1:18" x14ac:dyDescent="0.45">
      <c r="Q4" s="64" t="s">
        <v>182</v>
      </c>
    </row>
    <row r="5" spans="1:18" x14ac:dyDescent="0.45">
      <c r="Q5" s="64" t="s">
        <v>183</v>
      </c>
    </row>
    <row r="6" spans="1:18" x14ac:dyDescent="0.45">
      <c r="Q6" s="64" t="s">
        <v>184</v>
      </c>
    </row>
    <row r="7" spans="1:18" x14ac:dyDescent="0.45">
      <c r="Q7" s="64" t="s">
        <v>185</v>
      </c>
    </row>
    <row r="8" spans="1:18" x14ac:dyDescent="0.45">
      <c r="Q8" s="64" t="s">
        <v>186</v>
      </c>
    </row>
    <row r="9" spans="1:18" x14ac:dyDescent="0.45">
      <c r="Q9" s="64" t="s">
        <v>201</v>
      </c>
    </row>
    <row r="10" spans="1:18" x14ac:dyDescent="0.45">
      <c r="Q10" s="64" t="s">
        <v>187</v>
      </c>
    </row>
    <row r="11" spans="1:18" x14ac:dyDescent="0.45">
      <c r="Q11" s="247" t="s">
        <v>203</v>
      </c>
    </row>
    <row r="12" spans="1:18" x14ac:dyDescent="0.45">
      <c r="Q12" s="64" t="s">
        <v>200</v>
      </c>
    </row>
    <row r="13" spans="1:18" x14ac:dyDescent="0.45">
      <c r="Q13" s="64" t="s">
        <v>188</v>
      </c>
    </row>
    <row r="14" spans="1:18" x14ac:dyDescent="0.45">
      <c r="Q14" s="64" t="s">
        <v>189</v>
      </c>
    </row>
    <row r="15" spans="1:18" x14ac:dyDescent="0.45">
      <c r="Q15" s="64" t="s">
        <v>190</v>
      </c>
    </row>
    <row r="16" spans="1:18" x14ac:dyDescent="0.45">
      <c r="Q16" s="64" t="s">
        <v>191</v>
      </c>
    </row>
    <row r="17" spans="17:17" x14ac:dyDescent="0.45">
      <c r="Q17" s="64" t="s">
        <v>192</v>
      </c>
    </row>
    <row r="18" spans="17:17" x14ac:dyDescent="0.45">
      <c r="Q18" s="64" t="s">
        <v>193</v>
      </c>
    </row>
    <row r="19" spans="17:17" x14ac:dyDescent="0.45">
      <c r="Q19" s="64" t="s">
        <v>194</v>
      </c>
    </row>
    <row r="20" spans="17:17" x14ac:dyDescent="0.45">
      <c r="Q20" s="64" t="s">
        <v>195</v>
      </c>
    </row>
    <row r="21" spans="17:17" x14ac:dyDescent="0.45">
      <c r="Q21" s="64" t="s">
        <v>196</v>
      </c>
    </row>
    <row r="22" spans="17:17" x14ac:dyDescent="0.45">
      <c r="Q22" s="64" t="s">
        <v>197</v>
      </c>
    </row>
    <row r="23" spans="17:17" x14ac:dyDescent="0.45">
      <c r="Q23" s="64" t="s">
        <v>198</v>
      </c>
    </row>
    <row r="24" spans="17:17" x14ac:dyDescent="0.45">
      <c r="Q24" s="64" t="s">
        <v>199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事故報告（新旧融合）</vt:lpstr>
      <vt:lpstr>Sheet1</vt:lpstr>
      <vt:lpstr>Sheet2</vt:lpstr>
      <vt:lpstr>'事故報告（新旧融合）'!Print_Area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正大</dc:creator>
  <cp:lastModifiedBy>横田　悠介</cp:lastModifiedBy>
  <dcterms:created xsi:type="dcterms:W3CDTF">2025-04-09T00:43:30Z</dcterms:created>
  <dcterms:modified xsi:type="dcterms:W3CDTF">2025-11-20T04:54:43Z</dcterms:modified>
</cp:coreProperties>
</file>