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0" yWindow="975" windowWidth="14100" windowHeight="9105" activeTab="2"/>
  </bookViews>
  <sheets>
    <sheet name="勤務表" sheetId="1" r:id="rId1"/>
    <sheet name="勤務表 (記入例)" sheetId="2" r:id="rId2"/>
    <sheet name="記入方法について (2)" sheetId="3" r:id="rId3"/>
  </sheets>
  <definedNames>
    <definedName name="_xlfn.SUMIFS" hidden="1">#NAME?</definedName>
    <definedName name="_xlnm.Print_Area" localSheetId="2">'記入方法について (2)'!$A$1:$AC$34</definedName>
    <definedName name="_xlnm.Print_Area" localSheetId="0">'勤務表'!$A$1:$AO$36</definedName>
    <definedName name="_xlnm.Print_Area" localSheetId="1">'勤務表 (記入例)'!$A$1:$AO$36</definedName>
  </definedNames>
  <calcPr fullCalcOnLoad="1"/>
</workbook>
</file>

<file path=xl/sharedStrings.xml><?xml version="1.0" encoding="utf-8"?>
<sst xmlns="http://schemas.openxmlformats.org/spreadsheetml/2006/main" count="219" uniqueCount="109">
  <si>
    <t>職種及び兼務の場合の職務内容</t>
  </si>
  <si>
    <t>氏　　　名</t>
  </si>
  <si>
    <t>第１週</t>
  </si>
  <si>
    <t>第２週</t>
  </si>
  <si>
    <t>第３週</t>
  </si>
  <si>
    <t>第４週</t>
  </si>
  <si>
    <t>常勤換算後の人数</t>
  </si>
  <si>
    <t>第５週</t>
  </si>
  <si>
    <t>合計</t>
  </si>
  <si>
    <t>勤務
形態</t>
  </si>
  <si>
    <t>年</t>
  </si>
  <si>
    <t>月分</t>
  </si>
  <si>
    <t>）</t>
  </si>
  <si>
    <t>初任者研修修了者</t>
  </si>
  <si>
    <t>実務者研修修了者</t>
  </si>
  <si>
    <t>看護師</t>
  </si>
  <si>
    <t>准看護師</t>
  </si>
  <si>
    <t>理学療法士</t>
  </si>
  <si>
    <t>作業療法士</t>
  </si>
  <si>
    <t>言語聴覚士</t>
  </si>
  <si>
    <t>社会福祉主事任用資格</t>
  </si>
  <si>
    <t>柔道整復師</t>
  </si>
  <si>
    <t>はり師又はきゅう師</t>
  </si>
  <si>
    <t>介護</t>
  </si>
  <si>
    <t>障害</t>
  </si>
  <si>
    <t>介護福祉士</t>
  </si>
  <si>
    <t>居宅介護職員初任者研修修了者</t>
  </si>
  <si>
    <t>介護職員基礎研修修了者</t>
  </si>
  <si>
    <t>居宅介護従業者養成研修（１・２級）修了者</t>
  </si>
  <si>
    <t>生活援助従業者研修修了者</t>
  </si>
  <si>
    <t>行動援護従業者養成研修修了者</t>
  </si>
  <si>
    <t>同行援護従業者養成研修（一般課程）</t>
  </si>
  <si>
    <t>相談支援従事者初任者研修修了者</t>
  </si>
  <si>
    <t>障害者居宅介護従事者基礎研修修了者</t>
  </si>
  <si>
    <t>ガイドヘルパー（全身性障害者）養成研修修了者</t>
  </si>
  <si>
    <t>ガイドヘルパー（知的障害者）養成研修修了者</t>
  </si>
  <si>
    <t>日常生活支援従業者養成研修修了者</t>
  </si>
  <si>
    <t>重度訪問介護従業者養成研修修了者</t>
  </si>
  <si>
    <t>行動援護従業者養成研修修了者</t>
  </si>
  <si>
    <t>その他</t>
  </si>
  <si>
    <r>
      <t xml:space="preserve">健康診断
</t>
    </r>
    <r>
      <rPr>
        <sz val="9"/>
        <rFont val="ＭＳ Ｐゴシック"/>
        <family val="3"/>
      </rPr>
      <t>（最新受診日）</t>
    </r>
  </si>
  <si>
    <t>主な資格</t>
  </si>
  <si>
    <t>　従業者の勤務の体制及び勤務形態一覧表</t>
  </si>
  <si>
    <t>個人情報漏洩に関する誓約書</t>
  </si>
  <si>
    <t>誓約書</t>
  </si>
  <si>
    <t>有</t>
  </si>
  <si>
    <t>無</t>
  </si>
  <si>
    <t>職種</t>
  </si>
  <si>
    <t>管理者</t>
  </si>
  <si>
    <t>　※　勤務形態の区分　　Ａ：常勤で専従　Ｂ：常勤で兼務　Ｃ：常勤以外で専従　Ｄ：常勤以外で兼務</t>
  </si>
  <si>
    <t>勤務形態</t>
  </si>
  <si>
    <t>Ａ</t>
  </si>
  <si>
    <t>Ｂ</t>
  </si>
  <si>
    <t>Ｃ</t>
  </si>
  <si>
    <t>Ｄ</t>
  </si>
  <si>
    <t>法人指導課</t>
  </si>
  <si>
    <t>はり師又はきゅう師</t>
  </si>
  <si>
    <t>事業所名</t>
  </si>
  <si>
    <t>事業所での常勤時間</t>
  </si>
  <si>
    <t>週</t>
  </si>
  <si>
    <t>時間</t>
  </si>
  <si>
    <t>人</t>
  </si>
  <si>
    <t>　（記載例：勤務時間　ア ９：００～１７：００　イ １７：００～２１：００　ウ ７：００～９：００　エ 休日）</t>
  </si>
  <si>
    <t>　てください。</t>
  </si>
  <si>
    <t>　　　従業者の勤務の体制及び勤務形態一覧表の記入方法について　　　</t>
  </si>
  <si>
    <t>法人太郎</t>
  </si>
  <si>
    <t>Ｂ</t>
  </si>
  <si>
    <t>看護師</t>
  </si>
  <si>
    <t>（参考）</t>
  </si>
  <si>
    <t>常勤時間</t>
  </si>
  <si>
    <t>常勤時間×1/2</t>
  </si>
  <si>
    <t>常勤時間×3/4</t>
  </si>
  <si>
    <t>（ 令和</t>
  </si>
  <si>
    <t>勤　　　務　　　時　　　間　　　数　　　（　　　時　　　間　　　）</t>
  </si>
  <si>
    <t>利用者数</t>
  </si>
  <si>
    <t>※利用者数は「前３か月平均値」を入力してください。</t>
  </si>
  <si>
    <t>サービス</t>
  </si>
  <si>
    <t>訪問サービス系（訪問看護）</t>
  </si>
  <si>
    <t>理学療法士</t>
  </si>
  <si>
    <t>作業療法士</t>
  </si>
  <si>
    <t>言語聴覚士</t>
  </si>
  <si>
    <t>保健師</t>
  </si>
  <si>
    <t>訪問看護職員</t>
  </si>
  <si>
    <t>看護職員（看護師、准看護師又は保健師）の常勤換算後の人数</t>
  </si>
  <si>
    <t>法人指導課訪問看護事業所</t>
  </si>
  <si>
    <t>訪問看護、介護予防訪問看護</t>
  </si>
  <si>
    <t>訪問サービス系（訪問看護・訪問リハビリ）</t>
  </si>
  <si>
    <t>令和２年９月</t>
  </si>
  <si>
    <r>
      <t>(2)　表外の黄色のセルについては、記入が</t>
    </r>
    <r>
      <rPr>
        <b/>
        <sz val="12"/>
        <color indexed="10"/>
        <rFont val="ＭＳ Ｐゴシック"/>
        <family val="3"/>
      </rPr>
      <t>必須</t>
    </r>
    <r>
      <rPr>
        <sz val="12"/>
        <rFont val="ＭＳ Ｐゴシック"/>
        <family val="3"/>
      </rPr>
      <t>です。必ず全て記入又はプルダウンより選択してください。（記入すると黄色が消えますので、</t>
    </r>
  </si>
  <si>
    <t>　全ての黄色のセルがなくなるまで記入してください。）</t>
  </si>
  <si>
    <t>(3)　「職種及び兼務の場合の職務内容」について、プルダウンより選択してください。</t>
  </si>
  <si>
    <t>(4)　従業者の職種ごとに勤務形態の区分（Ａ：常勤で専従　Ｂ：常勤で兼務　Ｃ：常勤以外で専従　Ｄ：常勤以外で兼務）をプルダウンより選択し</t>
  </si>
  <si>
    <t>(5)　従業者の氏名を入力してください。</t>
  </si>
  <si>
    <t>　　*1・・・「主な資格」とは、当該事業所にて従事する業務に最も関連する資格を指します。</t>
  </si>
  <si>
    <r>
      <t>(7)　「健康診断」については、従業者に受診させた最新の受診日を記入してください。</t>
    </r>
    <r>
      <rPr>
        <b/>
        <sz val="12"/>
        <color indexed="10"/>
        <rFont val="ＭＳ Ｐゴシック"/>
        <family val="3"/>
      </rPr>
      <t>なお、実地指導当日に健康診断を受けたことが分かる</t>
    </r>
  </si>
  <si>
    <r>
      <t>　</t>
    </r>
    <r>
      <rPr>
        <b/>
        <sz val="12"/>
        <color indexed="10"/>
        <rFont val="ＭＳ Ｐゴシック"/>
        <family val="3"/>
      </rPr>
      <t>書類を確認するため、準備しておいてください。</t>
    </r>
  </si>
  <si>
    <t>(8)　「個人情報漏洩に関する誓約書」については、従業者が業務上知り得た利用者等の個人情報を漏らすことがないようにするための措置と</t>
  </si>
  <si>
    <r>
      <t>して、法人等に提出させている誓約書の有無について記入してください。</t>
    </r>
    <r>
      <rPr>
        <b/>
        <sz val="12"/>
        <color indexed="10"/>
        <rFont val="ＭＳ Ｐゴシック"/>
        <family val="3"/>
      </rPr>
      <t>なお、実地指導当日に個人情報漏洩に関する措置が行われてい</t>
    </r>
  </si>
  <si>
    <t>ることが分かる書類を確認するため、準備しておいてください。</t>
  </si>
  <si>
    <t>(9)　入力項目に漏れがないことを確認してください。黄色のセルがある場合は、そのセルは入力漏れです。全ての黄色のセルが無くなるまで入</t>
  </si>
  <si>
    <t>　力してください。</t>
  </si>
  <si>
    <r>
      <t>　</t>
    </r>
    <r>
      <rPr>
        <sz val="12"/>
        <rFont val="ＭＳ Ｐゴシック"/>
        <family val="3"/>
      </rPr>
      <t>ため、必要に応じて勤務表のシートをコピーしてください。</t>
    </r>
  </si>
  <si>
    <r>
      <t>(1)　複数のサービスを行っている事業所（例：訪問看護と訪問リハビリテーション）は</t>
    </r>
    <r>
      <rPr>
        <b/>
        <sz val="12"/>
        <color indexed="10"/>
        <rFont val="ＭＳ Ｐゴシック"/>
        <family val="3"/>
      </rPr>
      <t>サービス毎に勤務表を作成し、提出してください。</t>
    </r>
    <r>
      <rPr>
        <sz val="12"/>
        <rFont val="ＭＳ Ｐゴシック"/>
        <family val="3"/>
      </rPr>
      <t>その</t>
    </r>
  </si>
  <si>
    <t>　　*2・・・「実労働時間」とは、①サービス提供時間、②事務業務時間、③移動時間（直行、直帰する従業者の場合は、従業者の自宅と利用者</t>
  </si>
  <si>
    <r>
      <t>　　</t>
    </r>
    <r>
      <rPr>
        <sz val="12"/>
        <color indexed="9"/>
        <rFont val="ＭＳ Ｐゴシック"/>
        <family val="3"/>
      </rPr>
      <t>*2・</t>
    </r>
    <r>
      <rPr>
        <sz val="12"/>
        <rFont val="ＭＳ Ｐゴシック"/>
        <family val="3"/>
      </rPr>
      <t>宅の間に要する移動時間は除く。）の合計時間をいいます。</t>
    </r>
  </si>
  <si>
    <t>　書類を確認するため、準備しておいてください。</t>
  </si>
  <si>
    <r>
      <t>(6)　「主な資格」（*1）については、従事する職種に必要な資格をプルダウンより選択してください。</t>
    </r>
    <r>
      <rPr>
        <b/>
        <sz val="12"/>
        <color indexed="10"/>
        <rFont val="ＭＳ Ｐゴシック"/>
        <family val="3"/>
      </rPr>
      <t>なお、実地指導当日に当該資格を証する</t>
    </r>
  </si>
  <si>
    <t>　　　（記載例：　R1.11.10　）　　※年号まで正確に記入してください。</t>
  </si>
  <si>
    <r>
      <t>(10)　従業者ごとに、</t>
    </r>
    <r>
      <rPr>
        <b/>
        <sz val="12"/>
        <color indexed="10"/>
        <rFont val="ＭＳ Ｐゴシック"/>
        <family val="3"/>
      </rPr>
      <t>実労働時間（*2）</t>
    </r>
    <r>
      <rPr>
        <sz val="12"/>
        <rFont val="ＭＳ Ｐゴシック"/>
        <family val="3"/>
      </rPr>
      <t>を入力してください。</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</si>
</sst>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h&quot;"/>
    <numFmt numFmtId="177" formatCode="\x\x"/>
    <numFmt numFmtId="178" formatCode="00"/>
    <numFmt numFmtId="179" formatCode="[&lt;=999]000;[&lt;=9999]000\-00;000\-0000"/>
    <numFmt numFmtId="180" formatCode="00000000"/>
    <numFmt numFmtId="181" formatCode="dd/mm/yy;@"/>
    <numFmt numFmtId="182" formatCode="d/m/yyyy;@"/>
    <numFmt numFmtId="183" formatCode="yyyymmdd"/>
    <numFmt numFmtId="184" formatCode="h:mm;@"/>
    <numFmt numFmtId="185" formatCode="0.0_ "/>
    <numFmt numFmtId="186" formatCode="0.00_ "/>
    <numFmt numFmtId="187" formatCode="0_ "/>
    <numFmt numFmtId="188" formatCode="0_);[Red]\(0\)"/>
    <numFmt numFmtId="189" formatCode="0.0_);[Red]\(0.0\)"/>
  </numFmts>
  <fonts count="50">
    <font>
      <sz val="11"/>
      <name val="ＭＳ Ｐゴシック"/>
      <family val="3"/>
    </font>
    <font>
      <sz val="6"/>
      <name val="ＭＳ Ｐゴシック"/>
      <family val="3"/>
    </font>
    <font>
      <sz val="9"/>
      <name val="ＭＳ Ｐゴシック"/>
      <family val="3"/>
    </font>
    <font>
      <sz val="10"/>
      <name val="ＭＳ Ｐゴシック"/>
      <family val="3"/>
    </font>
    <font>
      <sz val="12"/>
      <name val="ＭＳ Ｐゴシック"/>
      <family val="3"/>
    </font>
    <font>
      <sz val="14"/>
      <name val="ＭＳ Ｐゴシック"/>
      <family val="3"/>
    </font>
    <font>
      <b/>
      <sz val="12"/>
      <color indexed="10"/>
      <name val="ＭＳ Ｐゴシック"/>
      <family val="3"/>
    </font>
    <font>
      <sz val="11"/>
      <name val="HGSｺﾞｼｯｸM"/>
      <family val="3"/>
    </font>
    <font>
      <sz val="12"/>
      <name val="HGSｺﾞｼｯｸM"/>
      <family val="3"/>
    </font>
    <font>
      <b/>
      <sz val="12"/>
      <name val="HGSｺﾞｼｯｸM"/>
      <family val="3"/>
    </font>
    <font>
      <b/>
      <sz val="14"/>
      <name val="HGSｺﾞｼｯｸM"/>
      <family val="3"/>
    </font>
    <font>
      <sz val="16"/>
      <name val="HGSｺﾞｼｯｸM"/>
      <family val="3"/>
    </font>
    <font>
      <b/>
      <sz val="12"/>
      <name val="ＭＳ Ｐゴシック"/>
      <family val="3"/>
    </font>
    <font>
      <sz val="12"/>
      <name val="HGｺﾞｼｯｸM"/>
      <family val="3"/>
    </font>
    <font>
      <sz val="12"/>
      <color indexed="9"/>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dotted"/>
      <right style="dotted"/>
      <top style="thin"/>
      <bottom style="thin"/>
    </border>
    <border>
      <left style="dotted"/>
      <right style="thin"/>
      <top style="thin"/>
      <bottom style="thin"/>
    </border>
    <border>
      <left>
        <color indexed="63"/>
      </left>
      <right>
        <color indexed="63"/>
      </right>
      <top style="thin"/>
      <bottom>
        <color indexed="63"/>
      </bottom>
    </border>
    <border>
      <left style="thin"/>
      <right style="thin"/>
      <top style="thin"/>
      <bottom>
        <color indexed="63"/>
      </bottom>
    </border>
    <border diagonalDown="1">
      <left style="thin"/>
      <right style="thin"/>
      <top style="thin"/>
      <bottom style="thin"/>
      <diagonal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dotted"/>
      <top style="thin"/>
      <bottom style="thin"/>
    </border>
    <border>
      <left>
        <color indexed="63"/>
      </left>
      <right>
        <color indexed="63"/>
      </right>
      <top>
        <color indexed="63"/>
      </top>
      <bottom style="thin"/>
    </border>
    <border>
      <left>
        <color indexed="63"/>
      </left>
      <right style="dotted"/>
      <top style="thin"/>
      <bottom style="thin"/>
    </border>
    <border>
      <left style="dotted"/>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99">
    <xf numFmtId="0" fontId="0" fillId="0" borderId="0" xfId="0" applyAlignment="1">
      <alignment vertical="center"/>
    </xf>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xf>
    <xf numFmtId="14" fontId="0" fillId="0" borderId="0" xfId="0" applyNumberFormat="1" applyAlignment="1">
      <alignment vertical="center"/>
    </xf>
    <xf numFmtId="14" fontId="0" fillId="0" borderId="0" xfId="0" applyNumberFormat="1" applyAlignment="1">
      <alignment vertical="center"/>
    </xf>
    <xf numFmtId="178" fontId="0" fillId="0" borderId="0" xfId="0" applyNumberFormat="1" applyAlignment="1">
      <alignment vertical="center"/>
    </xf>
    <xf numFmtId="178" fontId="0" fillId="0" borderId="0" xfId="0" applyNumberFormat="1" applyAlignment="1">
      <alignment vertical="center"/>
    </xf>
    <xf numFmtId="0" fontId="2" fillId="0" borderId="0" xfId="0" applyFont="1" applyAlignment="1">
      <alignment vertical="center"/>
    </xf>
    <xf numFmtId="0" fontId="2" fillId="0" borderId="0" xfId="0" applyFont="1" applyAlignment="1">
      <alignment vertical="center"/>
    </xf>
    <xf numFmtId="0" fontId="0" fillId="0" borderId="0" xfId="0" applyAlignment="1">
      <alignment horizontal="center" vertical="center" wrapText="1"/>
    </xf>
    <xf numFmtId="0" fontId="4" fillId="0" borderId="0" xfId="0" applyFont="1" applyAlignment="1">
      <alignment vertical="center"/>
    </xf>
    <xf numFmtId="0" fontId="5" fillId="0" borderId="0" xfId="0" applyFont="1" applyAlignment="1">
      <alignment vertical="center"/>
    </xf>
    <xf numFmtId="188" fontId="0" fillId="0" borderId="10" xfId="0" applyNumberFormat="1" applyBorder="1" applyAlignment="1" applyProtection="1">
      <alignment horizontal="center" vertical="center" shrinkToFit="1"/>
      <protection locked="0"/>
    </xf>
    <xf numFmtId="0" fontId="2" fillId="0" borderId="0" xfId="0" applyFont="1" applyAlignment="1" applyProtection="1">
      <alignment vertical="center"/>
      <protection/>
    </xf>
    <xf numFmtId="0" fontId="0" fillId="0" borderId="0" xfId="0" applyAlignment="1" applyProtection="1">
      <alignment vertical="center"/>
      <protection/>
    </xf>
    <xf numFmtId="0" fontId="9" fillId="0" borderId="0" xfId="0" applyFont="1" applyAlignment="1" applyProtection="1">
      <alignment horizontal="center" vertical="center"/>
      <protection/>
    </xf>
    <xf numFmtId="0" fontId="9" fillId="0" borderId="0" xfId="0" applyFont="1" applyFill="1" applyAlignment="1" applyProtection="1">
      <alignment vertical="center"/>
      <protection/>
    </xf>
    <xf numFmtId="0" fontId="9" fillId="0" borderId="0" xfId="0" applyFont="1" applyAlignment="1" applyProtection="1">
      <alignment vertical="center"/>
      <protection/>
    </xf>
    <xf numFmtId="0" fontId="0" fillId="0" borderId="0" xfId="0" applyAlignment="1" applyProtection="1">
      <alignment horizontal="center" vertical="center"/>
      <protection/>
    </xf>
    <xf numFmtId="178" fontId="0" fillId="0" borderId="0" xfId="0" applyNumberFormat="1" applyAlignment="1" applyProtection="1">
      <alignment vertical="center"/>
      <protection/>
    </xf>
    <xf numFmtId="14" fontId="0" fillId="0" borderId="0" xfId="0" applyNumberFormat="1" applyAlignment="1" applyProtection="1">
      <alignment vertical="center"/>
      <protection/>
    </xf>
    <xf numFmtId="0" fontId="8" fillId="0" borderId="11" xfId="0" applyFont="1" applyBorder="1" applyAlignment="1" applyProtection="1">
      <alignment horizontal="center" vertical="center"/>
      <protection/>
    </xf>
    <xf numFmtId="0" fontId="10" fillId="0" borderId="0" xfId="0" applyFont="1" applyAlignment="1" applyProtection="1">
      <alignment vertical="center"/>
      <protection/>
    </xf>
    <xf numFmtId="0" fontId="0" fillId="0" borderId="12" xfId="0" applyBorder="1" applyAlignment="1" applyProtection="1">
      <alignment horizontal="center" vertical="center"/>
      <protection/>
    </xf>
    <xf numFmtId="0" fontId="0" fillId="0" borderId="13" xfId="0" applyBorder="1" applyAlignment="1" applyProtection="1">
      <alignment horizontal="center" vertical="center"/>
      <protection/>
    </xf>
    <xf numFmtId="0" fontId="0" fillId="0" borderId="10" xfId="0" applyBorder="1" applyAlignment="1" applyProtection="1">
      <alignment horizontal="center" vertical="center"/>
      <protection/>
    </xf>
    <xf numFmtId="0" fontId="2" fillId="0" borderId="12" xfId="0" applyFont="1" applyBorder="1" applyAlignment="1" applyProtection="1">
      <alignment horizontal="left" vertical="center" wrapText="1"/>
      <protection/>
    </xf>
    <xf numFmtId="188" fontId="0" fillId="0" borderId="12" xfId="0" applyNumberFormat="1" applyBorder="1" applyAlignment="1" applyProtection="1">
      <alignment horizontal="center" vertical="center" shrinkToFit="1"/>
      <protection/>
    </xf>
    <xf numFmtId="0" fontId="0" fillId="0" borderId="12" xfId="0" applyBorder="1" applyAlignment="1" applyProtection="1">
      <alignment vertical="center"/>
      <protection/>
    </xf>
    <xf numFmtId="178" fontId="0" fillId="0" borderId="0" xfId="0" applyNumberFormat="1" applyAlignment="1" applyProtection="1">
      <alignment vertical="center"/>
      <protection/>
    </xf>
    <xf numFmtId="0" fontId="0" fillId="0" borderId="0" xfId="0" applyAlignment="1" applyProtection="1">
      <alignment vertical="center"/>
      <protection/>
    </xf>
    <xf numFmtId="14" fontId="0" fillId="0" borderId="0" xfId="0" applyNumberFormat="1" applyAlignment="1" applyProtection="1">
      <alignment vertical="center"/>
      <protection/>
    </xf>
    <xf numFmtId="0" fontId="0" fillId="0" borderId="14" xfId="0" applyBorder="1" applyAlignment="1" applyProtection="1">
      <alignment vertical="center"/>
      <protection/>
    </xf>
    <xf numFmtId="0" fontId="0" fillId="0" borderId="14" xfId="0" applyBorder="1" applyAlignment="1" applyProtection="1">
      <alignment horizontal="center"/>
      <protection/>
    </xf>
    <xf numFmtId="0" fontId="2" fillId="0" borderId="14" xfId="0" applyFont="1" applyBorder="1" applyAlignment="1" applyProtection="1">
      <alignment horizontal="center"/>
      <protection/>
    </xf>
    <xf numFmtId="0" fontId="0" fillId="0" borderId="14" xfId="0" applyBorder="1" applyAlignment="1" applyProtection="1">
      <alignment horizontal="center" vertical="center"/>
      <protection/>
    </xf>
    <xf numFmtId="0" fontId="4" fillId="0" borderId="0" xfId="0" applyFont="1" applyAlignment="1">
      <alignment vertical="distributed"/>
    </xf>
    <xf numFmtId="0" fontId="49" fillId="0" borderId="0" xfId="0" applyFont="1" applyAlignment="1">
      <alignment vertical="center"/>
    </xf>
    <xf numFmtId="0" fontId="0" fillId="0" borderId="0" xfId="0" applyAlignment="1">
      <alignment horizontal="distributed" vertical="distributed"/>
    </xf>
    <xf numFmtId="0" fontId="0" fillId="0" borderId="15" xfId="0" applyFont="1" applyBorder="1" applyAlignment="1" applyProtection="1">
      <alignment horizontal="center" vertical="center" wrapText="1"/>
      <protection/>
    </xf>
    <xf numFmtId="0" fontId="2" fillId="0" borderId="15" xfId="0" applyFont="1" applyBorder="1" applyAlignment="1" applyProtection="1">
      <alignment horizontal="center" vertical="center" wrapText="1"/>
      <protection locked="0"/>
    </xf>
    <xf numFmtId="57" fontId="0" fillId="0" borderId="15" xfId="0" applyNumberFormat="1" applyBorder="1" applyAlignment="1" applyProtection="1">
      <alignment horizontal="center" vertical="center"/>
      <protection locked="0"/>
    </xf>
    <xf numFmtId="189" fontId="0" fillId="0" borderId="15" xfId="0" applyNumberFormat="1" applyFont="1" applyBorder="1" applyAlignment="1" applyProtection="1">
      <alignment vertical="center"/>
      <protection/>
    </xf>
    <xf numFmtId="0" fontId="3" fillId="0" borderId="15" xfId="0" applyFont="1" applyBorder="1" applyAlignment="1" applyProtection="1">
      <alignment vertical="center" wrapText="1"/>
      <protection locked="0"/>
    </xf>
    <xf numFmtId="0" fontId="0" fillId="0" borderId="0" xfId="0" applyBorder="1" applyAlignment="1" applyProtection="1">
      <alignment/>
      <protection/>
    </xf>
    <xf numFmtId="185" fontId="0" fillId="0" borderId="10" xfId="0" applyNumberFormat="1" applyBorder="1" applyAlignment="1" applyProtection="1">
      <alignment horizontal="center" vertical="center"/>
      <protection/>
    </xf>
    <xf numFmtId="188" fontId="0" fillId="0" borderId="16" xfId="0" applyNumberFormat="1" applyBorder="1" applyAlignment="1" applyProtection="1">
      <alignment horizontal="center" vertical="center" shrinkToFit="1"/>
      <protection/>
    </xf>
    <xf numFmtId="189" fontId="0" fillId="0" borderId="16" xfId="0" applyNumberFormat="1" applyBorder="1" applyAlignment="1" applyProtection="1">
      <alignment vertical="center"/>
      <protection/>
    </xf>
    <xf numFmtId="0" fontId="8" fillId="0" borderId="17" xfId="0" applyFont="1" applyBorder="1" applyAlignment="1" applyProtection="1">
      <alignment horizontal="center" vertical="center"/>
      <protection/>
    </xf>
    <xf numFmtId="0" fontId="0" fillId="0" borderId="0" xfId="0" applyBorder="1" applyAlignment="1" applyProtection="1">
      <alignment vertical="center"/>
      <protection/>
    </xf>
    <xf numFmtId="0" fontId="8" fillId="0" borderId="18" xfId="0" applyFont="1" applyBorder="1" applyAlignment="1" applyProtection="1">
      <alignment horizontal="center" vertical="center"/>
      <protection/>
    </xf>
    <xf numFmtId="0" fontId="0" fillId="0" borderId="0" xfId="0" applyFill="1" applyBorder="1" applyAlignment="1" applyProtection="1">
      <alignment horizontal="center"/>
      <protection/>
    </xf>
    <xf numFmtId="0" fontId="10" fillId="0" borderId="0" xfId="0" applyFont="1" applyAlignment="1" applyProtection="1">
      <alignment horizontal="left" vertical="center"/>
      <protection/>
    </xf>
    <xf numFmtId="0" fontId="12" fillId="0" borderId="18" xfId="0" applyFont="1" applyFill="1" applyBorder="1" applyAlignment="1" applyProtection="1">
      <alignment horizontal="center" vertical="center" shrinkToFit="1"/>
      <protection locked="0"/>
    </xf>
    <xf numFmtId="0" fontId="12" fillId="0" borderId="14" xfId="0" applyFont="1" applyFill="1" applyBorder="1" applyAlignment="1" applyProtection="1">
      <alignment horizontal="center" vertical="center" shrinkToFit="1"/>
      <protection locked="0"/>
    </xf>
    <xf numFmtId="0" fontId="0" fillId="0" borderId="10" xfId="0" applyBorder="1" applyAlignment="1" applyProtection="1">
      <alignment horizontal="center"/>
      <protection/>
    </xf>
    <xf numFmtId="186" fontId="0" fillId="0" borderId="0" xfId="0" applyNumberFormat="1" applyBorder="1" applyAlignment="1" applyProtection="1">
      <alignment horizontal="center" vertical="center"/>
      <protection/>
    </xf>
    <xf numFmtId="0" fontId="2" fillId="0" borderId="10" xfId="0" applyFont="1" applyBorder="1" applyAlignment="1" applyProtection="1">
      <alignment horizontal="center" vertical="center" wrapText="1"/>
      <protection/>
    </xf>
    <xf numFmtId="0" fontId="2" fillId="0" borderId="18" xfId="0" applyFont="1" applyBorder="1" applyAlignment="1" applyProtection="1">
      <alignment horizontal="left" vertical="center" wrapText="1"/>
      <protection locked="0"/>
    </xf>
    <xf numFmtId="0" fontId="2" fillId="0" borderId="19" xfId="0" applyFont="1" applyBorder="1" applyAlignment="1" applyProtection="1">
      <alignment horizontal="left" vertical="center" wrapText="1"/>
      <protection locked="0"/>
    </xf>
    <xf numFmtId="0" fontId="0" fillId="0" borderId="18" xfId="0" applyBorder="1" applyAlignment="1" applyProtection="1">
      <alignment horizontal="left" vertical="center" shrinkToFit="1"/>
      <protection locked="0"/>
    </xf>
    <xf numFmtId="0" fontId="0" fillId="0" borderId="19" xfId="0" applyBorder="1" applyAlignment="1" applyProtection="1">
      <alignment horizontal="left" vertical="center" shrinkToFit="1"/>
      <protection locked="0"/>
    </xf>
    <xf numFmtId="0" fontId="0" fillId="0" borderId="20" xfId="0" applyBorder="1" applyAlignment="1" applyProtection="1">
      <alignment horizontal="center"/>
      <protection/>
    </xf>
    <xf numFmtId="0" fontId="0" fillId="0" borderId="14" xfId="0" applyBorder="1" applyAlignment="1" applyProtection="1">
      <alignment horizontal="center"/>
      <protection/>
    </xf>
    <xf numFmtId="0" fontId="0" fillId="12" borderId="11" xfId="0" applyFont="1" applyFill="1" applyBorder="1" applyAlignment="1" applyProtection="1">
      <alignment horizontal="center" vertical="center" wrapText="1"/>
      <protection/>
    </xf>
    <xf numFmtId="0" fontId="0" fillId="12" borderId="20" xfId="0" applyFont="1" applyFill="1" applyBorder="1" applyAlignment="1" applyProtection="1">
      <alignment horizontal="center" vertical="center" wrapText="1"/>
      <protection/>
    </xf>
    <xf numFmtId="0" fontId="0" fillId="12" borderId="21" xfId="0" applyFont="1" applyFill="1" applyBorder="1" applyAlignment="1" applyProtection="1">
      <alignment horizontal="center" vertical="center" wrapText="1"/>
      <protection/>
    </xf>
    <xf numFmtId="0" fontId="2" fillId="0" borderId="22" xfId="0" applyFont="1" applyBorder="1" applyAlignment="1" applyProtection="1">
      <alignment vertical="center" wrapText="1"/>
      <protection/>
    </xf>
    <xf numFmtId="0" fontId="2" fillId="0" borderId="12" xfId="0" applyFont="1" applyBorder="1" applyAlignment="1" applyProtection="1">
      <alignment vertical="center" wrapText="1"/>
      <protection/>
    </xf>
    <xf numFmtId="0" fontId="0" fillId="0" borderId="12" xfId="0" applyBorder="1" applyAlignment="1" applyProtection="1">
      <alignment horizontal="center" vertical="center"/>
      <protection/>
    </xf>
    <xf numFmtId="0" fontId="0" fillId="0" borderId="10" xfId="0" applyFill="1" applyBorder="1" applyAlignment="1" applyProtection="1">
      <alignment horizontal="left" vertical="center" shrinkToFit="1"/>
      <protection locked="0"/>
    </xf>
    <xf numFmtId="0" fontId="0" fillId="0" borderId="10" xfId="0" applyBorder="1" applyAlignment="1" applyProtection="1">
      <alignment horizontal="center" vertical="center"/>
      <protection/>
    </xf>
    <xf numFmtId="0" fontId="0" fillId="0" borderId="10" xfId="0" applyFill="1" applyBorder="1" applyAlignment="1" applyProtection="1">
      <alignment horizontal="center" vertical="center" shrinkToFit="1"/>
      <protection locked="0"/>
    </xf>
    <xf numFmtId="0" fontId="9" fillId="0" borderId="23" xfId="0" applyFont="1" applyFill="1" applyBorder="1" applyAlignment="1" applyProtection="1">
      <alignment horizontal="center" vertical="center"/>
      <protection locked="0"/>
    </xf>
    <xf numFmtId="0" fontId="8" fillId="0" borderId="17" xfId="0" applyFont="1" applyBorder="1" applyAlignment="1" applyProtection="1">
      <alignment horizontal="center" vertical="center" shrinkToFit="1"/>
      <protection/>
    </xf>
    <xf numFmtId="0" fontId="8" fillId="0" borderId="0" xfId="0" applyFont="1" applyBorder="1" applyAlignment="1" applyProtection="1">
      <alignment horizontal="center" vertical="center" shrinkToFit="1"/>
      <protection/>
    </xf>
    <xf numFmtId="0" fontId="0" fillId="0" borderId="0" xfId="0" applyBorder="1" applyAlignment="1" applyProtection="1">
      <alignment horizontal="center" vertical="center"/>
      <protection/>
    </xf>
    <xf numFmtId="0" fontId="9" fillId="0" borderId="0" xfId="0" applyFont="1" applyFill="1" applyBorder="1" applyAlignment="1" applyProtection="1">
      <alignment horizontal="center" vertical="center"/>
      <protection locked="0"/>
    </xf>
    <xf numFmtId="186" fontId="0" fillId="0" borderId="0" xfId="0" applyNumberFormat="1" applyBorder="1" applyAlignment="1" applyProtection="1">
      <alignment horizontal="center" vertical="center" shrinkToFit="1"/>
      <protection/>
    </xf>
    <xf numFmtId="186" fontId="0" fillId="0" borderId="0" xfId="0" applyNumberFormat="1" applyBorder="1" applyAlignment="1" applyProtection="1">
      <alignment horizontal="left" vertical="center"/>
      <protection/>
    </xf>
    <xf numFmtId="0" fontId="7" fillId="0" borderId="12" xfId="0" applyFont="1" applyBorder="1" applyAlignment="1" applyProtection="1">
      <alignment horizontal="center" vertical="center"/>
      <protection/>
    </xf>
    <xf numFmtId="0" fontId="7" fillId="0" borderId="13" xfId="0" applyFont="1" applyBorder="1" applyAlignment="1" applyProtection="1">
      <alignment horizontal="center" vertical="center"/>
      <protection/>
    </xf>
    <xf numFmtId="0" fontId="0" fillId="0" borderId="14" xfId="0" applyBorder="1" applyAlignment="1" applyProtection="1">
      <alignment horizontal="left" vertical="center" shrinkToFit="1"/>
      <protection/>
    </xf>
    <xf numFmtId="0" fontId="8" fillId="0" borderId="0" xfId="0" applyFont="1" applyFill="1" applyBorder="1" applyAlignment="1" applyProtection="1">
      <alignment horizontal="center" vertical="center" shrinkToFit="1"/>
      <protection/>
    </xf>
    <xf numFmtId="0" fontId="0" fillId="0" borderId="14" xfId="0" applyBorder="1" applyAlignment="1" applyProtection="1">
      <alignment horizontal="center" vertical="center"/>
      <protection/>
    </xf>
    <xf numFmtId="0" fontId="0" fillId="0" borderId="11" xfId="0" applyBorder="1" applyAlignment="1" applyProtection="1">
      <alignment horizontal="center" vertical="center"/>
      <protection/>
    </xf>
    <xf numFmtId="0" fontId="0" fillId="0" borderId="20" xfId="0" applyBorder="1" applyAlignment="1" applyProtection="1">
      <alignment horizontal="center" vertical="center"/>
      <protection/>
    </xf>
    <xf numFmtId="0" fontId="0" fillId="0" borderId="24" xfId="0" applyBorder="1" applyAlignment="1" applyProtection="1">
      <alignment horizontal="center" vertical="center"/>
      <protection/>
    </xf>
    <xf numFmtId="0" fontId="13" fillId="0" borderId="25" xfId="0" applyFont="1" applyFill="1" applyBorder="1" applyAlignment="1" applyProtection="1">
      <alignment horizontal="center" vertical="center" shrinkToFit="1"/>
      <protection locked="0"/>
    </xf>
    <xf numFmtId="0" fontId="13" fillId="0" borderId="20" xfId="0" applyFont="1" applyFill="1" applyBorder="1" applyAlignment="1" applyProtection="1">
      <alignment horizontal="center" vertical="center" shrinkToFit="1"/>
      <protection locked="0"/>
    </xf>
    <xf numFmtId="0" fontId="13" fillId="0" borderId="24" xfId="0" applyFont="1" applyFill="1" applyBorder="1" applyAlignment="1" applyProtection="1">
      <alignment horizontal="center" vertical="center" shrinkToFit="1"/>
      <protection locked="0"/>
    </xf>
    <xf numFmtId="0" fontId="0" fillId="0" borderId="21" xfId="0"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0" fillId="0" borderId="10" xfId="0" applyBorder="1" applyAlignment="1" applyProtection="1">
      <alignment horizontal="center" vertical="center" wrapText="1"/>
      <protection/>
    </xf>
    <xf numFmtId="0" fontId="0" fillId="0" borderId="0" xfId="0" applyAlignment="1">
      <alignment vertical="center" wrapText="1"/>
    </xf>
    <xf numFmtId="0" fontId="11" fillId="0" borderId="0" xfId="0" applyFont="1" applyAlignment="1">
      <alignment horizontal="center" vertical="center"/>
    </xf>
    <xf numFmtId="0" fontId="7" fillId="0" borderId="0" xfId="0" applyFont="1" applyAlignment="1">
      <alignment horizontal="distributed" vertical="distributed"/>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23">
    <dxf/>
    <dxf>
      <fill>
        <patternFill>
          <bgColor theme="5" tint="0.7999799847602844"/>
        </patternFill>
      </fill>
    </dxf>
    <dxf>
      <fill>
        <patternFill>
          <bgColor theme="5" tint="0.7999799847602844"/>
        </patternFill>
      </fill>
    </dxf>
    <dxf/>
    <dxf>
      <fill>
        <patternFill>
          <bgColor theme="5" tint="0.7999799847602844"/>
        </patternFill>
      </fill>
    </dxf>
    <dxf>
      <fill>
        <patternFill>
          <bgColor theme="5" tint="0.7999799847602844"/>
        </patternFill>
      </fill>
    </dxf>
    <dxf/>
    <dxf>
      <fill>
        <patternFill>
          <bgColor theme="5" tint="0.7999799847602844"/>
        </patternFill>
      </fill>
    </dxf>
    <dxf>
      <fill>
        <patternFill>
          <bgColor theme="5" tint="0.7999799847602844"/>
        </patternFill>
      </fill>
    </dxf>
    <dxf/>
    <dxf>
      <fill>
        <patternFill>
          <bgColor theme="5" tint="0.7999799847602844"/>
        </patternFill>
      </fill>
    </dxf>
    <dxf>
      <fill>
        <patternFill>
          <bgColor theme="5" tint="0.7999799847602844"/>
        </patternFill>
      </fill>
    </dxf>
    <dxf/>
    <dxf>
      <fill>
        <patternFill>
          <bgColor theme="5" tint="0.7999799847602844"/>
        </patternFill>
      </fill>
    </dxf>
    <dxf>
      <fill>
        <patternFill>
          <bgColor theme="5" tint="0.7999799847602844"/>
        </patternFill>
      </fill>
    </dxf>
    <dxf/>
    <dxf>
      <fill>
        <patternFill>
          <bgColor theme="5" tint="0.7999799847602844"/>
        </patternFill>
      </fill>
    </dxf>
    <dxf>
      <fill>
        <patternFill>
          <bgColor theme="5" tint="0.7999799847602844"/>
        </patternFill>
      </fill>
    </dxf>
    <dxf/>
    <dxf>
      <fill>
        <patternFill>
          <bgColor theme="5" tint="0.7999799847602844"/>
        </patternFill>
      </fill>
    </dxf>
    <dxf>
      <fill>
        <patternFill>
          <bgColor theme="5" tint="0.7999799847602844"/>
        </patternFill>
      </fill>
    </dxf>
    <dxf/>
    <dxf>
      <fill>
        <patternFill>
          <bgColor theme="5" tint="0.7999799847602844"/>
        </patternFill>
      </fill>
    </dxf>
    <dxf>
      <fill>
        <patternFill>
          <bgColor theme="5" tint="0.7999799847602844"/>
        </patternFill>
      </fill>
    </dxf>
    <dxf/>
    <dxf>
      <fill>
        <patternFill>
          <bgColor theme="5" tint="0.7999799847602844"/>
        </patternFill>
      </fill>
    </dxf>
    <dxf>
      <fill>
        <patternFill>
          <bgColor theme="5" tint="0.7999799847602844"/>
        </patternFill>
      </fill>
    </dxf>
    <dxf/>
    <dxf>
      <fill>
        <patternFill>
          <bgColor theme="5" tint="0.7999799847602844"/>
        </patternFill>
      </fill>
    </dxf>
    <dxf>
      <fill>
        <patternFill>
          <bgColor theme="5" tint="0.7999799847602844"/>
        </patternFill>
      </fill>
    </dxf>
    <dxf/>
    <dxf>
      <fill>
        <patternFill>
          <bgColor theme="5" tint="0.7999799847602844"/>
        </patternFill>
      </fill>
    </dxf>
    <dxf>
      <fill>
        <patternFill>
          <bgColor theme="5" tint="0.7999799847602844"/>
        </patternFill>
      </fill>
    </dxf>
    <dxf/>
    <dxf>
      <fill>
        <patternFill>
          <bgColor theme="5" tint="0.7999799847602844"/>
        </patternFill>
      </fill>
    </dxf>
    <dxf>
      <fill>
        <patternFill>
          <bgColor theme="5" tint="0.7999799847602844"/>
        </patternFill>
      </fill>
    </dxf>
    <dxf/>
    <dxf>
      <fill>
        <patternFill>
          <bgColor theme="5" tint="0.7999799847602844"/>
        </patternFill>
      </fill>
    </dxf>
    <dxf>
      <fill>
        <patternFill>
          <bgColor theme="5" tint="0.7999799847602844"/>
        </patternFill>
      </fill>
    </dxf>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5" tint="0.7999799847602844"/>
        </patternFill>
      </fill>
    </dxf>
    <dxf>
      <fill>
        <patternFill>
          <bgColor theme="5" tint="0.7999799847602844"/>
        </patternFill>
      </fill>
    </dxf>
    <dxf>
      <fill>
        <patternFill>
          <bgColor theme="5" tint="0.7999799847602844"/>
        </patternFill>
      </fill>
    </dxf>
    <dxf>
      <fill>
        <patternFill>
          <bgColor theme="5" tint="0.7999799847602844"/>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dxf>
      <fill>
        <patternFill>
          <bgColor theme="5" tint="0.7999799847602844"/>
        </patternFill>
      </fill>
    </dxf>
    <dxf>
      <fill>
        <patternFill>
          <bgColor theme="5" tint="0.7999799847602844"/>
        </patternFill>
      </fill>
    </dxf>
    <dxf/>
    <dxf>
      <fill>
        <patternFill>
          <bgColor theme="5" tint="0.7999799847602844"/>
        </patternFill>
      </fill>
    </dxf>
    <dxf>
      <fill>
        <patternFill>
          <bgColor theme="5" tint="0.7999799847602844"/>
        </patternFill>
      </fill>
    </dxf>
    <dxf/>
    <dxf>
      <fill>
        <patternFill>
          <bgColor theme="5" tint="0.7999799847602844"/>
        </patternFill>
      </fill>
    </dxf>
    <dxf>
      <fill>
        <patternFill>
          <bgColor theme="5" tint="0.7999799847602844"/>
        </patternFill>
      </fill>
    </dxf>
    <dxf/>
    <dxf>
      <fill>
        <patternFill>
          <bgColor theme="5" tint="0.7999799847602844"/>
        </patternFill>
      </fill>
    </dxf>
    <dxf>
      <fill>
        <patternFill>
          <bgColor theme="5" tint="0.7999799847602844"/>
        </patternFill>
      </fill>
    </dxf>
    <dxf/>
    <dxf>
      <fill>
        <patternFill>
          <bgColor theme="5" tint="0.7999799847602844"/>
        </patternFill>
      </fill>
    </dxf>
    <dxf>
      <fill>
        <patternFill>
          <bgColor theme="5" tint="0.7999799847602844"/>
        </patternFill>
      </fill>
    </dxf>
    <dxf/>
    <dxf>
      <fill>
        <patternFill>
          <bgColor theme="5" tint="0.7999799847602844"/>
        </patternFill>
      </fill>
    </dxf>
    <dxf>
      <fill>
        <patternFill>
          <bgColor theme="5" tint="0.7999799847602844"/>
        </patternFill>
      </fill>
    </dxf>
    <dxf/>
    <dxf>
      <fill>
        <patternFill>
          <bgColor theme="5" tint="0.7999799847602844"/>
        </patternFill>
      </fill>
    </dxf>
    <dxf>
      <fill>
        <patternFill>
          <bgColor theme="5" tint="0.7999799847602844"/>
        </patternFill>
      </fill>
    </dxf>
    <dxf/>
    <dxf>
      <fill>
        <patternFill>
          <bgColor theme="5" tint="0.7999799847602844"/>
        </patternFill>
      </fill>
    </dxf>
    <dxf>
      <fill>
        <patternFill>
          <bgColor theme="5" tint="0.7999799847602844"/>
        </patternFill>
      </fill>
    </dxf>
    <dxf/>
    <dxf>
      <fill>
        <patternFill>
          <bgColor theme="5" tint="0.7999799847602844"/>
        </patternFill>
      </fill>
    </dxf>
    <dxf>
      <fill>
        <patternFill>
          <bgColor theme="5" tint="0.7999799847602844"/>
        </patternFill>
      </fill>
    </dxf>
    <dxf/>
    <dxf>
      <fill>
        <patternFill>
          <bgColor theme="5" tint="0.7999799847602844"/>
        </patternFill>
      </fill>
    </dxf>
    <dxf>
      <fill>
        <patternFill>
          <bgColor theme="5" tint="0.7999799847602844"/>
        </patternFill>
      </fill>
    </dxf>
    <dxf/>
    <dxf>
      <fill>
        <patternFill>
          <bgColor theme="5" tint="0.7999799847602844"/>
        </patternFill>
      </fill>
    </dxf>
    <dxf>
      <fill>
        <patternFill>
          <bgColor theme="5" tint="0.7999799847602844"/>
        </patternFill>
      </fill>
    </dxf>
    <dxf/>
    <dxf>
      <fill>
        <patternFill>
          <bgColor theme="5" tint="0.7999799847602844"/>
        </patternFill>
      </fill>
    </dxf>
    <dxf>
      <fill>
        <patternFill>
          <bgColor theme="5" tint="0.7999799847602844"/>
        </patternFill>
      </fill>
    </dxf>
    <dxf/>
    <dxf>
      <fill>
        <patternFill>
          <bgColor theme="5" tint="0.7999799847602844"/>
        </patternFill>
      </fill>
    </dxf>
    <dxf>
      <fill>
        <patternFill>
          <bgColor theme="5" tint="0.7999799847602844"/>
        </patternFill>
      </fill>
    </dxf>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5" tint="0.7999799847602844"/>
        </patternFill>
      </fill>
    </dxf>
    <dxf>
      <fill>
        <patternFill>
          <bgColor theme="5" tint="0.7999799847602844"/>
        </patternFill>
      </fill>
    </dxf>
    <dxf>
      <fill>
        <patternFill>
          <bgColor theme="5" tint="0.7999799847602844"/>
        </patternFill>
      </fill>
    </dxf>
    <dxf>
      <fill>
        <patternFill>
          <bgColor theme="5" tint="0.7999799847602844"/>
        </patternFill>
      </fill>
    </dxf>
    <dxf>
      <numFmt numFmtId="185" formatCode="0.0_ "/>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2:BY46"/>
  <sheetViews>
    <sheetView showGridLines="0" zoomScale="85" zoomScaleNormal="85" zoomScaleSheetLayoutView="87" workbookViewId="0" topLeftCell="A1">
      <selection activeCell="A2" sqref="A2:G4"/>
    </sheetView>
  </sheetViews>
  <sheetFormatPr defaultColWidth="9.00390625" defaultRowHeight="13.5"/>
  <cols>
    <col min="1" max="1" width="7.50390625" style="15" customWidth="1"/>
    <col min="2" max="2" width="5.625" style="15" customWidth="1"/>
    <col min="3" max="3" width="6.00390625" style="15" customWidth="1"/>
    <col min="4" max="4" width="9.00390625" style="15" customWidth="1"/>
    <col min="5" max="5" width="2.75390625" style="15" customWidth="1"/>
    <col min="6" max="6" width="13.00390625" style="14" customWidth="1"/>
    <col min="7" max="7" width="10.625" style="15" customWidth="1"/>
    <col min="8" max="8" width="8.625" style="15" customWidth="1"/>
    <col min="9" max="39" width="3.625" style="15" customWidth="1"/>
    <col min="40" max="40" width="7.125" style="15" customWidth="1"/>
    <col min="41" max="41" width="7.00390625" style="19" customWidth="1"/>
    <col min="42" max="43" width="9.00390625" style="15" customWidth="1"/>
    <col min="44" max="44" width="11.75390625" style="15" customWidth="1"/>
    <col min="45" max="45" width="4.50390625" style="20" customWidth="1"/>
    <col min="46" max="46" width="9.00390625" style="20" customWidth="1"/>
    <col min="47" max="47" width="10.75390625" style="21" customWidth="1"/>
    <col min="48" max="55" width="10.75390625" style="15" customWidth="1"/>
    <col min="56" max="77" width="11.75390625" style="15" customWidth="1"/>
    <col min="78" max="91" width="9.00390625" style="15" customWidth="1"/>
    <col min="92" max="16384" width="9.00390625" style="15" customWidth="1"/>
  </cols>
  <sheetData>
    <row r="2" spans="1:16" ht="13.5" customHeight="1">
      <c r="A2" s="53" t="s">
        <v>86</v>
      </c>
      <c r="B2" s="53"/>
      <c r="C2" s="53"/>
      <c r="D2" s="53"/>
      <c r="E2" s="53"/>
      <c r="F2" s="53"/>
      <c r="G2" s="53"/>
      <c r="H2" s="16" t="s">
        <v>72</v>
      </c>
      <c r="I2" s="74"/>
      <c r="J2" s="74"/>
      <c r="K2" s="17" t="s">
        <v>10</v>
      </c>
      <c r="L2" s="78"/>
      <c r="M2" s="78"/>
      <c r="N2" s="18" t="s">
        <v>11</v>
      </c>
      <c r="O2" s="18"/>
      <c r="P2" s="18" t="s">
        <v>12</v>
      </c>
    </row>
    <row r="3" spans="1:39" ht="19.5" customHeight="1">
      <c r="A3" s="53"/>
      <c r="B3" s="53"/>
      <c r="C3" s="53"/>
      <c r="D3" s="53"/>
      <c r="E3" s="53"/>
      <c r="F3" s="53"/>
      <c r="G3" s="53"/>
      <c r="H3" s="22" t="s">
        <v>57</v>
      </c>
      <c r="I3" s="71"/>
      <c r="J3" s="71"/>
      <c r="K3" s="71"/>
      <c r="L3" s="71"/>
      <c r="M3" s="71"/>
      <c r="N3" s="71"/>
      <c r="O3" s="71"/>
      <c r="P3" s="71"/>
      <c r="Q3" s="71"/>
      <c r="R3" s="71"/>
      <c r="S3" s="71"/>
      <c r="T3" s="71"/>
      <c r="U3" s="72" t="s">
        <v>76</v>
      </c>
      <c r="V3" s="72"/>
      <c r="W3" s="72"/>
      <c r="X3" s="73"/>
      <c r="Y3" s="73"/>
      <c r="Z3" s="73"/>
      <c r="AA3" s="73"/>
      <c r="AB3" s="73"/>
      <c r="AC3" s="73"/>
      <c r="AD3" s="73"/>
      <c r="AE3" s="73"/>
      <c r="AF3" s="73"/>
      <c r="AG3" s="75"/>
      <c r="AH3" s="76"/>
      <c r="AI3" s="76"/>
      <c r="AJ3" s="76"/>
      <c r="AK3" s="76"/>
      <c r="AL3" s="76"/>
      <c r="AM3" s="76"/>
    </row>
    <row r="4" spans="1:46" ht="19.5" customHeight="1">
      <c r="A4" s="53"/>
      <c r="B4" s="53"/>
      <c r="C4" s="53"/>
      <c r="D4" s="53"/>
      <c r="E4" s="53"/>
      <c r="F4" s="53"/>
      <c r="G4" s="53"/>
      <c r="H4" s="51" t="s">
        <v>74</v>
      </c>
      <c r="I4" s="54"/>
      <c r="J4" s="55"/>
      <c r="K4" s="55"/>
      <c r="L4" s="55"/>
      <c r="M4" s="55"/>
      <c r="N4" s="55"/>
      <c r="O4" s="85" t="s">
        <v>61</v>
      </c>
      <c r="P4" s="85"/>
      <c r="Q4" s="86" t="s">
        <v>58</v>
      </c>
      <c r="R4" s="87"/>
      <c r="S4" s="87"/>
      <c r="T4" s="87"/>
      <c r="U4" s="87"/>
      <c r="V4" s="88"/>
      <c r="W4" s="81" t="s">
        <v>59</v>
      </c>
      <c r="X4" s="81"/>
      <c r="Y4" s="89"/>
      <c r="Z4" s="90"/>
      <c r="AA4" s="90"/>
      <c r="AB4" s="90"/>
      <c r="AC4" s="90"/>
      <c r="AD4" s="91"/>
      <c r="AE4" s="81" t="s">
        <v>60</v>
      </c>
      <c r="AF4" s="82"/>
      <c r="AG4" s="49"/>
      <c r="AH4" s="50"/>
      <c r="AI4" s="50"/>
      <c r="AJ4" s="50"/>
      <c r="AK4" s="50"/>
      <c r="AL4" s="77"/>
      <c r="AM4" s="77"/>
      <c r="AN4" s="76"/>
      <c r="AO4" s="76"/>
      <c r="AP4" s="76"/>
      <c r="AQ4" s="76"/>
      <c r="AR4" s="76"/>
      <c r="AS4" s="76"/>
      <c r="AT4" s="76"/>
    </row>
    <row r="5" spans="1:41" ht="19.5" customHeight="1">
      <c r="A5" s="23" t="s">
        <v>42</v>
      </c>
      <c r="B5" s="23"/>
      <c r="C5" s="23"/>
      <c r="D5" s="23"/>
      <c r="E5" s="23"/>
      <c r="H5" s="83" t="s">
        <v>75</v>
      </c>
      <c r="I5" s="83"/>
      <c r="J5" s="83"/>
      <c r="K5" s="83"/>
      <c r="L5" s="83"/>
      <c r="M5" s="83"/>
      <c r="N5" s="83"/>
      <c r="O5" s="83"/>
      <c r="P5" s="83"/>
      <c r="Q5" s="84"/>
      <c r="R5" s="84"/>
      <c r="S5" s="77" t="s">
        <v>68</v>
      </c>
      <c r="T5" s="77"/>
      <c r="U5" s="77" t="s">
        <v>69</v>
      </c>
      <c r="V5" s="77"/>
      <c r="W5" s="77"/>
      <c r="X5" s="57">
        <f>IF(Y4="","",MAX(I9:AM9)*Y4/7)</f>
      </c>
      <c r="Y5" s="57"/>
      <c r="Z5" s="57" t="s">
        <v>60</v>
      </c>
      <c r="AA5" s="57"/>
      <c r="AB5" s="79" t="s">
        <v>71</v>
      </c>
      <c r="AC5" s="79"/>
      <c r="AD5" s="79"/>
      <c r="AE5" s="57">
        <f>IF(Y4="","",MAX(I9:AM9)*Y4/7*3/4)</f>
      </c>
      <c r="AF5" s="57"/>
      <c r="AG5" s="57" t="s">
        <v>60</v>
      </c>
      <c r="AH5" s="57"/>
      <c r="AI5" s="79" t="s">
        <v>70</v>
      </c>
      <c r="AJ5" s="79"/>
      <c r="AK5" s="79"/>
      <c r="AL5" s="57">
        <f>IF(Y4="","",MAX(I9:AM9)*Y4/7*1/2)</f>
      </c>
      <c r="AM5" s="57"/>
      <c r="AN5" s="80" t="s">
        <v>60</v>
      </c>
      <c r="AO5" s="80"/>
    </row>
    <row r="6" spans="1:39" ht="13.5">
      <c r="A6" s="15" t="s">
        <v>49</v>
      </c>
      <c r="AD6" s="45"/>
      <c r="AE6" s="45"/>
      <c r="AF6" s="45"/>
      <c r="AG6" s="45"/>
      <c r="AH6" s="45"/>
      <c r="AI6" s="45"/>
      <c r="AJ6" s="45"/>
      <c r="AK6" s="52"/>
      <c r="AL6" s="52"/>
      <c r="AM6" s="52"/>
    </row>
    <row r="7" spans="1:41" ht="13.5">
      <c r="A7" s="58" t="s">
        <v>0</v>
      </c>
      <c r="B7" s="58"/>
      <c r="C7" s="58" t="s">
        <v>9</v>
      </c>
      <c r="D7" s="72" t="s">
        <v>1</v>
      </c>
      <c r="E7" s="72"/>
      <c r="F7" s="94" t="s">
        <v>41</v>
      </c>
      <c r="G7" s="95" t="s">
        <v>40</v>
      </c>
      <c r="H7" s="58" t="s">
        <v>43</v>
      </c>
      <c r="I7" s="86" t="s">
        <v>73</v>
      </c>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92"/>
      <c r="AN7" s="93" t="s">
        <v>8</v>
      </c>
      <c r="AO7" s="58" t="s">
        <v>6</v>
      </c>
    </row>
    <row r="8" spans="1:45" ht="13.5" customHeight="1">
      <c r="A8" s="58"/>
      <c r="B8" s="58"/>
      <c r="C8" s="58"/>
      <c r="D8" s="72"/>
      <c r="E8" s="72"/>
      <c r="F8" s="94"/>
      <c r="G8" s="95"/>
      <c r="H8" s="58"/>
      <c r="I8" s="56" t="s">
        <v>2</v>
      </c>
      <c r="J8" s="56"/>
      <c r="K8" s="56"/>
      <c r="L8" s="56"/>
      <c r="M8" s="56"/>
      <c r="N8" s="56"/>
      <c r="O8" s="56"/>
      <c r="P8" s="56" t="s">
        <v>3</v>
      </c>
      <c r="Q8" s="56"/>
      <c r="R8" s="56"/>
      <c r="S8" s="56"/>
      <c r="T8" s="56"/>
      <c r="U8" s="56"/>
      <c r="V8" s="56"/>
      <c r="W8" s="56" t="s">
        <v>4</v>
      </c>
      <c r="X8" s="56"/>
      <c r="Y8" s="56"/>
      <c r="Z8" s="56"/>
      <c r="AA8" s="56"/>
      <c r="AB8" s="56"/>
      <c r="AC8" s="56"/>
      <c r="AD8" s="56" t="s">
        <v>5</v>
      </c>
      <c r="AE8" s="56"/>
      <c r="AF8" s="56"/>
      <c r="AG8" s="56"/>
      <c r="AH8" s="56"/>
      <c r="AI8" s="56"/>
      <c r="AJ8" s="56"/>
      <c r="AK8" s="56" t="s">
        <v>7</v>
      </c>
      <c r="AL8" s="56"/>
      <c r="AM8" s="56"/>
      <c r="AN8" s="93"/>
      <c r="AO8" s="58"/>
      <c r="AR8" s="21">
        <f ca="1">TODAY()</f>
        <v>44106</v>
      </c>
      <c r="AS8" s="20" t="str">
        <f>TEXT(AR8,"aaa")</f>
        <v>金</v>
      </c>
    </row>
    <row r="9" spans="1:41" ht="13.5">
      <c r="A9" s="58"/>
      <c r="B9" s="58"/>
      <c r="C9" s="58"/>
      <c r="D9" s="72"/>
      <c r="E9" s="72"/>
      <c r="F9" s="94"/>
      <c r="G9" s="95"/>
      <c r="H9" s="58"/>
      <c r="I9" s="26">
        <v>1</v>
      </c>
      <c r="J9" s="26">
        <v>2</v>
      </c>
      <c r="K9" s="26">
        <v>3</v>
      </c>
      <c r="L9" s="26">
        <v>4</v>
      </c>
      <c r="M9" s="26">
        <v>5</v>
      </c>
      <c r="N9" s="26">
        <v>6</v>
      </c>
      <c r="O9" s="26">
        <v>7</v>
      </c>
      <c r="P9" s="26">
        <v>8</v>
      </c>
      <c r="Q9" s="26">
        <v>9</v>
      </c>
      <c r="R9" s="26">
        <v>10</v>
      </c>
      <c r="S9" s="26">
        <v>11</v>
      </c>
      <c r="T9" s="26">
        <v>12</v>
      </c>
      <c r="U9" s="26">
        <v>13</v>
      </c>
      <c r="V9" s="26">
        <v>14</v>
      </c>
      <c r="W9" s="26">
        <v>15</v>
      </c>
      <c r="X9" s="26">
        <v>16</v>
      </c>
      <c r="Y9" s="26">
        <v>17</v>
      </c>
      <c r="Z9" s="26">
        <v>18</v>
      </c>
      <c r="AA9" s="26">
        <v>19</v>
      </c>
      <c r="AB9" s="26">
        <v>20</v>
      </c>
      <c r="AC9" s="26">
        <v>21</v>
      </c>
      <c r="AD9" s="26">
        <v>22</v>
      </c>
      <c r="AE9" s="26">
        <v>23</v>
      </c>
      <c r="AF9" s="26">
        <v>24</v>
      </c>
      <c r="AG9" s="26">
        <v>25</v>
      </c>
      <c r="AH9" s="26">
        <v>26</v>
      </c>
      <c r="AI9" s="26">
        <v>27</v>
      </c>
      <c r="AJ9" s="26">
        <v>28</v>
      </c>
      <c r="AK9" s="26">
        <f>IF(I2="","",IF(OR(L2&lt;&gt;2,AND(I2=2,L2=2)),29,""))</f>
      </c>
      <c r="AL9" s="26">
        <f>IF(I2="","",IF(L2&lt;&gt;2,30,""))</f>
      </c>
      <c r="AM9" s="26">
        <f>IF(OR(L2=1,L2=3,L2=5,L2=7,L2=8,L2=10,L2=12),31,"")</f>
      </c>
      <c r="AN9" s="93"/>
      <c r="AO9" s="58"/>
    </row>
    <row r="10" spans="1:77" ht="15" customHeight="1">
      <c r="A10" s="58"/>
      <c r="B10" s="58"/>
      <c r="C10" s="58"/>
      <c r="D10" s="72"/>
      <c r="E10" s="72"/>
      <c r="F10" s="94"/>
      <c r="G10" s="95"/>
      <c r="H10" s="58"/>
      <c r="I10" s="26" t="str">
        <f>TEXT(AU10,"aaa")</f>
        <v>月</v>
      </c>
      <c r="J10" s="26" t="str">
        <f aca="true" t="shared" si="0" ref="J10:AJ10">TEXT(AV10,"aaa")</f>
        <v>火</v>
      </c>
      <c r="K10" s="26" t="str">
        <f t="shared" si="0"/>
        <v>水</v>
      </c>
      <c r="L10" s="26" t="str">
        <f t="shared" si="0"/>
        <v>木</v>
      </c>
      <c r="M10" s="26" t="str">
        <f t="shared" si="0"/>
        <v>金</v>
      </c>
      <c r="N10" s="26" t="str">
        <f t="shared" si="0"/>
        <v>土</v>
      </c>
      <c r="O10" s="26" t="str">
        <f t="shared" si="0"/>
        <v>日</v>
      </c>
      <c r="P10" s="26" t="str">
        <f t="shared" si="0"/>
        <v>月</v>
      </c>
      <c r="Q10" s="26" t="str">
        <f t="shared" si="0"/>
        <v>火</v>
      </c>
      <c r="R10" s="26" t="str">
        <f t="shared" si="0"/>
        <v>水</v>
      </c>
      <c r="S10" s="26" t="str">
        <f t="shared" si="0"/>
        <v>木</v>
      </c>
      <c r="T10" s="26" t="str">
        <f t="shared" si="0"/>
        <v>金</v>
      </c>
      <c r="U10" s="26" t="str">
        <f t="shared" si="0"/>
        <v>土</v>
      </c>
      <c r="V10" s="26" t="str">
        <f t="shared" si="0"/>
        <v>日</v>
      </c>
      <c r="W10" s="26" t="str">
        <f t="shared" si="0"/>
        <v>月</v>
      </c>
      <c r="X10" s="26" t="str">
        <f t="shared" si="0"/>
        <v>火</v>
      </c>
      <c r="Y10" s="26" t="str">
        <f t="shared" si="0"/>
        <v>水</v>
      </c>
      <c r="Z10" s="26" t="str">
        <f t="shared" si="0"/>
        <v>木</v>
      </c>
      <c r="AA10" s="26" t="str">
        <f t="shared" si="0"/>
        <v>金</v>
      </c>
      <c r="AB10" s="26" t="str">
        <f t="shared" si="0"/>
        <v>土</v>
      </c>
      <c r="AC10" s="26" t="str">
        <f t="shared" si="0"/>
        <v>日</v>
      </c>
      <c r="AD10" s="26" t="str">
        <f t="shared" si="0"/>
        <v>月</v>
      </c>
      <c r="AE10" s="26" t="str">
        <f t="shared" si="0"/>
        <v>火</v>
      </c>
      <c r="AF10" s="26" t="str">
        <f t="shared" si="0"/>
        <v>水</v>
      </c>
      <c r="AG10" s="26" t="str">
        <f t="shared" si="0"/>
        <v>木</v>
      </c>
      <c r="AH10" s="26" t="str">
        <f t="shared" si="0"/>
        <v>金</v>
      </c>
      <c r="AI10" s="26" t="str">
        <f t="shared" si="0"/>
        <v>土</v>
      </c>
      <c r="AJ10" s="26" t="str">
        <f t="shared" si="0"/>
        <v>日</v>
      </c>
      <c r="AK10" s="26">
        <f>IF(AK9="","",TEXT(BW10,"aaa"))</f>
      </c>
      <c r="AL10" s="26">
        <f>IF(AL9="","",TEXT(BX10,"aaa"))</f>
      </c>
      <c r="AM10" s="26">
        <f>IF(AM9="","",TEXT(BY10,"aaa"))</f>
      </c>
      <c r="AN10" s="93"/>
      <c r="AO10" s="58"/>
      <c r="AR10" s="15">
        <f>IF(I2=2,2020,IF(I2=3,2021,IF(I2=4,2022,IF(I2=5,2023,IF(I2=6,2024,IF(I2=7,2025,2026))))))</f>
        <v>2026</v>
      </c>
      <c r="AS10" s="20">
        <f>L2</f>
        <v>0</v>
      </c>
      <c r="AT10" s="20">
        <f>I9</f>
        <v>1</v>
      </c>
      <c r="AU10" s="21">
        <f>DATE(AR10,AS10,AT10)</f>
        <v>45992</v>
      </c>
      <c r="AV10" s="21">
        <f>AU10+1</f>
        <v>45993</v>
      </c>
      <c r="AW10" s="21">
        <f aca="true" t="shared" si="1" ref="AW10:BY10">AV10+1</f>
        <v>45994</v>
      </c>
      <c r="AX10" s="21">
        <f t="shared" si="1"/>
        <v>45995</v>
      </c>
      <c r="AY10" s="21">
        <f t="shared" si="1"/>
        <v>45996</v>
      </c>
      <c r="AZ10" s="21">
        <f t="shared" si="1"/>
        <v>45997</v>
      </c>
      <c r="BA10" s="21">
        <f t="shared" si="1"/>
        <v>45998</v>
      </c>
      <c r="BB10" s="21">
        <f t="shared" si="1"/>
        <v>45999</v>
      </c>
      <c r="BC10" s="21">
        <f t="shared" si="1"/>
        <v>46000</v>
      </c>
      <c r="BD10" s="21">
        <f t="shared" si="1"/>
        <v>46001</v>
      </c>
      <c r="BE10" s="21">
        <f t="shared" si="1"/>
        <v>46002</v>
      </c>
      <c r="BF10" s="21">
        <f t="shared" si="1"/>
        <v>46003</v>
      </c>
      <c r="BG10" s="21">
        <f t="shared" si="1"/>
        <v>46004</v>
      </c>
      <c r="BH10" s="21">
        <f t="shared" si="1"/>
        <v>46005</v>
      </c>
      <c r="BI10" s="21">
        <f t="shared" si="1"/>
        <v>46006</v>
      </c>
      <c r="BJ10" s="21">
        <f t="shared" si="1"/>
        <v>46007</v>
      </c>
      <c r="BK10" s="21">
        <f t="shared" si="1"/>
        <v>46008</v>
      </c>
      <c r="BL10" s="21">
        <f t="shared" si="1"/>
        <v>46009</v>
      </c>
      <c r="BM10" s="21">
        <f t="shared" si="1"/>
        <v>46010</v>
      </c>
      <c r="BN10" s="21">
        <f t="shared" si="1"/>
        <v>46011</v>
      </c>
      <c r="BO10" s="21">
        <f t="shared" si="1"/>
        <v>46012</v>
      </c>
      <c r="BP10" s="21">
        <f t="shared" si="1"/>
        <v>46013</v>
      </c>
      <c r="BQ10" s="21">
        <f t="shared" si="1"/>
        <v>46014</v>
      </c>
      <c r="BR10" s="21">
        <f t="shared" si="1"/>
        <v>46015</v>
      </c>
      <c r="BS10" s="21">
        <f t="shared" si="1"/>
        <v>46016</v>
      </c>
      <c r="BT10" s="21">
        <f t="shared" si="1"/>
        <v>46017</v>
      </c>
      <c r="BU10" s="21">
        <f t="shared" si="1"/>
        <v>46018</v>
      </c>
      <c r="BV10" s="21">
        <f t="shared" si="1"/>
        <v>46019</v>
      </c>
      <c r="BW10" s="21">
        <f t="shared" si="1"/>
        <v>46020</v>
      </c>
      <c r="BX10" s="21">
        <f t="shared" si="1"/>
        <v>46021</v>
      </c>
      <c r="BY10" s="21">
        <f t="shared" si="1"/>
        <v>46022</v>
      </c>
    </row>
    <row r="11" spans="1:77" ht="24.75" customHeight="1">
      <c r="A11" s="59"/>
      <c r="B11" s="60"/>
      <c r="C11" s="41"/>
      <c r="D11" s="61"/>
      <c r="E11" s="62"/>
      <c r="F11" s="44"/>
      <c r="G11" s="42"/>
      <c r="H11" s="41"/>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43">
        <f>SUM(I11:AM11)</f>
        <v>0</v>
      </c>
      <c r="AO11" s="40">
        <f aca="true" t="shared" si="2" ref="AO11:AO33">IF($Y$4="","",IF(AP11&gt;1,1,ROUNDDOWN(AP11,1)))</f>
      </c>
      <c r="AP11" s="15" t="e">
        <f aca="true" t="shared" si="3" ref="AP11:AP33">IF(AN11="","",ROUNDDOWN(AN11/(MAX($I$9:$AM$9)*ROUNDUP($Y$4/7,100)),3))</f>
        <v>#DIV/0!</v>
      </c>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row>
    <row r="12" spans="1:77" ht="24.75" customHeight="1">
      <c r="A12" s="59"/>
      <c r="B12" s="60"/>
      <c r="C12" s="41"/>
      <c r="D12" s="61"/>
      <c r="E12" s="62"/>
      <c r="F12" s="44"/>
      <c r="G12" s="42"/>
      <c r="H12" s="41"/>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43">
        <f aca="true" t="shared" si="4" ref="AN12:AN33">SUM(I12:AM12)</f>
        <v>0</v>
      </c>
      <c r="AO12" s="40">
        <f t="shared" si="2"/>
      </c>
      <c r="AP12" s="15" t="e">
        <f t="shared" si="3"/>
        <v>#DIV/0!</v>
      </c>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row>
    <row r="13" spans="1:77" ht="24.75" customHeight="1">
      <c r="A13" s="59"/>
      <c r="B13" s="60"/>
      <c r="C13" s="41"/>
      <c r="D13" s="61"/>
      <c r="E13" s="62"/>
      <c r="F13" s="44"/>
      <c r="G13" s="42"/>
      <c r="H13" s="41"/>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43">
        <f t="shared" si="4"/>
        <v>0</v>
      </c>
      <c r="AO13" s="40">
        <f t="shared" si="2"/>
      </c>
      <c r="AP13" s="15" t="e">
        <f t="shared" si="3"/>
        <v>#DIV/0!</v>
      </c>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row>
    <row r="14" spans="1:77" ht="24.75" customHeight="1">
      <c r="A14" s="59"/>
      <c r="B14" s="60"/>
      <c r="C14" s="41"/>
      <c r="D14" s="61"/>
      <c r="E14" s="62"/>
      <c r="F14" s="44"/>
      <c r="G14" s="42"/>
      <c r="H14" s="41"/>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43">
        <f t="shared" si="4"/>
        <v>0</v>
      </c>
      <c r="AO14" s="40">
        <f t="shared" si="2"/>
      </c>
      <c r="AP14" s="15" t="e">
        <f t="shared" si="3"/>
        <v>#DIV/0!</v>
      </c>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row>
    <row r="15" spans="1:77" ht="24.75" customHeight="1">
      <c r="A15" s="59"/>
      <c r="B15" s="60"/>
      <c r="C15" s="41"/>
      <c r="D15" s="61"/>
      <c r="E15" s="62"/>
      <c r="F15" s="44"/>
      <c r="G15" s="42"/>
      <c r="H15" s="41"/>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43">
        <f t="shared" si="4"/>
        <v>0</v>
      </c>
      <c r="AO15" s="40">
        <f t="shared" si="2"/>
      </c>
      <c r="AP15" s="15" t="e">
        <f t="shared" si="3"/>
        <v>#DIV/0!</v>
      </c>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row>
    <row r="16" spans="1:77" ht="24.75" customHeight="1">
      <c r="A16" s="59"/>
      <c r="B16" s="60"/>
      <c r="C16" s="41"/>
      <c r="D16" s="61"/>
      <c r="E16" s="62"/>
      <c r="F16" s="44"/>
      <c r="G16" s="42"/>
      <c r="H16" s="41"/>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43">
        <f t="shared" si="4"/>
        <v>0</v>
      </c>
      <c r="AO16" s="40">
        <f t="shared" si="2"/>
      </c>
      <c r="AP16" s="15" t="e">
        <f t="shared" si="3"/>
        <v>#DIV/0!</v>
      </c>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row>
    <row r="17" spans="1:77" ht="24.75" customHeight="1">
      <c r="A17" s="59"/>
      <c r="B17" s="60"/>
      <c r="C17" s="41"/>
      <c r="D17" s="61"/>
      <c r="E17" s="62"/>
      <c r="F17" s="44"/>
      <c r="G17" s="42"/>
      <c r="H17" s="41"/>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43">
        <f t="shared" si="4"/>
        <v>0</v>
      </c>
      <c r="AO17" s="40">
        <f t="shared" si="2"/>
      </c>
      <c r="AP17" s="15" t="e">
        <f t="shared" si="3"/>
        <v>#DIV/0!</v>
      </c>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row>
    <row r="18" spans="1:77" ht="24.75" customHeight="1">
      <c r="A18" s="59"/>
      <c r="B18" s="60"/>
      <c r="C18" s="41"/>
      <c r="D18" s="61"/>
      <c r="E18" s="62"/>
      <c r="F18" s="44"/>
      <c r="G18" s="42"/>
      <c r="H18" s="41"/>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43">
        <f t="shared" si="4"/>
        <v>0</v>
      </c>
      <c r="AO18" s="40">
        <f t="shared" si="2"/>
      </c>
      <c r="AP18" s="15" t="e">
        <f t="shared" si="3"/>
        <v>#DIV/0!</v>
      </c>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row>
    <row r="19" spans="1:77" ht="24.75" customHeight="1">
      <c r="A19" s="59"/>
      <c r="B19" s="60"/>
      <c r="C19" s="41"/>
      <c r="D19" s="61"/>
      <c r="E19" s="62"/>
      <c r="F19" s="44"/>
      <c r="G19" s="42"/>
      <c r="H19" s="41"/>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43">
        <f t="shared" si="4"/>
        <v>0</v>
      </c>
      <c r="AO19" s="40">
        <f t="shared" si="2"/>
      </c>
      <c r="AP19" s="15" t="e">
        <f t="shared" si="3"/>
        <v>#DIV/0!</v>
      </c>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row>
    <row r="20" spans="1:77" ht="24.75" customHeight="1">
      <c r="A20" s="59"/>
      <c r="B20" s="60"/>
      <c r="C20" s="41"/>
      <c r="D20" s="61"/>
      <c r="E20" s="62"/>
      <c r="F20" s="44"/>
      <c r="G20" s="42"/>
      <c r="H20" s="41"/>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43">
        <f t="shared" si="4"/>
        <v>0</v>
      </c>
      <c r="AO20" s="40">
        <f t="shared" si="2"/>
      </c>
      <c r="AP20" s="15" t="e">
        <f t="shared" si="3"/>
        <v>#DIV/0!</v>
      </c>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row>
    <row r="21" spans="1:42" ht="24.75" customHeight="1">
      <c r="A21" s="59"/>
      <c r="B21" s="60"/>
      <c r="C21" s="41"/>
      <c r="D21" s="61"/>
      <c r="E21" s="62"/>
      <c r="F21" s="44"/>
      <c r="G21" s="42"/>
      <c r="H21" s="41"/>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43">
        <f t="shared" si="4"/>
        <v>0</v>
      </c>
      <c r="AO21" s="40">
        <f t="shared" si="2"/>
      </c>
      <c r="AP21" s="15" t="e">
        <f t="shared" si="3"/>
        <v>#DIV/0!</v>
      </c>
    </row>
    <row r="22" spans="1:50" ht="24.75" customHeight="1">
      <c r="A22" s="59"/>
      <c r="B22" s="60"/>
      <c r="C22" s="41"/>
      <c r="D22" s="61"/>
      <c r="E22" s="62"/>
      <c r="F22" s="44"/>
      <c r="G22" s="42"/>
      <c r="H22" s="41"/>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43">
        <f t="shared" si="4"/>
        <v>0</v>
      </c>
      <c r="AO22" s="40">
        <f t="shared" si="2"/>
      </c>
      <c r="AP22" s="15" t="e">
        <f t="shared" si="3"/>
        <v>#DIV/0!</v>
      </c>
      <c r="AR22" s="15" t="s">
        <v>23</v>
      </c>
      <c r="AS22" s="15"/>
      <c r="AT22" s="15" t="s">
        <v>24</v>
      </c>
      <c r="AU22" s="15"/>
      <c r="AV22" s="15" t="s">
        <v>44</v>
      </c>
      <c r="AW22" s="15" t="s">
        <v>47</v>
      </c>
      <c r="AX22" s="15" t="s">
        <v>50</v>
      </c>
    </row>
    <row r="23" spans="1:47" ht="24.75" customHeight="1">
      <c r="A23" s="59"/>
      <c r="B23" s="60"/>
      <c r="C23" s="41"/>
      <c r="D23" s="61"/>
      <c r="E23" s="62"/>
      <c r="F23" s="44"/>
      <c r="G23" s="42"/>
      <c r="H23" s="41"/>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43">
        <f t="shared" si="4"/>
        <v>0</v>
      </c>
      <c r="AO23" s="40">
        <f t="shared" si="2"/>
      </c>
      <c r="AP23" s="15" t="e">
        <f t="shared" si="3"/>
        <v>#DIV/0!</v>
      </c>
      <c r="AS23" s="15"/>
      <c r="AT23" s="15"/>
      <c r="AU23" s="15"/>
    </row>
    <row r="24" spans="1:50" ht="24.75" customHeight="1">
      <c r="A24" s="59"/>
      <c r="B24" s="60"/>
      <c r="C24" s="41"/>
      <c r="D24" s="61"/>
      <c r="E24" s="62"/>
      <c r="F24" s="44"/>
      <c r="G24" s="42"/>
      <c r="H24" s="41"/>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43">
        <f t="shared" si="4"/>
        <v>0</v>
      </c>
      <c r="AO24" s="40">
        <f t="shared" si="2"/>
      </c>
      <c r="AP24" s="15" t="e">
        <f t="shared" si="3"/>
        <v>#DIV/0!</v>
      </c>
      <c r="AR24" s="15" t="s">
        <v>15</v>
      </c>
      <c r="AS24" s="15"/>
      <c r="AT24" s="15" t="s">
        <v>25</v>
      </c>
      <c r="AU24" s="15"/>
      <c r="AV24" s="15" t="s">
        <v>45</v>
      </c>
      <c r="AW24" s="15" t="s">
        <v>48</v>
      </c>
      <c r="AX24" s="15" t="s">
        <v>51</v>
      </c>
    </row>
    <row r="25" spans="1:50" ht="24.75" customHeight="1">
      <c r="A25" s="59"/>
      <c r="B25" s="60"/>
      <c r="C25" s="41"/>
      <c r="D25" s="61"/>
      <c r="E25" s="62"/>
      <c r="F25" s="44"/>
      <c r="G25" s="42"/>
      <c r="H25" s="41"/>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43">
        <f t="shared" si="4"/>
        <v>0</v>
      </c>
      <c r="AO25" s="40">
        <f t="shared" si="2"/>
      </c>
      <c r="AP25" s="15" t="e">
        <f t="shared" si="3"/>
        <v>#DIV/0!</v>
      </c>
      <c r="AR25" s="15" t="s">
        <v>16</v>
      </c>
      <c r="AS25" s="15"/>
      <c r="AT25" s="15" t="s">
        <v>13</v>
      </c>
      <c r="AU25" s="15"/>
      <c r="AV25" s="15" t="s">
        <v>46</v>
      </c>
      <c r="AW25" s="15" t="s">
        <v>82</v>
      </c>
      <c r="AX25" s="15" t="s">
        <v>52</v>
      </c>
    </row>
    <row r="26" spans="1:50" ht="24.75" customHeight="1">
      <c r="A26" s="59"/>
      <c r="B26" s="60"/>
      <c r="C26" s="41"/>
      <c r="D26" s="61"/>
      <c r="E26" s="62"/>
      <c r="F26" s="44"/>
      <c r="G26" s="42"/>
      <c r="H26" s="41"/>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43">
        <f t="shared" si="4"/>
        <v>0</v>
      </c>
      <c r="AO26" s="40">
        <f t="shared" si="2"/>
      </c>
      <c r="AP26" s="15" t="e">
        <f t="shared" si="3"/>
        <v>#DIV/0!</v>
      </c>
      <c r="AR26" s="15" t="s">
        <v>81</v>
      </c>
      <c r="AS26" s="15"/>
      <c r="AT26" s="15" t="s">
        <v>26</v>
      </c>
      <c r="AU26" s="15"/>
      <c r="AW26" s="15" t="s">
        <v>39</v>
      </c>
      <c r="AX26" s="15" t="s">
        <v>53</v>
      </c>
    </row>
    <row r="27" spans="1:50" ht="24.75" customHeight="1">
      <c r="A27" s="59"/>
      <c r="B27" s="60"/>
      <c r="C27" s="41"/>
      <c r="D27" s="61"/>
      <c r="E27" s="62"/>
      <c r="F27" s="44"/>
      <c r="G27" s="42"/>
      <c r="H27" s="41"/>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43">
        <f t="shared" si="4"/>
        <v>0</v>
      </c>
      <c r="AO27" s="40">
        <f t="shared" si="2"/>
      </c>
      <c r="AP27" s="15" t="e">
        <f t="shared" si="3"/>
        <v>#DIV/0!</v>
      </c>
      <c r="AR27" s="15" t="s">
        <v>17</v>
      </c>
      <c r="AS27" s="15"/>
      <c r="AT27" s="15" t="s">
        <v>14</v>
      </c>
      <c r="AU27" s="15"/>
      <c r="AX27" s="15" t="s">
        <v>54</v>
      </c>
    </row>
    <row r="28" spans="1:47" ht="24.75" customHeight="1">
      <c r="A28" s="59"/>
      <c r="B28" s="60"/>
      <c r="C28" s="41"/>
      <c r="D28" s="61"/>
      <c r="E28" s="62"/>
      <c r="F28" s="44"/>
      <c r="G28" s="42"/>
      <c r="H28" s="41"/>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43">
        <f t="shared" si="4"/>
        <v>0</v>
      </c>
      <c r="AO28" s="40">
        <f t="shared" si="2"/>
      </c>
      <c r="AP28" s="15" t="e">
        <f t="shared" si="3"/>
        <v>#DIV/0!</v>
      </c>
      <c r="AR28" s="15" t="s">
        <v>18</v>
      </c>
      <c r="AS28" s="15"/>
      <c r="AT28" s="15" t="s">
        <v>27</v>
      </c>
      <c r="AU28" s="15"/>
    </row>
    <row r="29" spans="1:47" ht="24.75" customHeight="1">
      <c r="A29" s="59"/>
      <c r="B29" s="60"/>
      <c r="C29" s="41"/>
      <c r="D29" s="61"/>
      <c r="E29" s="62"/>
      <c r="F29" s="44"/>
      <c r="G29" s="42"/>
      <c r="H29" s="41"/>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43">
        <f t="shared" si="4"/>
        <v>0</v>
      </c>
      <c r="AO29" s="40">
        <f t="shared" si="2"/>
      </c>
      <c r="AP29" s="15" t="e">
        <f t="shared" si="3"/>
        <v>#DIV/0!</v>
      </c>
      <c r="AR29" s="15" t="s">
        <v>19</v>
      </c>
      <c r="AS29" s="15"/>
      <c r="AT29" s="15" t="s">
        <v>28</v>
      </c>
      <c r="AU29" s="15"/>
    </row>
    <row r="30" spans="1:47" ht="24.75" customHeight="1">
      <c r="A30" s="59"/>
      <c r="B30" s="60"/>
      <c r="C30" s="41"/>
      <c r="D30" s="61"/>
      <c r="E30" s="62"/>
      <c r="F30" s="44"/>
      <c r="G30" s="42"/>
      <c r="H30" s="41"/>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43">
        <f t="shared" si="4"/>
        <v>0</v>
      </c>
      <c r="AO30" s="40">
        <f t="shared" si="2"/>
      </c>
      <c r="AP30" s="15" t="e">
        <f t="shared" si="3"/>
        <v>#DIV/0!</v>
      </c>
      <c r="AR30" s="15" t="s">
        <v>39</v>
      </c>
      <c r="AS30" s="15"/>
      <c r="AT30" s="15" t="s">
        <v>29</v>
      </c>
      <c r="AU30" s="15"/>
    </row>
    <row r="31" spans="1:46" ht="24.75" customHeight="1">
      <c r="A31" s="59"/>
      <c r="B31" s="60"/>
      <c r="C31" s="41"/>
      <c r="D31" s="61"/>
      <c r="E31" s="62"/>
      <c r="F31" s="44"/>
      <c r="G31" s="42"/>
      <c r="H31" s="41"/>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43">
        <f t="shared" si="4"/>
        <v>0</v>
      </c>
      <c r="AO31" s="40">
        <f t="shared" si="2"/>
      </c>
      <c r="AP31" s="15" t="e">
        <f t="shared" si="3"/>
        <v>#DIV/0!</v>
      </c>
      <c r="AS31" s="15"/>
      <c r="AT31" s="15" t="s">
        <v>30</v>
      </c>
    </row>
    <row r="32" spans="1:46" ht="24.75" customHeight="1">
      <c r="A32" s="59"/>
      <c r="B32" s="60"/>
      <c r="C32" s="41"/>
      <c r="D32" s="61"/>
      <c r="E32" s="62"/>
      <c r="F32" s="44"/>
      <c r="G32" s="42"/>
      <c r="H32" s="41"/>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43">
        <f t="shared" si="4"/>
        <v>0</v>
      </c>
      <c r="AO32" s="40">
        <f t="shared" si="2"/>
      </c>
      <c r="AP32" s="15" t="e">
        <f t="shared" si="3"/>
        <v>#DIV/0!</v>
      </c>
      <c r="AS32" s="15"/>
      <c r="AT32" s="15" t="s">
        <v>31</v>
      </c>
    </row>
    <row r="33" spans="1:46" ht="24.75" customHeight="1">
      <c r="A33" s="59"/>
      <c r="B33" s="60"/>
      <c r="C33" s="41"/>
      <c r="D33" s="61"/>
      <c r="E33" s="62"/>
      <c r="F33" s="44"/>
      <c r="G33" s="42"/>
      <c r="H33" s="41"/>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43">
        <f t="shared" si="4"/>
        <v>0</v>
      </c>
      <c r="AO33" s="40">
        <f t="shared" si="2"/>
      </c>
      <c r="AP33" s="15" t="e">
        <f t="shared" si="3"/>
        <v>#DIV/0!</v>
      </c>
      <c r="AS33" s="15"/>
      <c r="AT33" s="15" t="s">
        <v>32</v>
      </c>
    </row>
    <row r="34" spans="1:46" ht="9.75" customHeight="1">
      <c r="A34" s="68"/>
      <c r="B34" s="69"/>
      <c r="C34" s="24"/>
      <c r="D34" s="70"/>
      <c r="E34" s="70"/>
      <c r="F34" s="27"/>
      <c r="G34" s="24"/>
      <c r="H34" s="41"/>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9"/>
      <c r="AO34" s="25"/>
      <c r="AS34" s="15"/>
      <c r="AT34" s="15" t="s">
        <v>33</v>
      </c>
    </row>
    <row r="35" spans="1:50" ht="19.5" customHeight="1">
      <c r="A35" s="65" t="s">
        <v>83</v>
      </c>
      <c r="B35" s="66"/>
      <c r="C35" s="66"/>
      <c r="D35" s="66"/>
      <c r="E35" s="66"/>
      <c r="F35" s="66"/>
      <c r="G35" s="66"/>
      <c r="H35" s="6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8"/>
      <c r="AO35" s="46">
        <f>_xlfn.SUMIFS(AO11:AO33,A11:A33,"訪問看護職員",F11:F33,"看護師")+_xlfn.SUMIFS(AO11:AO33,A11:A33,"訪問看護職員",F11:F33,"准看護師")+_xlfn.SUMIFS(AO11:AO33,A11:A33,"訪問看護職員",F11:F33,"保健師")</f>
        <v>0</v>
      </c>
      <c r="AS35" s="15"/>
      <c r="AT35" s="15" t="s">
        <v>34</v>
      </c>
      <c r="AW35" s="31"/>
      <c r="AX35" s="31"/>
    </row>
    <row r="36" spans="1:47" ht="13.5">
      <c r="A36" s="63"/>
      <c r="B36" s="63"/>
      <c r="C36" s="33"/>
      <c r="D36" s="64"/>
      <c r="E36" s="64"/>
      <c r="F36" s="35"/>
      <c r="G36" s="34"/>
      <c r="H36" s="34"/>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6"/>
      <c r="AS36" s="15"/>
      <c r="AT36" s="15" t="s">
        <v>35</v>
      </c>
      <c r="AU36" s="15"/>
    </row>
    <row r="37" spans="41:48" s="31" customFormat="1" ht="19.5" customHeight="1">
      <c r="AO37" s="19"/>
      <c r="AR37" s="15"/>
      <c r="AS37" s="15"/>
      <c r="AT37" s="15" t="s">
        <v>36</v>
      </c>
      <c r="AU37" s="15"/>
      <c r="AV37" s="15"/>
    </row>
    <row r="38" spans="45:47" ht="13.5">
      <c r="AS38" s="15"/>
      <c r="AT38" s="15" t="s">
        <v>37</v>
      </c>
      <c r="AU38" s="15"/>
    </row>
    <row r="39" spans="45:47" ht="13.5">
      <c r="AS39" s="15"/>
      <c r="AT39" s="15" t="s">
        <v>38</v>
      </c>
      <c r="AU39" s="15"/>
    </row>
    <row r="40" spans="45:47" ht="13.5">
      <c r="AS40" s="30"/>
      <c r="AT40" s="15" t="s">
        <v>39</v>
      </c>
      <c r="AU40" s="15"/>
    </row>
    <row r="41" spans="45:47" ht="13.5">
      <c r="AS41" s="15"/>
      <c r="AT41" s="15"/>
      <c r="AU41" s="15"/>
    </row>
    <row r="42" spans="45:47" ht="13.5">
      <c r="AS42" s="15"/>
      <c r="AT42" s="15"/>
      <c r="AU42" s="15"/>
    </row>
    <row r="43" spans="45:47" ht="13.5">
      <c r="AS43" s="15"/>
      <c r="AT43" s="15"/>
      <c r="AU43" s="15"/>
    </row>
    <row r="44" spans="45:47" ht="13.5">
      <c r="AS44" s="15"/>
      <c r="AT44" s="15"/>
      <c r="AU44" s="15"/>
    </row>
    <row r="45" spans="45:47" ht="13.5">
      <c r="AS45" s="15"/>
      <c r="AT45" s="15"/>
      <c r="AU45" s="15"/>
    </row>
    <row r="46" spans="45:48" ht="13.5">
      <c r="AS46" s="15"/>
      <c r="AT46" s="15"/>
      <c r="AU46" s="32"/>
      <c r="AV46" s="31"/>
    </row>
  </sheetData>
  <sheetProtection/>
  <mergeCells count="93">
    <mergeCell ref="W4:X4"/>
    <mergeCell ref="D33:E33"/>
    <mergeCell ref="I7:AM7"/>
    <mergeCell ref="AN7:AN10"/>
    <mergeCell ref="AO7:AO10"/>
    <mergeCell ref="A7:B10"/>
    <mergeCell ref="C7:C10"/>
    <mergeCell ref="D7:E10"/>
    <mergeCell ref="F7:F10"/>
    <mergeCell ref="G7:G10"/>
    <mergeCell ref="D29:E29"/>
    <mergeCell ref="D30:E30"/>
    <mergeCell ref="Q4:V4"/>
    <mergeCell ref="Y4:AD4"/>
    <mergeCell ref="D21:E21"/>
    <mergeCell ref="D22:E22"/>
    <mergeCell ref="D23:E23"/>
    <mergeCell ref="D24:E24"/>
    <mergeCell ref="D25:E25"/>
    <mergeCell ref="D26:E26"/>
    <mergeCell ref="A26:B26"/>
    <mergeCell ref="D13:E13"/>
    <mergeCell ref="D14:E14"/>
    <mergeCell ref="D15:E15"/>
    <mergeCell ref="D16:E16"/>
    <mergeCell ref="D17:E17"/>
    <mergeCell ref="D18:E18"/>
    <mergeCell ref="A18:B18"/>
    <mergeCell ref="A27:B27"/>
    <mergeCell ref="A28:B28"/>
    <mergeCell ref="A29:B29"/>
    <mergeCell ref="A30:B30"/>
    <mergeCell ref="A21:B21"/>
    <mergeCell ref="A22:B22"/>
    <mergeCell ref="A23:B23"/>
    <mergeCell ref="A24:B24"/>
    <mergeCell ref="A25:B25"/>
    <mergeCell ref="O4:P4"/>
    <mergeCell ref="A13:B13"/>
    <mergeCell ref="A14:B14"/>
    <mergeCell ref="A15:B15"/>
    <mergeCell ref="A16:B16"/>
    <mergeCell ref="A17:B17"/>
    <mergeCell ref="L2:M2"/>
    <mergeCell ref="AI5:AK5"/>
    <mergeCell ref="AL5:AM5"/>
    <mergeCell ref="AN5:AO5"/>
    <mergeCell ref="AE4:AF4"/>
    <mergeCell ref="H5:P5"/>
    <mergeCell ref="Q5:R5"/>
    <mergeCell ref="AN4:AT4"/>
    <mergeCell ref="AL4:AM4"/>
    <mergeCell ref="AB5:AD5"/>
    <mergeCell ref="D31:E31"/>
    <mergeCell ref="I3:T3"/>
    <mergeCell ref="U3:W3"/>
    <mergeCell ref="X3:AF3"/>
    <mergeCell ref="I2:J2"/>
    <mergeCell ref="AG3:AM3"/>
    <mergeCell ref="S5:T5"/>
    <mergeCell ref="U5:W5"/>
    <mergeCell ref="X5:Y5"/>
    <mergeCell ref="Z5:AA5"/>
    <mergeCell ref="A19:B19"/>
    <mergeCell ref="A20:B20"/>
    <mergeCell ref="D19:E19"/>
    <mergeCell ref="D20:E20"/>
    <mergeCell ref="A34:B34"/>
    <mergeCell ref="D34:E34"/>
    <mergeCell ref="A32:B32"/>
    <mergeCell ref="A33:B33"/>
    <mergeCell ref="D32:E32"/>
    <mergeCell ref="A31:B31"/>
    <mergeCell ref="H7:H10"/>
    <mergeCell ref="A11:B11"/>
    <mergeCell ref="A12:B12"/>
    <mergeCell ref="D11:E11"/>
    <mergeCell ref="D12:E12"/>
    <mergeCell ref="A36:B36"/>
    <mergeCell ref="D36:E36"/>
    <mergeCell ref="A35:H35"/>
    <mergeCell ref="D27:E27"/>
    <mergeCell ref="D28:E28"/>
    <mergeCell ref="AK6:AM6"/>
    <mergeCell ref="A2:G4"/>
    <mergeCell ref="I4:N4"/>
    <mergeCell ref="AK8:AM8"/>
    <mergeCell ref="AE5:AF5"/>
    <mergeCell ref="AG5:AH5"/>
    <mergeCell ref="AD8:AJ8"/>
    <mergeCell ref="I8:O8"/>
    <mergeCell ref="P8:V8"/>
    <mergeCell ref="W8:AC8"/>
  </mergeCells>
  <conditionalFormatting sqref="I9:I11 I34:AM34 S11:T33 Z11:AA33 AG11:AH33 AM11:AM33 I12:R33 U17:Y33 AB17:AF33 AI12:AL13 U16 W16 Y16 AB16 AD16:AF16 AI15:AL33 AJ14:AL14">
    <cfRule type="expression" priority="837" dxfId="1" stopIfTrue="1">
      <formula>I$10="日"</formula>
    </cfRule>
    <cfRule type="expression" priority="839" dxfId="1" stopIfTrue="1">
      <formula>I$10="土"</formula>
    </cfRule>
  </conditionalFormatting>
  <conditionalFormatting sqref="J9:AM10">
    <cfRule type="expression" priority="859" dxfId="1" stopIfTrue="1">
      <formula>J$10="日"</formula>
    </cfRule>
    <cfRule type="expression" priority="860" dxfId="1" stopIfTrue="1">
      <formula>J$10="土"</formula>
    </cfRule>
  </conditionalFormatting>
  <conditionalFormatting sqref="I2">
    <cfRule type="containsBlanks" priority="849" dxfId="40" stopIfTrue="1">
      <formula>LEN(TRIM(I2))=0</formula>
    </cfRule>
    <cfRule type="expression" priority="850" dxfId="40" stopIfTrue="1">
      <formula>""</formula>
    </cfRule>
  </conditionalFormatting>
  <conditionalFormatting sqref="L2">
    <cfRule type="containsBlanks" priority="847" dxfId="40" stopIfTrue="1">
      <formula>LEN(TRIM(L2))=0</formula>
    </cfRule>
    <cfRule type="expression" priority="848" dxfId="40" stopIfTrue="1">
      <formula>""</formula>
    </cfRule>
  </conditionalFormatting>
  <conditionalFormatting sqref="Y4">
    <cfRule type="containsBlanks" priority="572" dxfId="40" stopIfTrue="1">
      <formula>LEN(TRIM(Y4))=0</formula>
    </cfRule>
    <cfRule type="expression" priority="573" dxfId="40" stopIfTrue="1">
      <formula>""</formula>
    </cfRule>
  </conditionalFormatting>
  <conditionalFormatting sqref="I4">
    <cfRule type="containsBlanks" priority="578" dxfId="40" stopIfTrue="1">
      <formula>LEN(TRIM(I4))=0</formula>
    </cfRule>
    <cfRule type="expression" priority="579" dxfId="40" stopIfTrue="1">
      <formula>""</formula>
    </cfRule>
  </conditionalFormatting>
  <conditionalFormatting sqref="X3">
    <cfRule type="containsBlanks" priority="576" dxfId="40" stopIfTrue="1">
      <formula>LEN(TRIM(X3))=0</formula>
    </cfRule>
    <cfRule type="expression" priority="577" dxfId="40" stopIfTrue="1">
      <formula>""</formula>
    </cfRule>
  </conditionalFormatting>
  <conditionalFormatting sqref="I3">
    <cfRule type="containsBlanks" priority="574" dxfId="40" stopIfTrue="1">
      <formula>LEN(TRIM(I3))=0</formula>
    </cfRule>
    <cfRule type="expression" priority="575" dxfId="40" stopIfTrue="1">
      <formula>""</formula>
    </cfRule>
  </conditionalFormatting>
  <conditionalFormatting sqref="I11 I12:T33 Z12:AA33 AG12:AM13 U17:Y33 AB17:AF33 AG15:AM33 AG14:AH14 AJ14:AM14">
    <cfRule type="expression" priority="861" dxfId="122" stopIfTrue="1">
      <formula>I11-INT(I11)&gt;0</formula>
    </cfRule>
  </conditionalFormatting>
  <conditionalFormatting sqref="L11">
    <cfRule type="expression" priority="528" dxfId="1" stopIfTrue="1">
      <formula>L$10="日"</formula>
    </cfRule>
    <cfRule type="expression" priority="529" dxfId="1" stopIfTrue="1">
      <formula>L$10="土"</formula>
    </cfRule>
  </conditionalFormatting>
  <conditionalFormatting sqref="L11 S11:T11 Z11:AA11 AG11:AH11 AM11">
    <cfRule type="expression" priority="530" dxfId="122" stopIfTrue="1">
      <formula>L11-INT(L11)&gt;0</formula>
    </cfRule>
  </conditionalFormatting>
  <conditionalFormatting sqref="M11">
    <cfRule type="expression" priority="440" dxfId="1" stopIfTrue="1">
      <formula>M$10="日"</formula>
    </cfRule>
    <cfRule type="expression" priority="441" dxfId="1" stopIfTrue="1">
      <formula>M$10="土"</formula>
    </cfRule>
  </conditionalFormatting>
  <conditionalFormatting sqref="M11">
    <cfRule type="expression" priority="442" dxfId="122" stopIfTrue="1">
      <formula>M11-INT(M11)&gt;0</formula>
    </cfRule>
  </conditionalFormatting>
  <conditionalFormatting sqref="J11:K11">
    <cfRule type="expression" priority="329" dxfId="1" stopIfTrue="1">
      <formula>J$10="日"</formula>
    </cfRule>
    <cfRule type="expression" priority="330" dxfId="1" stopIfTrue="1">
      <formula>J$10="土"</formula>
    </cfRule>
  </conditionalFormatting>
  <conditionalFormatting sqref="J11:K11">
    <cfRule type="expression" priority="331" dxfId="122" stopIfTrue="1">
      <formula>J11-INT(J11)&gt;0</formula>
    </cfRule>
  </conditionalFormatting>
  <conditionalFormatting sqref="N11:R11">
    <cfRule type="expression" priority="326" dxfId="1" stopIfTrue="1">
      <formula>N$10="日"</formula>
    </cfRule>
    <cfRule type="expression" priority="327" dxfId="1" stopIfTrue="1">
      <formula>N$10="土"</formula>
    </cfRule>
  </conditionalFormatting>
  <conditionalFormatting sqref="N11:R11">
    <cfRule type="expression" priority="328" dxfId="122" stopIfTrue="1">
      <formula>N11-INT(N11)&gt;0</formula>
    </cfRule>
  </conditionalFormatting>
  <conditionalFormatting sqref="U11:Y11">
    <cfRule type="expression" priority="323" dxfId="1" stopIfTrue="1">
      <formula>U$10="日"</formula>
    </cfRule>
    <cfRule type="expression" priority="324" dxfId="1" stopIfTrue="1">
      <formula>U$10="土"</formula>
    </cfRule>
  </conditionalFormatting>
  <conditionalFormatting sqref="U11:Y11">
    <cfRule type="expression" priority="325" dxfId="122" stopIfTrue="1">
      <formula>U11-INT(U11)&gt;0</formula>
    </cfRule>
  </conditionalFormatting>
  <conditionalFormatting sqref="AB11:AF11">
    <cfRule type="expression" priority="320" dxfId="1" stopIfTrue="1">
      <formula>AB$10="日"</formula>
    </cfRule>
    <cfRule type="expression" priority="321" dxfId="1" stopIfTrue="1">
      <formula>AB$10="土"</formula>
    </cfRule>
  </conditionalFormatting>
  <conditionalFormatting sqref="AB11:AF11">
    <cfRule type="expression" priority="322" dxfId="122" stopIfTrue="1">
      <formula>AB11-INT(AB11)&gt;0</formula>
    </cfRule>
  </conditionalFormatting>
  <conditionalFormatting sqref="AI11:AL11">
    <cfRule type="expression" priority="317" dxfId="1" stopIfTrue="1">
      <formula>AI$10="日"</formula>
    </cfRule>
    <cfRule type="expression" priority="318" dxfId="1" stopIfTrue="1">
      <formula>AI$10="土"</formula>
    </cfRule>
  </conditionalFormatting>
  <conditionalFormatting sqref="AI11:AL11">
    <cfRule type="expression" priority="319" dxfId="122" stopIfTrue="1">
      <formula>AI11-INT(AI11)&gt;0</formula>
    </cfRule>
  </conditionalFormatting>
  <conditionalFormatting sqref="U12:Y15">
    <cfRule type="expression" priority="29" dxfId="1" stopIfTrue="1">
      <formula>U$10="日"</formula>
    </cfRule>
    <cfRule type="expression" priority="30" dxfId="1" stopIfTrue="1">
      <formula>U$10="土"</formula>
    </cfRule>
  </conditionalFormatting>
  <conditionalFormatting sqref="U12:Y15 U16 W16 Y16">
    <cfRule type="expression" priority="31" dxfId="122" stopIfTrue="1">
      <formula>U12-INT(U12)&gt;0</formula>
    </cfRule>
  </conditionalFormatting>
  <conditionalFormatting sqref="AB12:AF15">
    <cfRule type="expression" priority="26" dxfId="1" stopIfTrue="1">
      <formula>AB$10="日"</formula>
    </cfRule>
    <cfRule type="expression" priority="27" dxfId="1" stopIfTrue="1">
      <formula>AB$10="土"</formula>
    </cfRule>
  </conditionalFormatting>
  <conditionalFormatting sqref="AB16 AD16:AF16 AB12:AF15">
    <cfRule type="expression" priority="28" dxfId="122" stopIfTrue="1">
      <formula>AB12-INT(AB12)&gt;0</formula>
    </cfRule>
  </conditionalFormatting>
  <conditionalFormatting sqref="V16">
    <cfRule type="expression" priority="20" dxfId="1" stopIfTrue="1">
      <formula>V$10="日"</formula>
    </cfRule>
    <cfRule type="expression" priority="21" dxfId="1" stopIfTrue="1">
      <formula>V$10="土"</formula>
    </cfRule>
  </conditionalFormatting>
  <conditionalFormatting sqref="V16">
    <cfRule type="expression" priority="22" dxfId="122" stopIfTrue="1">
      <formula>V16-INT(V16)&gt;0</formula>
    </cfRule>
  </conditionalFormatting>
  <conditionalFormatting sqref="X16">
    <cfRule type="expression" priority="17" dxfId="1" stopIfTrue="1">
      <formula>X$10="日"</formula>
    </cfRule>
    <cfRule type="expression" priority="18" dxfId="1" stopIfTrue="1">
      <formula>X$10="土"</formula>
    </cfRule>
  </conditionalFormatting>
  <conditionalFormatting sqref="X16">
    <cfRule type="expression" priority="19" dxfId="122" stopIfTrue="1">
      <formula>X16-INT(X16)&gt;0</formula>
    </cfRule>
  </conditionalFormatting>
  <conditionalFormatting sqref="AC16">
    <cfRule type="expression" priority="14" dxfId="1" stopIfTrue="1">
      <formula>AC$10="日"</formula>
    </cfRule>
    <cfRule type="expression" priority="15" dxfId="1" stopIfTrue="1">
      <formula>AC$10="土"</formula>
    </cfRule>
  </conditionalFormatting>
  <conditionalFormatting sqref="AC16">
    <cfRule type="expression" priority="16" dxfId="122" stopIfTrue="1">
      <formula>AC16-INT(AC16)&gt;0</formula>
    </cfRule>
  </conditionalFormatting>
  <conditionalFormatting sqref="AI14">
    <cfRule type="expression" priority="11" dxfId="1" stopIfTrue="1">
      <formula>AI$10="日"</formula>
    </cfRule>
    <cfRule type="expression" priority="12" dxfId="1" stopIfTrue="1">
      <formula>AI$10="土"</formula>
    </cfRule>
  </conditionalFormatting>
  <conditionalFormatting sqref="AI14">
    <cfRule type="expression" priority="13" dxfId="122" stopIfTrue="1">
      <formula>AI14-INT(AI14)&gt;0</formula>
    </cfRule>
  </conditionalFormatting>
  <conditionalFormatting sqref="A11:B11">
    <cfRule type="expression" priority="10" dxfId="40" stopIfTrue="1">
      <formula>AND(D11&lt;&gt;"",A11="")</formula>
    </cfRule>
  </conditionalFormatting>
  <conditionalFormatting sqref="C11">
    <cfRule type="expression" priority="9" dxfId="40" stopIfTrue="1">
      <formula>AND(D11&lt;&gt;"",C11="")</formula>
    </cfRule>
  </conditionalFormatting>
  <conditionalFormatting sqref="F11">
    <cfRule type="expression" priority="8" dxfId="40" stopIfTrue="1">
      <formula>AND(D11&lt;&gt;"",F11="")</formula>
    </cfRule>
  </conditionalFormatting>
  <conditionalFormatting sqref="G11">
    <cfRule type="expression" priority="7" dxfId="40" stopIfTrue="1">
      <formula>AND(D11&lt;&gt;"",G11="")</formula>
    </cfRule>
  </conditionalFormatting>
  <conditionalFormatting sqref="H11">
    <cfRule type="expression" priority="6" dxfId="40" stopIfTrue="1">
      <formula>AND(D11&lt;&gt;"",H11="")</formula>
    </cfRule>
  </conditionalFormatting>
  <conditionalFormatting sqref="A12:B33">
    <cfRule type="expression" priority="5" dxfId="40" stopIfTrue="1">
      <formula>AND(D12&lt;&gt;"",A12="")</formula>
    </cfRule>
  </conditionalFormatting>
  <conditionalFormatting sqref="C12:C33">
    <cfRule type="expression" priority="4" dxfId="40" stopIfTrue="1">
      <formula>AND(D12&lt;&gt;"",C12="")</formula>
    </cfRule>
  </conditionalFormatting>
  <conditionalFormatting sqref="F12:F33">
    <cfRule type="expression" priority="3" dxfId="40" stopIfTrue="1">
      <formula>AND(D12&lt;&gt;"",F12="")</formula>
    </cfRule>
  </conditionalFormatting>
  <conditionalFormatting sqref="G12:G33">
    <cfRule type="expression" priority="2" dxfId="40" stopIfTrue="1">
      <formula>AND(D12&lt;&gt;"",G12="")</formula>
    </cfRule>
  </conditionalFormatting>
  <conditionalFormatting sqref="H12:H33">
    <cfRule type="expression" priority="1" dxfId="40" stopIfTrue="1">
      <formula>AND(D12&lt;&gt;"",H12="")</formula>
    </cfRule>
  </conditionalFormatting>
  <dataValidations count="4">
    <dataValidation type="list" allowBlank="1" showInputMessage="1" showErrorMessage="1" sqref="C11:C33">
      <formula1>$AX$23:$AX$27</formula1>
    </dataValidation>
    <dataValidation type="list" allowBlank="1" showInputMessage="1" showErrorMessage="1" sqref="H11:H34">
      <formula1>$AV$23:$AV$26</formula1>
    </dataValidation>
    <dataValidation type="list" allowBlank="1" showInputMessage="1" showErrorMessage="1" sqref="A11:A33">
      <formula1>$AW$23:$AW$30</formula1>
    </dataValidation>
    <dataValidation type="list" allowBlank="1" showInputMessage="1" showErrorMessage="1" sqref="F11:F33">
      <formula1>$AR$23:$AR$39</formula1>
    </dataValidation>
  </dataValidations>
  <printOptions horizontalCentered="1"/>
  <pageMargins left="0.11811023622047245" right="0.11811023622047245" top="0.7480314960629921" bottom="0" header="0.31496062992125984" footer="0"/>
  <pageSetup horizontalDpi="600" verticalDpi="600" orientation="landscape" paperSize="9" scale="72" r:id="rId1"/>
</worksheet>
</file>

<file path=xl/worksheets/sheet2.xml><?xml version="1.0" encoding="utf-8"?>
<worksheet xmlns="http://schemas.openxmlformats.org/spreadsheetml/2006/main" xmlns:r="http://schemas.openxmlformats.org/officeDocument/2006/relationships">
  <sheetPr>
    <tabColor rgb="FFFFFF00"/>
  </sheetPr>
  <dimension ref="A2:BY46"/>
  <sheetViews>
    <sheetView showGridLines="0" zoomScale="85" zoomScaleNormal="85" zoomScaleSheetLayoutView="87" workbookViewId="0" topLeftCell="A1">
      <selection activeCell="Q4" sqref="Q4:V4"/>
    </sheetView>
  </sheetViews>
  <sheetFormatPr defaultColWidth="9.00390625" defaultRowHeight="13.5"/>
  <cols>
    <col min="1" max="1" width="7.50390625" style="15" customWidth="1"/>
    <col min="2" max="2" width="5.625" style="15" customWidth="1"/>
    <col min="3" max="3" width="6.00390625" style="15" customWidth="1"/>
    <col min="4" max="4" width="9.00390625" style="15" customWidth="1"/>
    <col min="5" max="5" width="2.75390625" style="15" customWidth="1"/>
    <col min="6" max="6" width="13.00390625" style="14" customWidth="1"/>
    <col min="7" max="7" width="10.625" style="15" customWidth="1"/>
    <col min="8" max="8" width="8.625" style="15" customWidth="1"/>
    <col min="9" max="39" width="3.625" style="15" customWidth="1"/>
    <col min="40" max="40" width="7.125" style="15" customWidth="1"/>
    <col min="41" max="41" width="7.00390625" style="19" customWidth="1"/>
    <col min="42" max="43" width="9.00390625" style="15" customWidth="1"/>
    <col min="44" max="44" width="11.75390625" style="15" customWidth="1"/>
    <col min="45" max="45" width="4.50390625" style="20" customWidth="1"/>
    <col min="46" max="46" width="9.00390625" style="20" customWidth="1"/>
    <col min="47" max="47" width="10.75390625" style="21" customWidth="1"/>
    <col min="48" max="55" width="10.75390625" style="15" customWidth="1"/>
    <col min="56" max="77" width="11.75390625" style="15" customWidth="1"/>
    <col min="78" max="91" width="9.00390625" style="15" customWidth="1"/>
    <col min="92" max="16384" width="9.00390625" style="15" customWidth="1"/>
  </cols>
  <sheetData>
    <row r="2" spans="1:16" ht="13.5" customHeight="1">
      <c r="A2" s="53" t="s">
        <v>77</v>
      </c>
      <c r="B2" s="53"/>
      <c r="C2" s="53"/>
      <c r="D2" s="53"/>
      <c r="E2" s="53"/>
      <c r="H2" s="16" t="s">
        <v>72</v>
      </c>
      <c r="I2" s="74">
        <v>3</v>
      </c>
      <c r="J2" s="74"/>
      <c r="K2" s="17" t="s">
        <v>10</v>
      </c>
      <c r="L2" s="78">
        <v>5</v>
      </c>
      <c r="M2" s="78"/>
      <c r="N2" s="18" t="s">
        <v>11</v>
      </c>
      <c r="O2" s="18"/>
      <c r="P2" s="18" t="s">
        <v>12</v>
      </c>
    </row>
    <row r="3" spans="1:39" ht="19.5" customHeight="1">
      <c r="A3" s="53"/>
      <c r="B3" s="53"/>
      <c r="C3" s="53"/>
      <c r="D3" s="53"/>
      <c r="E3" s="53"/>
      <c r="H3" s="22" t="s">
        <v>57</v>
      </c>
      <c r="I3" s="71" t="s">
        <v>84</v>
      </c>
      <c r="J3" s="71"/>
      <c r="K3" s="71"/>
      <c r="L3" s="71"/>
      <c r="M3" s="71"/>
      <c r="N3" s="71"/>
      <c r="O3" s="71"/>
      <c r="P3" s="71"/>
      <c r="Q3" s="71"/>
      <c r="R3" s="71"/>
      <c r="S3" s="71"/>
      <c r="T3" s="71"/>
      <c r="U3" s="72" t="s">
        <v>76</v>
      </c>
      <c r="V3" s="72"/>
      <c r="W3" s="72"/>
      <c r="X3" s="73" t="s">
        <v>85</v>
      </c>
      <c r="Y3" s="73"/>
      <c r="Z3" s="73"/>
      <c r="AA3" s="73"/>
      <c r="AB3" s="73"/>
      <c r="AC3" s="73"/>
      <c r="AD3" s="73"/>
      <c r="AE3" s="73"/>
      <c r="AF3" s="73"/>
      <c r="AG3" s="75"/>
      <c r="AH3" s="76"/>
      <c r="AI3" s="76"/>
      <c r="AJ3" s="76"/>
      <c r="AK3" s="76"/>
      <c r="AL3" s="76"/>
      <c r="AM3" s="76"/>
    </row>
    <row r="4" spans="1:46" ht="19.5" customHeight="1">
      <c r="A4" s="53"/>
      <c r="B4" s="53"/>
      <c r="C4" s="53"/>
      <c r="D4" s="53"/>
      <c r="E4" s="53"/>
      <c r="H4" s="51" t="s">
        <v>74</v>
      </c>
      <c r="I4" s="54">
        <v>36</v>
      </c>
      <c r="J4" s="55"/>
      <c r="K4" s="55"/>
      <c r="L4" s="55"/>
      <c r="M4" s="55"/>
      <c r="N4" s="55"/>
      <c r="O4" s="85" t="s">
        <v>61</v>
      </c>
      <c r="P4" s="85"/>
      <c r="Q4" s="86" t="s">
        <v>58</v>
      </c>
      <c r="R4" s="87"/>
      <c r="S4" s="87"/>
      <c r="T4" s="87"/>
      <c r="U4" s="87"/>
      <c r="V4" s="88"/>
      <c r="W4" s="81" t="s">
        <v>59</v>
      </c>
      <c r="X4" s="81"/>
      <c r="Y4" s="89">
        <v>37.5</v>
      </c>
      <c r="Z4" s="90"/>
      <c r="AA4" s="90"/>
      <c r="AB4" s="90"/>
      <c r="AC4" s="90"/>
      <c r="AD4" s="91"/>
      <c r="AE4" s="81" t="s">
        <v>60</v>
      </c>
      <c r="AF4" s="82"/>
      <c r="AG4" s="49"/>
      <c r="AH4" s="50"/>
      <c r="AI4" s="50"/>
      <c r="AJ4" s="50"/>
      <c r="AK4" s="50"/>
      <c r="AL4" s="77"/>
      <c r="AM4" s="77"/>
      <c r="AN4" s="76"/>
      <c r="AO4" s="76"/>
      <c r="AP4" s="76"/>
      <c r="AQ4" s="76"/>
      <c r="AR4" s="76"/>
      <c r="AS4" s="76"/>
      <c r="AT4" s="76"/>
    </row>
    <row r="5" spans="1:41" ht="19.5" customHeight="1">
      <c r="A5" s="23" t="s">
        <v>42</v>
      </c>
      <c r="B5" s="23"/>
      <c r="C5" s="23"/>
      <c r="D5" s="23"/>
      <c r="E5" s="23"/>
      <c r="H5" s="83" t="s">
        <v>75</v>
      </c>
      <c r="I5" s="83"/>
      <c r="J5" s="83"/>
      <c r="K5" s="83"/>
      <c r="L5" s="83"/>
      <c r="M5" s="83"/>
      <c r="N5" s="83"/>
      <c r="O5" s="83"/>
      <c r="P5" s="83"/>
      <c r="Q5" s="84"/>
      <c r="R5" s="84"/>
      <c r="S5" s="77" t="s">
        <v>68</v>
      </c>
      <c r="T5" s="77"/>
      <c r="U5" s="77" t="s">
        <v>69</v>
      </c>
      <c r="V5" s="77"/>
      <c r="W5" s="77"/>
      <c r="X5" s="57">
        <f>IF(Y4="","",MAX(I9:AM9)*Y4/7)</f>
        <v>166.07142857142858</v>
      </c>
      <c r="Y5" s="57"/>
      <c r="Z5" s="57" t="s">
        <v>60</v>
      </c>
      <c r="AA5" s="57"/>
      <c r="AB5" s="79" t="s">
        <v>71</v>
      </c>
      <c r="AC5" s="79"/>
      <c r="AD5" s="79"/>
      <c r="AE5" s="57">
        <f>IF(Y4="","",MAX(I9:AM9)*Y4/7*3/4)</f>
        <v>124.55357142857144</v>
      </c>
      <c r="AF5" s="57"/>
      <c r="AG5" s="57" t="s">
        <v>60</v>
      </c>
      <c r="AH5" s="57"/>
      <c r="AI5" s="79" t="s">
        <v>70</v>
      </c>
      <c r="AJ5" s="79"/>
      <c r="AK5" s="79"/>
      <c r="AL5" s="57">
        <f>IF(Y4="","",MAX(I9:AM9)*Y4/7*1/2)</f>
        <v>83.03571428571429</v>
      </c>
      <c r="AM5" s="57"/>
      <c r="AN5" s="80" t="s">
        <v>60</v>
      </c>
      <c r="AO5" s="80"/>
    </row>
    <row r="6" spans="1:39" ht="13.5">
      <c r="A6" s="15" t="s">
        <v>49</v>
      </c>
      <c r="AD6" s="45"/>
      <c r="AE6" s="45"/>
      <c r="AF6" s="45"/>
      <c r="AG6" s="45"/>
      <c r="AH6" s="45"/>
      <c r="AI6" s="45"/>
      <c r="AJ6" s="45"/>
      <c r="AK6" s="52"/>
      <c r="AL6" s="52"/>
      <c r="AM6" s="52"/>
    </row>
    <row r="7" spans="1:41" ht="13.5">
      <c r="A7" s="58" t="s">
        <v>0</v>
      </c>
      <c r="B7" s="58"/>
      <c r="C7" s="58" t="s">
        <v>9</v>
      </c>
      <c r="D7" s="72" t="s">
        <v>1</v>
      </c>
      <c r="E7" s="72"/>
      <c r="F7" s="94" t="s">
        <v>41</v>
      </c>
      <c r="G7" s="95" t="s">
        <v>40</v>
      </c>
      <c r="H7" s="58" t="s">
        <v>43</v>
      </c>
      <c r="I7" s="86" t="s">
        <v>73</v>
      </c>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92"/>
      <c r="AN7" s="93" t="s">
        <v>8</v>
      </c>
      <c r="AO7" s="58" t="s">
        <v>6</v>
      </c>
    </row>
    <row r="8" spans="1:45" ht="13.5" customHeight="1">
      <c r="A8" s="58"/>
      <c r="B8" s="58"/>
      <c r="C8" s="58"/>
      <c r="D8" s="72"/>
      <c r="E8" s="72"/>
      <c r="F8" s="94"/>
      <c r="G8" s="95"/>
      <c r="H8" s="58"/>
      <c r="I8" s="56" t="s">
        <v>2</v>
      </c>
      <c r="J8" s="56"/>
      <c r="K8" s="56"/>
      <c r="L8" s="56"/>
      <c r="M8" s="56"/>
      <c r="N8" s="56"/>
      <c r="O8" s="56"/>
      <c r="P8" s="56" t="s">
        <v>3</v>
      </c>
      <c r="Q8" s="56"/>
      <c r="R8" s="56"/>
      <c r="S8" s="56"/>
      <c r="T8" s="56"/>
      <c r="U8" s="56"/>
      <c r="V8" s="56"/>
      <c r="W8" s="56" t="s">
        <v>4</v>
      </c>
      <c r="X8" s="56"/>
      <c r="Y8" s="56"/>
      <c r="Z8" s="56"/>
      <c r="AA8" s="56"/>
      <c r="AB8" s="56"/>
      <c r="AC8" s="56"/>
      <c r="AD8" s="56" t="s">
        <v>5</v>
      </c>
      <c r="AE8" s="56"/>
      <c r="AF8" s="56"/>
      <c r="AG8" s="56"/>
      <c r="AH8" s="56"/>
      <c r="AI8" s="56"/>
      <c r="AJ8" s="56"/>
      <c r="AK8" s="56" t="s">
        <v>7</v>
      </c>
      <c r="AL8" s="56"/>
      <c r="AM8" s="56"/>
      <c r="AN8" s="93"/>
      <c r="AO8" s="58"/>
      <c r="AR8" s="21">
        <f ca="1">TODAY()</f>
        <v>44106</v>
      </c>
      <c r="AS8" s="20" t="str">
        <f>TEXT(AR8,"aaa")</f>
        <v>金</v>
      </c>
    </row>
    <row r="9" spans="1:41" ht="13.5">
      <c r="A9" s="58"/>
      <c r="B9" s="58"/>
      <c r="C9" s="58"/>
      <c r="D9" s="72"/>
      <c r="E9" s="72"/>
      <c r="F9" s="94"/>
      <c r="G9" s="95"/>
      <c r="H9" s="58"/>
      <c r="I9" s="26">
        <v>1</v>
      </c>
      <c r="J9" s="26">
        <v>2</v>
      </c>
      <c r="K9" s="26">
        <v>3</v>
      </c>
      <c r="L9" s="26">
        <v>4</v>
      </c>
      <c r="M9" s="26">
        <v>5</v>
      </c>
      <c r="N9" s="26">
        <v>6</v>
      </c>
      <c r="O9" s="26">
        <v>7</v>
      </c>
      <c r="P9" s="26">
        <v>8</v>
      </c>
      <c r="Q9" s="26">
        <v>9</v>
      </c>
      <c r="R9" s="26">
        <v>10</v>
      </c>
      <c r="S9" s="26">
        <v>11</v>
      </c>
      <c r="T9" s="26">
        <v>12</v>
      </c>
      <c r="U9" s="26">
        <v>13</v>
      </c>
      <c r="V9" s="26">
        <v>14</v>
      </c>
      <c r="W9" s="26">
        <v>15</v>
      </c>
      <c r="X9" s="26">
        <v>16</v>
      </c>
      <c r="Y9" s="26">
        <v>17</v>
      </c>
      <c r="Z9" s="26">
        <v>18</v>
      </c>
      <c r="AA9" s="26">
        <v>19</v>
      </c>
      <c r="AB9" s="26">
        <v>20</v>
      </c>
      <c r="AC9" s="26">
        <v>21</v>
      </c>
      <c r="AD9" s="26">
        <v>22</v>
      </c>
      <c r="AE9" s="26">
        <v>23</v>
      </c>
      <c r="AF9" s="26">
        <v>24</v>
      </c>
      <c r="AG9" s="26">
        <v>25</v>
      </c>
      <c r="AH9" s="26">
        <v>26</v>
      </c>
      <c r="AI9" s="26">
        <v>27</v>
      </c>
      <c r="AJ9" s="26">
        <v>28</v>
      </c>
      <c r="AK9" s="26">
        <f>IF(I2="","",IF(OR(L2&lt;&gt;2,AND(I2=2,L2=2)),29,""))</f>
        <v>29</v>
      </c>
      <c r="AL9" s="26">
        <f>IF(I2="","",IF(L2&lt;&gt;2,30,""))</f>
        <v>30</v>
      </c>
      <c r="AM9" s="26">
        <f>IF(OR(L2=1,L2=3,L2=5,L2=7,L2=8,L2=10,L2=12),31,"")</f>
        <v>31</v>
      </c>
      <c r="AN9" s="93"/>
      <c r="AO9" s="58"/>
    </row>
    <row r="10" spans="1:77" ht="15" customHeight="1">
      <c r="A10" s="58"/>
      <c r="B10" s="58"/>
      <c r="C10" s="58"/>
      <c r="D10" s="72"/>
      <c r="E10" s="72"/>
      <c r="F10" s="94"/>
      <c r="G10" s="95"/>
      <c r="H10" s="58"/>
      <c r="I10" s="26" t="str">
        <f>TEXT(AU10,"aaa")</f>
        <v>土</v>
      </c>
      <c r="J10" s="26" t="str">
        <f aca="true" t="shared" si="0" ref="J10:AJ10">TEXT(AV10,"aaa")</f>
        <v>日</v>
      </c>
      <c r="K10" s="26" t="str">
        <f t="shared" si="0"/>
        <v>月</v>
      </c>
      <c r="L10" s="26" t="str">
        <f t="shared" si="0"/>
        <v>火</v>
      </c>
      <c r="M10" s="26" t="str">
        <f t="shared" si="0"/>
        <v>水</v>
      </c>
      <c r="N10" s="26" t="str">
        <f t="shared" si="0"/>
        <v>木</v>
      </c>
      <c r="O10" s="26" t="str">
        <f t="shared" si="0"/>
        <v>金</v>
      </c>
      <c r="P10" s="26" t="str">
        <f t="shared" si="0"/>
        <v>土</v>
      </c>
      <c r="Q10" s="26" t="str">
        <f t="shared" si="0"/>
        <v>日</v>
      </c>
      <c r="R10" s="26" t="str">
        <f t="shared" si="0"/>
        <v>月</v>
      </c>
      <c r="S10" s="26" t="str">
        <f t="shared" si="0"/>
        <v>火</v>
      </c>
      <c r="T10" s="26" t="str">
        <f t="shared" si="0"/>
        <v>水</v>
      </c>
      <c r="U10" s="26" t="str">
        <f t="shared" si="0"/>
        <v>木</v>
      </c>
      <c r="V10" s="26" t="str">
        <f t="shared" si="0"/>
        <v>金</v>
      </c>
      <c r="W10" s="26" t="str">
        <f t="shared" si="0"/>
        <v>土</v>
      </c>
      <c r="X10" s="26" t="str">
        <f t="shared" si="0"/>
        <v>日</v>
      </c>
      <c r="Y10" s="26" t="str">
        <f t="shared" si="0"/>
        <v>月</v>
      </c>
      <c r="Z10" s="26" t="str">
        <f t="shared" si="0"/>
        <v>火</v>
      </c>
      <c r="AA10" s="26" t="str">
        <f t="shared" si="0"/>
        <v>水</v>
      </c>
      <c r="AB10" s="26" t="str">
        <f t="shared" si="0"/>
        <v>木</v>
      </c>
      <c r="AC10" s="26" t="str">
        <f t="shared" si="0"/>
        <v>金</v>
      </c>
      <c r="AD10" s="26" t="str">
        <f t="shared" si="0"/>
        <v>土</v>
      </c>
      <c r="AE10" s="26" t="str">
        <f t="shared" si="0"/>
        <v>日</v>
      </c>
      <c r="AF10" s="26" t="str">
        <f t="shared" si="0"/>
        <v>月</v>
      </c>
      <c r="AG10" s="26" t="str">
        <f t="shared" si="0"/>
        <v>火</v>
      </c>
      <c r="AH10" s="26" t="str">
        <f t="shared" si="0"/>
        <v>水</v>
      </c>
      <c r="AI10" s="26" t="str">
        <f t="shared" si="0"/>
        <v>木</v>
      </c>
      <c r="AJ10" s="26" t="str">
        <f t="shared" si="0"/>
        <v>金</v>
      </c>
      <c r="AK10" s="26" t="str">
        <f>IF(AK9="","",TEXT(BW10,"aaa"))</f>
        <v>土</v>
      </c>
      <c r="AL10" s="26" t="str">
        <f>IF(AL9="","",TEXT(BX10,"aaa"))</f>
        <v>日</v>
      </c>
      <c r="AM10" s="26" t="str">
        <f>IF(AM9="","",TEXT(BY10,"aaa"))</f>
        <v>月</v>
      </c>
      <c r="AN10" s="93"/>
      <c r="AO10" s="58"/>
      <c r="AR10" s="15">
        <f>IF(I2=2,2020,IF(I2=3,2021,IF(I2=4,2022,IF(I2=5,2023,IF(I2=6,2024,IF(I2=7,2025,2026))))))</f>
        <v>2021</v>
      </c>
      <c r="AS10" s="20">
        <f>L2</f>
        <v>5</v>
      </c>
      <c r="AT10" s="20">
        <f>I9</f>
        <v>1</v>
      </c>
      <c r="AU10" s="21">
        <f>DATE(AR10,AS10,AT10)</f>
        <v>44317</v>
      </c>
      <c r="AV10" s="21">
        <f>AU10+1</f>
        <v>44318</v>
      </c>
      <c r="AW10" s="21">
        <f aca="true" t="shared" si="1" ref="AW10:BY10">AV10+1</f>
        <v>44319</v>
      </c>
      <c r="AX10" s="21">
        <f t="shared" si="1"/>
        <v>44320</v>
      </c>
      <c r="AY10" s="21">
        <f t="shared" si="1"/>
        <v>44321</v>
      </c>
      <c r="AZ10" s="21">
        <f t="shared" si="1"/>
        <v>44322</v>
      </c>
      <c r="BA10" s="21">
        <f t="shared" si="1"/>
        <v>44323</v>
      </c>
      <c r="BB10" s="21">
        <f t="shared" si="1"/>
        <v>44324</v>
      </c>
      <c r="BC10" s="21">
        <f t="shared" si="1"/>
        <v>44325</v>
      </c>
      <c r="BD10" s="21">
        <f t="shared" si="1"/>
        <v>44326</v>
      </c>
      <c r="BE10" s="21">
        <f t="shared" si="1"/>
        <v>44327</v>
      </c>
      <c r="BF10" s="21">
        <f t="shared" si="1"/>
        <v>44328</v>
      </c>
      <c r="BG10" s="21">
        <f t="shared" si="1"/>
        <v>44329</v>
      </c>
      <c r="BH10" s="21">
        <f t="shared" si="1"/>
        <v>44330</v>
      </c>
      <c r="BI10" s="21">
        <f t="shared" si="1"/>
        <v>44331</v>
      </c>
      <c r="BJ10" s="21">
        <f t="shared" si="1"/>
        <v>44332</v>
      </c>
      <c r="BK10" s="21">
        <f t="shared" si="1"/>
        <v>44333</v>
      </c>
      <c r="BL10" s="21">
        <f t="shared" si="1"/>
        <v>44334</v>
      </c>
      <c r="BM10" s="21">
        <f t="shared" si="1"/>
        <v>44335</v>
      </c>
      <c r="BN10" s="21">
        <f t="shared" si="1"/>
        <v>44336</v>
      </c>
      <c r="BO10" s="21">
        <f t="shared" si="1"/>
        <v>44337</v>
      </c>
      <c r="BP10" s="21">
        <f t="shared" si="1"/>
        <v>44338</v>
      </c>
      <c r="BQ10" s="21">
        <f t="shared" si="1"/>
        <v>44339</v>
      </c>
      <c r="BR10" s="21">
        <f t="shared" si="1"/>
        <v>44340</v>
      </c>
      <c r="BS10" s="21">
        <f t="shared" si="1"/>
        <v>44341</v>
      </c>
      <c r="BT10" s="21">
        <f t="shared" si="1"/>
        <v>44342</v>
      </c>
      <c r="BU10" s="21">
        <f t="shared" si="1"/>
        <v>44343</v>
      </c>
      <c r="BV10" s="21">
        <f t="shared" si="1"/>
        <v>44344</v>
      </c>
      <c r="BW10" s="21">
        <f t="shared" si="1"/>
        <v>44345</v>
      </c>
      <c r="BX10" s="21">
        <f t="shared" si="1"/>
        <v>44346</v>
      </c>
      <c r="BY10" s="21">
        <f t="shared" si="1"/>
        <v>44347</v>
      </c>
    </row>
    <row r="11" spans="1:77" ht="24.75" customHeight="1">
      <c r="A11" s="59" t="s">
        <v>48</v>
      </c>
      <c r="B11" s="60"/>
      <c r="C11" s="41" t="s">
        <v>66</v>
      </c>
      <c r="D11" s="61" t="s">
        <v>65</v>
      </c>
      <c r="E11" s="62"/>
      <c r="F11" s="44" t="s">
        <v>81</v>
      </c>
      <c r="G11" s="42">
        <v>43959</v>
      </c>
      <c r="H11" s="41" t="s">
        <v>45</v>
      </c>
      <c r="I11" s="13">
        <v>8</v>
      </c>
      <c r="J11" s="13">
        <v>8</v>
      </c>
      <c r="K11" s="13">
        <v>8</v>
      </c>
      <c r="L11" s="13"/>
      <c r="M11" s="13"/>
      <c r="N11" s="13">
        <v>8</v>
      </c>
      <c r="O11" s="13">
        <v>8</v>
      </c>
      <c r="P11" s="13">
        <v>8</v>
      </c>
      <c r="Q11" s="13">
        <v>8</v>
      </c>
      <c r="R11" s="13">
        <v>8</v>
      </c>
      <c r="S11" s="13"/>
      <c r="T11" s="13"/>
      <c r="U11" s="13">
        <v>8</v>
      </c>
      <c r="V11" s="13">
        <v>8</v>
      </c>
      <c r="W11" s="13">
        <v>8</v>
      </c>
      <c r="X11" s="13">
        <v>8</v>
      </c>
      <c r="Y11" s="13">
        <v>8</v>
      </c>
      <c r="Z11" s="13"/>
      <c r="AA11" s="13"/>
      <c r="AB11" s="13">
        <v>8</v>
      </c>
      <c r="AC11" s="13">
        <v>8</v>
      </c>
      <c r="AD11" s="13">
        <v>8</v>
      </c>
      <c r="AE11" s="13">
        <v>8</v>
      </c>
      <c r="AF11" s="13">
        <v>8</v>
      </c>
      <c r="AG11" s="13"/>
      <c r="AH11" s="13"/>
      <c r="AI11" s="13">
        <v>8</v>
      </c>
      <c r="AJ11" s="13">
        <v>8</v>
      </c>
      <c r="AK11" s="13">
        <v>8</v>
      </c>
      <c r="AL11" s="13">
        <v>8</v>
      </c>
      <c r="AM11" s="13"/>
      <c r="AN11" s="43">
        <f>SUM(I11:AM11)</f>
        <v>176</v>
      </c>
      <c r="AO11" s="40">
        <f aca="true" t="shared" si="2" ref="AO11:AO33">IF($Y$4="","",IF(AP11&gt;1,1,ROUNDDOWN(AP11,1)))</f>
        <v>1</v>
      </c>
      <c r="AP11" s="15">
        <f aca="true" t="shared" si="3" ref="AP11:AP33">IF(AN11="","",ROUNDDOWN(AN11/(MAX($I$9:$AM$9)*ROUNDUP($Y$4/7,100)),3))</f>
        <v>1.059</v>
      </c>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row>
    <row r="12" spans="1:77" ht="24.75" customHeight="1">
      <c r="A12" s="59" t="s">
        <v>82</v>
      </c>
      <c r="B12" s="60"/>
      <c r="C12" s="41" t="s">
        <v>66</v>
      </c>
      <c r="D12" s="61" t="s">
        <v>65</v>
      </c>
      <c r="E12" s="62"/>
      <c r="F12" s="44" t="s">
        <v>81</v>
      </c>
      <c r="G12" s="42">
        <v>43959</v>
      </c>
      <c r="H12" s="41" t="s">
        <v>45</v>
      </c>
      <c r="I12" s="13">
        <v>8</v>
      </c>
      <c r="J12" s="13">
        <v>8</v>
      </c>
      <c r="K12" s="13">
        <v>4</v>
      </c>
      <c r="L12" s="13"/>
      <c r="M12" s="13"/>
      <c r="N12" s="13">
        <v>8</v>
      </c>
      <c r="O12" s="13">
        <v>8</v>
      </c>
      <c r="P12" s="13">
        <v>8</v>
      </c>
      <c r="Q12" s="13">
        <v>8</v>
      </c>
      <c r="R12" s="13">
        <v>8</v>
      </c>
      <c r="S12" s="13"/>
      <c r="T12" s="13"/>
      <c r="U12" s="13">
        <v>8</v>
      </c>
      <c r="V12" s="13">
        <v>8</v>
      </c>
      <c r="W12" s="13">
        <v>8</v>
      </c>
      <c r="X12" s="13">
        <v>8</v>
      </c>
      <c r="Y12" s="13">
        <v>8</v>
      </c>
      <c r="Z12" s="13"/>
      <c r="AA12" s="13"/>
      <c r="AB12" s="13">
        <v>4</v>
      </c>
      <c r="AC12" s="13">
        <v>4</v>
      </c>
      <c r="AD12" s="13">
        <v>4</v>
      </c>
      <c r="AE12" s="13">
        <v>4</v>
      </c>
      <c r="AF12" s="13">
        <v>4</v>
      </c>
      <c r="AG12" s="13"/>
      <c r="AH12" s="13"/>
      <c r="AI12" s="13">
        <v>8</v>
      </c>
      <c r="AJ12" s="13">
        <v>8</v>
      </c>
      <c r="AK12" s="13">
        <v>8</v>
      </c>
      <c r="AL12" s="13">
        <v>8</v>
      </c>
      <c r="AM12" s="13"/>
      <c r="AN12" s="43">
        <f aca="true" t="shared" si="4" ref="AN12:AN33">SUM(I12:AM12)</f>
        <v>152</v>
      </c>
      <c r="AO12" s="40">
        <f t="shared" si="2"/>
        <v>0.9</v>
      </c>
      <c r="AP12" s="15">
        <f t="shared" si="3"/>
        <v>0.915</v>
      </c>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row>
    <row r="13" spans="1:77" ht="24.75" customHeight="1">
      <c r="A13" s="59" t="s">
        <v>82</v>
      </c>
      <c r="B13" s="60"/>
      <c r="C13" s="41" t="s">
        <v>66</v>
      </c>
      <c r="D13" s="61" t="s">
        <v>65</v>
      </c>
      <c r="E13" s="62"/>
      <c r="F13" s="44" t="s">
        <v>67</v>
      </c>
      <c r="G13" s="42">
        <v>43959</v>
      </c>
      <c r="H13" s="41" t="s">
        <v>45</v>
      </c>
      <c r="I13" s="13">
        <v>5.3</v>
      </c>
      <c r="J13" s="13">
        <v>8</v>
      </c>
      <c r="K13" s="13">
        <v>8</v>
      </c>
      <c r="L13" s="13"/>
      <c r="M13" s="13"/>
      <c r="N13" s="13">
        <v>8</v>
      </c>
      <c r="O13" s="13">
        <v>8</v>
      </c>
      <c r="P13" s="13">
        <v>8</v>
      </c>
      <c r="Q13" s="13">
        <v>8</v>
      </c>
      <c r="R13" s="13">
        <v>8</v>
      </c>
      <c r="S13" s="13"/>
      <c r="T13" s="13"/>
      <c r="U13" s="13">
        <v>8</v>
      </c>
      <c r="V13" s="13">
        <v>7.1</v>
      </c>
      <c r="W13" s="13">
        <v>8</v>
      </c>
      <c r="X13" s="13">
        <v>8</v>
      </c>
      <c r="Y13" s="13">
        <v>8</v>
      </c>
      <c r="Z13" s="13"/>
      <c r="AA13" s="13"/>
      <c r="AB13" s="13">
        <v>8</v>
      </c>
      <c r="AC13" s="13">
        <v>8</v>
      </c>
      <c r="AD13" s="13">
        <v>8</v>
      </c>
      <c r="AE13" s="13">
        <v>8</v>
      </c>
      <c r="AF13" s="13">
        <v>8</v>
      </c>
      <c r="AG13" s="13"/>
      <c r="AH13" s="13"/>
      <c r="AI13" s="13">
        <v>8</v>
      </c>
      <c r="AJ13" s="13">
        <v>8</v>
      </c>
      <c r="AK13" s="13">
        <v>8</v>
      </c>
      <c r="AL13" s="13">
        <v>8</v>
      </c>
      <c r="AM13" s="13"/>
      <c r="AN13" s="43">
        <f t="shared" si="4"/>
        <v>172.39999999999998</v>
      </c>
      <c r="AO13" s="40">
        <f t="shared" si="2"/>
        <v>1</v>
      </c>
      <c r="AP13" s="15">
        <f t="shared" si="3"/>
        <v>1.038</v>
      </c>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row>
    <row r="14" spans="1:77" ht="24.75" customHeight="1">
      <c r="A14" s="59" t="s">
        <v>82</v>
      </c>
      <c r="B14" s="60"/>
      <c r="C14" s="41" t="s">
        <v>66</v>
      </c>
      <c r="D14" s="61" t="s">
        <v>65</v>
      </c>
      <c r="E14" s="62"/>
      <c r="F14" s="44" t="s">
        <v>78</v>
      </c>
      <c r="G14" s="42">
        <v>43959</v>
      </c>
      <c r="H14" s="41" t="s">
        <v>45</v>
      </c>
      <c r="I14" s="13">
        <v>8</v>
      </c>
      <c r="J14" s="13">
        <v>8</v>
      </c>
      <c r="K14" s="13">
        <v>8</v>
      </c>
      <c r="L14" s="13"/>
      <c r="M14" s="13"/>
      <c r="N14" s="13">
        <v>8</v>
      </c>
      <c r="O14" s="13">
        <v>8</v>
      </c>
      <c r="P14" s="13">
        <v>8</v>
      </c>
      <c r="Q14" s="13">
        <v>8</v>
      </c>
      <c r="R14" s="13">
        <v>8</v>
      </c>
      <c r="S14" s="13"/>
      <c r="T14" s="13"/>
      <c r="U14" s="13">
        <v>8</v>
      </c>
      <c r="V14" s="13">
        <v>6.3</v>
      </c>
      <c r="W14" s="13">
        <v>8</v>
      </c>
      <c r="X14" s="13">
        <v>8</v>
      </c>
      <c r="Y14" s="13">
        <v>8</v>
      </c>
      <c r="Z14" s="13"/>
      <c r="AA14" s="13"/>
      <c r="AB14" s="13">
        <v>8</v>
      </c>
      <c r="AC14" s="13">
        <v>2.5</v>
      </c>
      <c r="AD14" s="13">
        <v>8</v>
      </c>
      <c r="AE14" s="13">
        <v>2.5</v>
      </c>
      <c r="AF14" s="13">
        <v>8</v>
      </c>
      <c r="AG14" s="13"/>
      <c r="AH14" s="13"/>
      <c r="AI14" s="13">
        <v>2.5</v>
      </c>
      <c r="AJ14" s="13">
        <v>8</v>
      </c>
      <c r="AK14" s="13">
        <v>8</v>
      </c>
      <c r="AL14" s="13">
        <v>8</v>
      </c>
      <c r="AM14" s="13"/>
      <c r="AN14" s="43">
        <f t="shared" si="4"/>
        <v>157.8</v>
      </c>
      <c r="AO14" s="40">
        <f t="shared" si="2"/>
        <v>0.9</v>
      </c>
      <c r="AP14" s="15">
        <f t="shared" si="3"/>
        <v>0.95</v>
      </c>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row>
    <row r="15" spans="1:77" ht="24.75" customHeight="1">
      <c r="A15" s="59" t="s">
        <v>82</v>
      </c>
      <c r="B15" s="60"/>
      <c r="C15" s="41" t="s">
        <v>66</v>
      </c>
      <c r="D15" s="61" t="s">
        <v>65</v>
      </c>
      <c r="E15" s="62"/>
      <c r="F15" s="44" t="s">
        <v>78</v>
      </c>
      <c r="G15" s="42">
        <v>43959</v>
      </c>
      <c r="H15" s="41" t="s">
        <v>45</v>
      </c>
      <c r="I15" s="13">
        <v>8</v>
      </c>
      <c r="J15" s="13">
        <v>8</v>
      </c>
      <c r="K15" s="13">
        <v>8</v>
      </c>
      <c r="L15" s="13"/>
      <c r="M15" s="13"/>
      <c r="N15" s="13">
        <v>8</v>
      </c>
      <c r="O15" s="13">
        <v>8</v>
      </c>
      <c r="P15" s="13">
        <v>8</v>
      </c>
      <c r="Q15" s="13">
        <v>8</v>
      </c>
      <c r="R15" s="13">
        <v>8</v>
      </c>
      <c r="S15" s="13"/>
      <c r="T15" s="13"/>
      <c r="U15" s="13">
        <v>8</v>
      </c>
      <c r="V15" s="13">
        <v>8</v>
      </c>
      <c r="W15" s="13">
        <v>8</v>
      </c>
      <c r="X15" s="13">
        <v>8</v>
      </c>
      <c r="Y15" s="13">
        <v>8</v>
      </c>
      <c r="Z15" s="13"/>
      <c r="AA15" s="13"/>
      <c r="AB15" s="13">
        <v>8</v>
      </c>
      <c r="AC15" s="13">
        <v>8</v>
      </c>
      <c r="AD15" s="13">
        <v>8</v>
      </c>
      <c r="AE15" s="13">
        <v>8</v>
      </c>
      <c r="AF15" s="13">
        <v>8</v>
      </c>
      <c r="AG15" s="13"/>
      <c r="AH15" s="13"/>
      <c r="AI15" s="13">
        <v>8</v>
      </c>
      <c r="AJ15" s="13">
        <v>8</v>
      </c>
      <c r="AK15" s="13">
        <v>8</v>
      </c>
      <c r="AL15" s="13">
        <v>8</v>
      </c>
      <c r="AM15" s="13"/>
      <c r="AN15" s="43">
        <f t="shared" si="4"/>
        <v>176</v>
      </c>
      <c r="AO15" s="40">
        <f t="shared" si="2"/>
        <v>1</v>
      </c>
      <c r="AP15" s="15">
        <f t="shared" si="3"/>
        <v>1.059</v>
      </c>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row>
    <row r="16" spans="1:77" ht="24.75" customHeight="1">
      <c r="A16" s="59" t="s">
        <v>82</v>
      </c>
      <c r="B16" s="60"/>
      <c r="C16" s="41" t="s">
        <v>66</v>
      </c>
      <c r="D16" s="61" t="s">
        <v>65</v>
      </c>
      <c r="E16" s="62"/>
      <c r="F16" s="44" t="s">
        <v>79</v>
      </c>
      <c r="G16" s="42">
        <v>43959</v>
      </c>
      <c r="H16" s="41" t="s">
        <v>45</v>
      </c>
      <c r="I16" s="13">
        <v>3.5</v>
      </c>
      <c r="J16" s="13">
        <v>8</v>
      </c>
      <c r="K16" s="13">
        <v>8</v>
      </c>
      <c r="L16" s="13"/>
      <c r="M16" s="13"/>
      <c r="N16" s="13">
        <v>2.7</v>
      </c>
      <c r="O16" s="13">
        <v>8</v>
      </c>
      <c r="P16" s="13">
        <v>8</v>
      </c>
      <c r="Q16" s="13">
        <v>2.7</v>
      </c>
      <c r="R16" s="13">
        <v>8</v>
      </c>
      <c r="S16" s="13"/>
      <c r="T16" s="13"/>
      <c r="U16" s="13">
        <v>8</v>
      </c>
      <c r="V16" s="13">
        <v>2.7</v>
      </c>
      <c r="W16" s="13">
        <v>8</v>
      </c>
      <c r="X16" s="13">
        <v>2.7</v>
      </c>
      <c r="Y16" s="13">
        <v>8</v>
      </c>
      <c r="Z16" s="13"/>
      <c r="AA16" s="13"/>
      <c r="AB16" s="13">
        <v>8</v>
      </c>
      <c r="AC16" s="13">
        <v>2.7</v>
      </c>
      <c r="AD16" s="13">
        <v>8</v>
      </c>
      <c r="AE16" s="13">
        <v>8</v>
      </c>
      <c r="AF16" s="13">
        <v>8</v>
      </c>
      <c r="AG16" s="13"/>
      <c r="AH16" s="13"/>
      <c r="AI16" s="13">
        <v>8</v>
      </c>
      <c r="AJ16" s="13">
        <v>8</v>
      </c>
      <c r="AK16" s="13">
        <v>8</v>
      </c>
      <c r="AL16" s="13">
        <v>8</v>
      </c>
      <c r="AM16" s="13"/>
      <c r="AN16" s="43">
        <f t="shared" si="4"/>
        <v>145</v>
      </c>
      <c r="AO16" s="40">
        <f t="shared" si="2"/>
        <v>0.8</v>
      </c>
      <c r="AP16" s="15">
        <f t="shared" si="3"/>
        <v>0.873</v>
      </c>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row>
    <row r="17" spans="1:77" ht="24.75" customHeight="1">
      <c r="A17" s="59" t="s">
        <v>82</v>
      </c>
      <c r="B17" s="60"/>
      <c r="C17" s="41" t="s">
        <v>66</v>
      </c>
      <c r="D17" s="61" t="s">
        <v>65</v>
      </c>
      <c r="E17" s="62"/>
      <c r="F17" s="44" t="s">
        <v>80</v>
      </c>
      <c r="G17" s="42">
        <v>43959</v>
      </c>
      <c r="H17" s="41" t="s">
        <v>45</v>
      </c>
      <c r="I17" s="13">
        <v>8</v>
      </c>
      <c r="J17" s="13">
        <v>8</v>
      </c>
      <c r="K17" s="13">
        <v>8</v>
      </c>
      <c r="L17" s="13"/>
      <c r="M17" s="13"/>
      <c r="N17" s="13">
        <v>8</v>
      </c>
      <c r="O17" s="13">
        <v>8</v>
      </c>
      <c r="P17" s="13">
        <v>8</v>
      </c>
      <c r="Q17" s="13">
        <v>8</v>
      </c>
      <c r="R17" s="13">
        <v>8</v>
      </c>
      <c r="S17" s="13"/>
      <c r="T17" s="13"/>
      <c r="U17" s="13">
        <v>8</v>
      </c>
      <c r="V17" s="13">
        <v>8</v>
      </c>
      <c r="W17" s="13">
        <v>8</v>
      </c>
      <c r="X17" s="13">
        <v>8</v>
      </c>
      <c r="Y17" s="13">
        <v>8</v>
      </c>
      <c r="Z17" s="13"/>
      <c r="AA17" s="13"/>
      <c r="AB17" s="13">
        <v>8</v>
      </c>
      <c r="AC17" s="13">
        <v>8</v>
      </c>
      <c r="AD17" s="13">
        <v>8</v>
      </c>
      <c r="AE17" s="13">
        <v>8</v>
      </c>
      <c r="AF17" s="13">
        <v>8</v>
      </c>
      <c r="AG17" s="13"/>
      <c r="AH17" s="13"/>
      <c r="AI17" s="13">
        <v>8</v>
      </c>
      <c r="AJ17" s="13">
        <v>8</v>
      </c>
      <c r="AK17" s="13">
        <v>8</v>
      </c>
      <c r="AL17" s="13">
        <v>8</v>
      </c>
      <c r="AM17" s="13"/>
      <c r="AN17" s="43">
        <f t="shared" si="4"/>
        <v>176</v>
      </c>
      <c r="AO17" s="40">
        <f t="shared" si="2"/>
        <v>1</v>
      </c>
      <c r="AP17" s="15">
        <f t="shared" si="3"/>
        <v>1.059</v>
      </c>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row>
    <row r="18" spans="1:77" ht="24.75" customHeight="1">
      <c r="A18" s="59"/>
      <c r="B18" s="60"/>
      <c r="C18" s="41"/>
      <c r="D18" s="61"/>
      <c r="E18" s="62"/>
      <c r="F18" s="44"/>
      <c r="G18" s="42"/>
      <c r="H18" s="41"/>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43">
        <f t="shared" si="4"/>
        <v>0</v>
      </c>
      <c r="AO18" s="40">
        <f t="shared" si="2"/>
        <v>0</v>
      </c>
      <c r="AP18" s="15">
        <f t="shared" si="3"/>
        <v>0</v>
      </c>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row>
    <row r="19" spans="1:77" ht="24.75" customHeight="1">
      <c r="A19" s="59"/>
      <c r="B19" s="60"/>
      <c r="C19" s="41"/>
      <c r="D19" s="61"/>
      <c r="E19" s="62"/>
      <c r="F19" s="44"/>
      <c r="G19" s="42"/>
      <c r="H19" s="41"/>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43">
        <f t="shared" si="4"/>
        <v>0</v>
      </c>
      <c r="AO19" s="40">
        <f t="shared" si="2"/>
        <v>0</v>
      </c>
      <c r="AP19" s="15">
        <f t="shared" si="3"/>
        <v>0</v>
      </c>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row>
    <row r="20" spans="1:77" ht="24.75" customHeight="1">
      <c r="A20" s="59"/>
      <c r="B20" s="60"/>
      <c r="C20" s="41"/>
      <c r="D20" s="61"/>
      <c r="E20" s="62"/>
      <c r="F20" s="44"/>
      <c r="G20" s="42"/>
      <c r="H20" s="41"/>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43">
        <f t="shared" si="4"/>
        <v>0</v>
      </c>
      <c r="AO20" s="40">
        <f t="shared" si="2"/>
        <v>0</v>
      </c>
      <c r="AP20" s="15">
        <f t="shared" si="3"/>
        <v>0</v>
      </c>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row>
    <row r="21" spans="1:42" ht="24.75" customHeight="1">
      <c r="A21" s="59"/>
      <c r="B21" s="60"/>
      <c r="C21" s="41"/>
      <c r="D21" s="61"/>
      <c r="E21" s="62"/>
      <c r="F21" s="44"/>
      <c r="G21" s="42"/>
      <c r="H21" s="41"/>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43">
        <f t="shared" si="4"/>
        <v>0</v>
      </c>
      <c r="AO21" s="40">
        <f t="shared" si="2"/>
        <v>0</v>
      </c>
      <c r="AP21" s="15">
        <f t="shared" si="3"/>
        <v>0</v>
      </c>
    </row>
    <row r="22" spans="1:50" ht="24.75" customHeight="1">
      <c r="A22" s="59"/>
      <c r="B22" s="60"/>
      <c r="C22" s="41"/>
      <c r="D22" s="61"/>
      <c r="E22" s="62"/>
      <c r="F22" s="44"/>
      <c r="G22" s="42"/>
      <c r="H22" s="41"/>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43">
        <f t="shared" si="4"/>
        <v>0</v>
      </c>
      <c r="AO22" s="40">
        <f t="shared" si="2"/>
        <v>0</v>
      </c>
      <c r="AP22" s="15">
        <f t="shared" si="3"/>
        <v>0</v>
      </c>
      <c r="AR22" s="15" t="s">
        <v>23</v>
      </c>
      <c r="AS22" s="15"/>
      <c r="AT22" s="15" t="s">
        <v>24</v>
      </c>
      <c r="AU22" s="15"/>
      <c r="AV22" s="15" t="s">
        <v>44</v>
      </c>
      <c r="AW22" s="15" t="s">
        <v>47</v>
      </c>
      <c r="AX22" s="15" t="s">
        <v>50</v>
      </c>
    </row>
    <row r="23" spans="1:47" ht="24.75" customHeight="1">
      <c r="A23" s="59"/>
      <c r="B23" s="60"/>
      <c r="C23" s="41"/>
      <c r="D23" s="61"/>
      <c r="E23" s="62"/>
      <c r="F23" s="44"/>
      <c r="G23" s="42"/>
      <c r="H23" s="41"/>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43">
        <f t="shared" si="4"/>
        <v>0</v>
      </c>
      <c r="AO23" s="40">
        <f t="shared" si="2"/>
        <v>0</v>
      </c>
      <c r="AP23" s="15">
        <f t="shared" si="3"/>
        <v>0</v>
      </c>
      <c r="AS23" s="15"/>
      <c r="AT23" s="15"/>
      <c r="AU23" s="15"/>
    </row>
    <row r="24" spans="1:50" ht="24.75" customHeight="1">
      <c r="A24" s="59"/>
      <c r="B24" s="60"/>
      <c r="C24" s="41"/>
      <c r="D24" s="61"/>
      <c r="E24" s="62"/>
      <c r="F24" s="44"/>
      <c r="G24" s="42"/>
      <c r="H24" s="41"/>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43">
        <f t="shared" si="4"/>
        <v>0</v>
      </c>
      <c r="AO24" s="40">
        <f t="shared" si="2"/>
        <v>0</v>
      </c>
      <c r="AP24" s="15">
        <f t="shared" si="3"/>
        <v>0</v>
      </c>
      <c r="AR24" s="15" t="s">
        <v>15</v>
      </c>
      <c r="AS24" s="15"/>
      <c r="AT24" s="15" t="s">
        <v>25</v>
      </c>
      <c r="AU24" s="15"/>
      <c r="AV24" s="15" t="s">
        <v>45</v>
      </c>
      <c r="AW24" s="15" t="s">
        <v>48</v>
      </c>
      <c r="AX24" s="15" t="s">
        <v>51</v>
      </c>
    </row>
    <row r="25" spans="1:50" ht="24.75" customHeight="1">
      <c r="A25" s="59"/>
      <c r="B25" s="60"/>
      <c r="C25" s="41"/>
      <c r="D25" s="61"/>
      <c r="E25" s="62"/>
      <c r="F25" s="44"/>
      <c r="G25" s="42"/>
      <c r="H25" s="41"/>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43">
        <f t="shared" si="4"/>
        <v>0</v>
      </c>
      <c r="AO25" s="40">
        <f t="shared" si="2"/>
        <v>0</v>
      </c>
      <c r="AP25" s="15">
        <f t="shared" si="3"/>
        <v>0</v>
      </c>
      <c r="AR25" s="15" t="s">
        <v>16</v>
      </c>
      <c r="AS25" s="15"/>
      <c r="AT25" s="15" t="s">
        <v>13</v>
      </c>
      <c r="AU25" s="15"/>
      <c r="AV25" s="15" t="s">
        <v>46</v>
      </c>
      <c r="AW25" s="15" t="s">
        <v>82</v>
      </c>
      <c r="AX25" s="15" t="s">
        <v>52</v>
      </c>
    </row>
    <row r="26" spans="1:50" ht="24.75" customHeight="1">
      <c r="A26" s="59"/>
      <c r="B26" s="60"/>
      <c r="C26" s="41"/>
      <c r="D26" s="61"/>
      <c r="E26" s="62"/>
      <c r="F26" s="44"/>
      <c r="G26" s="42"/>
      <c r="H26" s="41"/>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43">
        <f t="shared" si="4"/>
        <v>0</v>
      </c>
      <c r="AO26" s="40">
        <f t="shared" si="2"/>
        <v>0</v>
      </c>
      <c r="AP26" s="15">
        <f t="shared" si="3"/>
        <v>0</v>
      </c>
      <c r="AR26" s="15" t="s">
        <v>81</v>
      </c>
      <c r="AS26" s="15"/>
      <c r="AT26" s="15" t="s">
        <v>26</v>
      </c>
      <c r="AU26" s="15"/>
      <c r="AW26" s="15" t="s">
        <v>39</v>
      </c>
      <c r="AX26" s="15" t="s">
        <v>53</v>
      </c>
    </row>
    <row r="27" spans="1:50" ht="24.75" customHeight="1">
      <c r="A27" s="59"/>
      <c r="B27" s="60"/>
      <c r="C27" s="41"/>
      <c r="D27" s="61"/>
      <c r="E27" s="62"/>
      <c r="F27" s="44"/>
      <c r="G27" s="42"/>
      <c r="H27" s="41"/>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43">
        <f t="shared" si="4"/>
        <v>0</v>
      </c>
      <c r="AO27" s="40">
        <f t="shared" si="2"/>
        <v>0</v>
      </c>
      <c r="AP27" s="15">
        <f t="shared" si="3"/>
        <v>0</v>
      </c>
      <c r="AR27" s="15" t="s">
        <v>17</v>
      </c>
      <c r="AS27" s="15"/>
      <c r="AT27" s="15" t="s">
        <v>14</v>
      </c>
      <c r="AU27" s="15"/>
      <c r="AX27" s="15" t="s">
        <v>54</v>
      </c>
    </row>
    <row r="28" spans="1:47" ht="24.75" customHeight="1">
      <c r="A28" s="59"/>
      <c r="B28" s="60"/>
      <c r="C28" s="41"/>
      <c r="D28" s="61"/>
      <c r="E28" s="62"/>
      <c r="F28" s="44"/>
      <c r="G28" s="42"/>
      <c r="H28" s="41"/>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43">
        <f t="shared" si="4"/>
        <v>0</v>
      </c>
      <c r="AO28" s="40">
        <f t="shared" si="2"/>
        <v>0</v>
      </c>
      <c r="AP28" s="15">
        <f t="shared" si="3"/>
        <v>0</v>
      </c>
      <c r="AR28" s="15" t="s">
        <v>18</v>
      </c>
      <c r="AS28" s="15"/>
      <c r="AT28" s="15" t="s">
        <v>27</v>
      </c>
      <c r="AU28" s="15"/>
    </row>
    <row r="29" spans="1:47" ht="24.75" customHeight="1">
      <c r="A29" s="59"/>
      <c r="B29" s="60"/>
      <c r="C29" s="41"/>
      <c r="D29" s="61"/>
      <c r="E29" s="62"/>
      <c r="F29" s="44"/>
      <c r="G29" s="42"/>
      <c r="H29" s="41"/>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43">
        <f t="shared" si="4"/>
        <v>0</v>
      </c>
      <c r="AO29" s="40">
        <f t="shared" si="2"/>
        <v>0</v>
      </c>
      <c r="AP29" s="15">
        <f t="shared" si="3"/>
        <v>0</v>
      </c>
      <c r="AR29" s="15" t="s">
        <v>19</v>
      </c>
      <c r="AS29" s="15"/>
      <c r="AT29" s="15" t="s">
        <v>28</v>
      </c>
      <c r="AU29" s="15"/>
    </row>
    <row r="30" spans="1:47" ht="24.75" customHeight="1">
      <c r="A30" s="59"/>
      <c r="B30" s="60"/>
      <c r="C30" s="41"/>
      <c r="D30" s="61"/>
      <c r="E30" s="62"/>
      <c r="F30" s="44"/>
      <c r="G30" s="42"/>
      <c r="H30" s="41"/>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43">
        <f t="shared" si="4"/>
        <v>0</v>
      </c>
      <c r="AO30" s="40">
        <f t="shared" si="2"/>
        <v>0</v>
      </c>
      <c r="AP30" s="15">
        <f t="shared" si="3"/>
        <v>0</v>
      </c>
      <c r="AR30" s="15" t="s">
        <v>39</v>
      </c>
      <c r="AS30" s="15"/>
      <c r="AT30" s="15" t="s">
        <v>29</v>
      </c>
      <c r="AU30" s="15"/>
    </row>
    <row r="31" spans="1:46" ht="24.75" customHeight="1">
      <c r="A31" s="59"/>
      <c r="B31" s="60"/>
      <c r="C31" s="41"/>
      <c r="D31" s="61"/>
      <c r="E31" s="62"/>
      <c r="F31" s="44"/>
      <c r="G31" s="42"/>
      <c r="H31" s="41"/>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43">
        <f t="shared" si="4"/>
        <v>0</v>
      </c>
      <c r="AO31" s="40">
        <f t="shared" si="2"/>
        <v>0</v>
      </c>
      <c r="AP31" s="15">
        <f t="shared" si="3"/>
        <v>0</v>
      </c>
      <c r="AS31" s="15"/>
      <c r="AT31" s="15" t="s">
        <v>30</v>
      </c>
    </row>
    <row r="32" spans="1:46" ht="24.75" customHeight="1">
      <c r="A32" s="59"/>
      <c r="B32" s="60"/>
      <c r="C32" s="41"/>
      <c r="D32" s="61"/>
      <c r="E32" s="62"/>
      <c r="F32" s="44"/>
      <c r="G32" s="42"/>
      <c r="H32" s="41"/>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43">
        <f t="shared" si="4"/>
        <v>0</v>
      </c>
      <c r="AO32" s="40">
        <f t="shared" si="2"/>
        <v>0</v>
      </c>
      <c r="AP32" s="15">
        <f t="shared" si="3"/>
        <v>0</v>
      </c>
      <c r="AS32" s="15"/>
      <c r="AT32" s="15" t="s">
        <v>31</v>
      </c>
    </row>
    <row r="33" spans="1:46" ht="24.75" customHeight="1">
      <c r="A33" s="59"/>
      <c r="B33" s="60"/>
      <c r="C33" s="41"/>
      <c r="D33" s="61"/>
      <c r="E33" s="62"/>
      <c r="F33" s="44"/>
      <c r="G33" s="42"/>
      <c r="H33" s="41"/>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43">
        <f t="shared" si="4"/>
        <v>0</v>
      </c>
      <c r="AO33" s="40">
        <f t="shared" si="2"/>
        <v>0</v>
      </c>
      <c r="AP33" s="15">
        <f t="shared" si="3"/>
        <v>0</v>
      </c>
      <c r="AS33" s="15"/>
      <c r="AT33" s="15" t="s">
        <v>32</v>
      </c>
    </row>
    <row r="34" spans="1:46" ht="9.75" customHeight="1">
      <c r="A34" s="68"/>
      <c r="B34" s="69"/>
      <c r="C34" s="24"/>
      <c r="D34" s="70"/>
      <c r="E34" s="70"/>
      <c r="F34" s="27"/>
      <c r="G34" s="24"/>
      <c r="H34" s="41"/>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9"/>
      <c r="AO34" s="25"/>
      <c r="AS34" s="15"/>
      <c r="AT34" s="15" t="s">
        <v>33</v>
      </c>
    </row>
    <row r="35" spans="1:50" ht="19.5" customHeight="1">
      <c r="A35" s="65" t="s">
        <v>83</v>
      </c>
      <c r="B35" s="66"/>
      <c r="C35" s="66"/>
      <c r="D35" s="66"/>
      <c r="E35" s="66"/>
      <c r="F35" s="66"/>
      <c r="G35" s="66"/>
      <c r="H35" s="6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8"/>
      <c r="AO35" s="46">
        <f>_xlfn.SUMIFS(AO11:AO33,A11:A33,"訪問看護職員",F11:F33,"看護師")+_xlfn.SUMIFS(AO11:AO33,A11:A33,"訪問看護職員",F11:F33,"准看護師")+_xlfn.SUMIFS(AO11:AO33,A11:A33,"訪問看護職員",F11:F33,"保健師")</f>
        <v>1.9</v>
      </c>
      <c r="AS35" s="15"/>
      <c r="AT35" s="15" t="s">
        <v>34</v>
      </c>
      <c r="AW35" s="31"/>
      <c r="AX35" s="31"/>
    </row>
    <row r="36" spans="1:47" ht="13.5">
      <c r="A36" s="63"/>
      <c r="B36" s="63"/>
      <c r="C36" s="33"/>
      <c r="D36" s="64"/>
      <c r="E36" s="64"/>
      <c r="F36" s="35"/>
      <c r="G36" s="34"/>
      <c r="H36" s="34"/>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6"/>
      <c r="AS36" s="15"/>
      <c r="AT36" s="15" t="s">
        <v>35</v>
      </c>
      <c r="AU36" s="15"/>
    </row>
    <row r="37" spans="41:48" s="31" customFormat="1" ht="19.5" customHeight="1">
      <c r="AO37" s="19"/>
      <c r="AR37" s="15"/>
      <c r="AS37" s="15"/>
      <c r="AT37" s="15" t="s">
        <v>36</v>
      </c>
      <c r="AU37" s="15"/>
      <c r="AV37" s="15"/>
    </row>
    <row r="38" spans="45:47" ht="13.5">
      <c r="AS38" s="15"/>
      <c r="AT38" s="15" t="s">
        <v>37</v>
      </c>
      <c r="AU38" s="15"/>
    </row>
    <row r="39" spans="45:47" ht="13.5">
      <c r="AS39" s="15"/>
      <c r="AT39" s="15" t="s">
        <v>38</v>
      </c>
      <c r="AU39" s="15"/>
    </row>
    <row r="40" spans="45:47" ht="13.5">
      <c r="AS40" s="30"/>
      <c r="AT40" s="15" t="s">
        <v>39</v>
      </c>
      <c r="AU40" s="15"/>
    </row>
    <row r="41" spans="45:47" ht="13.5">
      <c r="AS41" s="15"/>
      <c r="AT41" s="15"/>
      <c r="AU41" s="15"/>
    </row>
    <row r="42" spans="45:47" ht="13.5">
      <c r="AS42" s="15"/>
      <c r="AT42" s="15"/>
      <c r="AU42" s="15"/>
    </row>
    <row r="43" spans="45:47" ht="13.5">
      <c r="AS43" s="15"/>
      <c r="AT43" s="15"/>
      <c r="AU43" s="15"/>
    </row>
    <row r="44" spans="45:47" ht="13.5">
      <c r="AS44" s="15"/>
      <c r="AT44" s="15"/>
      <c r="AU44" s="15"/>
    </row>
    <row r="45" spans="45:47" ht="13.5">
      <c r="AS45" s="15"/>
      <c r="AT45" s="15"/>
      <c r="AU45" s="15"/>
    </row>
    <row r="46" spans="45:48" ht="13.5">
      <c r="AS46" s="15"/>
      <c r="AT46" s="15"/>
      <c r="AU46" s="32"/>
      <c r="AV46" s="31"/>
    </row>
  </sheetData>
  <sheetProtection/>
  <mergeCells count="93">
    <mergeCell ref="A2:E4"/>
    <mergeCell ref="I2:J2"/>
    <mergeCell ref="L2:M2"/>
    <mergeCell ref="I3:T3"/>
    <mergeCell ref="U3:W3"/>
    <mergeCell ref="X3:AF3"/>
    <mergeCell ref="AG3:AM3"/>
    <mergeCell ref="I4:N4"/>
    <mergeCell ref="O4:P4"/>
    <mergeCell ref="Q4:V4"/>
    <mergeCell ref="W4:X4"/>
    <mergeCell ref="Y4:AD4"/>
    <mergeCell ref="AE4:AF4"/>
    <mergeCell ref="AL4:AM4"/>
    <mergeCell ref="AN4:AT4"/>
    <mergeCell ref="H5:P5"/>
    <mergeCell ref="Q5:R5"/>
    <mergeCell ref="S5:T5"/>
    <mergeCell ref="U5:W5"/>
    <mergeCell ref="X5:Y5"/>
    <mergeCell ref="Z5:AA5"/>
    <mergeCell ref="AB5:AD5"/>
    <mergeCell ref="AE5:AF5"/>
    <mergeCell ref="AG5:AH5"/>
    <mergeCell ref="AI5:AK5"/>
    <mergeCell ref="AL5:AM5"/>
    <mergeCell ref="AN5:AO5"/>
    <mergeCell ref="AK6:AM6"/>
    <mergeCell ref="A7:B10"/>
    <mergeCell ref="C7:C10"/>
    <mergeCell ref="D7:E10"/>
    <mergeCell ref="F7:F10"/>
    <mergeCell ref="G7:G10"/>
    <mergeCell ref="H7:H10"/>
    <mergeCell ref="I7:AM7"/>
    <mergeCell ref="AN7:AN10"/>
    <mergeCell ref="AO7:AO10"/>
    <mergeCell ref="I8:O8"/>
    <mergeCell ref="P8:V8"/>
    <mergeCell ref="W8:AC8"/>
    <mergeCell ref="AD8:AJ8"/>
    <mergeCell ref="AK8:AM8"/>
    <mergeCell ref="A11:B11"/>
    <mergeCell ref="D11:E11"/>
    <mergeCell ref="A12:B12"/>
    <mergeCell ref="D12:E12"/>
    <mergeCell ref="A13:B13"/>
    <mergeCell ref="D13:E13"/>
    <mergeCell ref="A14:B14"/>
    <mergeCell ref="D14:E14"/>
    <mergeCell ref="A15:B15"/>
    <mergeCell ref="D15:E15"/>
    <mergeCell ref="A16:B16"/>
    <mergeCell ref="D16:E16"/>
    <mergeCell ref="A17:B17"/>
    <mergeCell ref="D17:E17"/>
    <mergeCell ref="A18:B18"/>
    <mergeCell ref="D18:E18"/>
    <mergeCell ref="A19:B19"/>
    <mergeCell ref="D19:E19"/>
    <mergeCell ref="A20:B20"/>
    <mergeCell ref="D20:E20"/>
    <mergeCell ref="A21:B21"/>
    <mergeCell ref="D21:E21"/>
    <mergeCell ref="A22:B22"/>
    <mergeCell ref="D22:E22"/>
    <mergeCell ref="A23:B23"/>
    <mergeCell ref="D23:E23"/>
    <mergeCell ref="A24:B24"/>
    <mergeCell ref="D24:E24"/>
    <mergeCell ref="A25:B25"/>
    <mergeCell ref="D25:E25"/>
    <mergeCell ref="A26:B26"/>
    <mergeCell ref="D26:E26"/>
    <mergeCell ref="A27:B27"/>
    <mergeCell ref="D27:E27"/>
    <mergeCell ref="A28:B28"/>
    <mergeCell ref="D28:E28"/>
    <mergeCell ref="A29:B29"/>
    <mergeCell ref="D29:E29"/>
    <mergeCell ref="A30:B30"/>
    <mergeCell ref="D30:E30"/>
    <mergeCell ref="A31:B31"/>
    <mergeCell ref="D31:E31"/>
    <mergeCell ref="A35:H35"/>
    <mergeCell ref="A36:B36"/>
    <mergeCell ref="D36:E36"/>
    <mergeCell ref="A32:B32"/>
    <mergeCell ref="D32:E32"/>
    <mergeCell ref="A33:B33"/>
    <mergeCell ref="D33:E33"/>
    <mergeCell ref="A34:B34"/>
    <mergeCell ref="D34:E34"/>
  </mergeCells>
  <conditionalFormatting sqref="I9:I11 I34:AM34 S11:T33 Z11:AA33 AG11:AH33 AM11:AM33 I12:R33 U17:Y33 AB17:AF33 AI12:AL13 U16 W16 Y16 AB16 AD16:AF16 AI15:AL33 AJ14:AL14">
    <cfRule type="expression" priority="48" dxfId="1" stopIfTrue="1">
      <formula>I$10="日"</formula>
    </cfRule>
    <cfRule type="expression" priority="49" dxfId="1" stopIfTrue="1">
      <formula>I$10="土"</formula>
    </cfRule>
  </conditionalFormatting>
  <conditionalFormatting sqref="J9:AM10">
    <cfRule type="expression" priority="54" dxfId="1" stopIfTrue="1">
      <formula>J$10="日"</formula>
    </cfRule>
    <cfRule type="expression" priority="55" dxfId="1" stopIfTrue="1">
      <formula>J$10="土"</formula>
    </cfRule>
  </conditionalFormatting>
  <conditionalFormatting sqref="I2">
    <cfRule type="containsBlanks" priority="52" dxfId="40" stopIfTrue="1">
      <formula>LEN(TRIM(I2))=0</formula>
    </cfRule>
    <cfRule type="expression" priority="53" dxfId="40" stopIfTrue="1">
      <formula>""</formula>
    </cfRule>
  </conditionalFormatting>
  <conditionalFormatting sqref="L2">
    <cfRule type="containsBlanks" priority="50" dxfId="40" stopIfTrue="1">
      <formula>LEN(TRIM(L2))=0</formula>
    </cfRule>
    <cfRule type="expression" priority="51" dxfId="40" stopIfTrue="1">
      <formula>""</formula>
    </cfRule>
  </conditionalFormatting>
  <conditionalFormatting sqref="Y4">
    <cfRule type="containsBlanks" priority="40" dxfId="40" stopIfTrue="1">
      <formula>LEN(TRIM(Y4))=0</formula>
    </cfRule>
    <cfRule type="expression" priority="41" dxfId="40" stopIfTrue="1">
      <formula>""</formula>
    </cfRule>
  </conditionalFormatting>
  <conditionalFormatting sqref="I4">
    <cfRule type="containsBlanks" priority="46" dxfId="40" stopIfTrue="1">
      <formula>LEN(TRIM(I4))=0</formula>
    </cfRule>
    <cfRule type="expression" priority="47" dxfId="40" stopIfTrue="1">
      <formula>""</formula>
    </cfRule>
  </conditionalFormatting>
  <conditionalFormatting sqref="X3">
    <cfRule type="containsBlanks" priority="44" dxfId="40" stopIfTrue="1">
      <formula>LEN(TRIM(X3))=0</formula>
    </cfRule>
    <cfRule type="expression" priority="45" dxfId="40" stopIfTrue="1">
      <formula>""</formula>
    </cfRule>
  </conditionalFormatting>
  <conditionalFormatting sqref="I3">
    <cfRule type="containsBlanks" priority="42" dxfId="40" stopIfTrue="1">
      <formula>LEN(TRIM(I3))=0</formula>
    </cfRule>
    <cfRule type="expression" priority="43" dxfId="40" stopIfTrue="1">
      <formula>""</formula>
    </cfRule>
  </conditionalFormatting>
  <conditionalFormatting sqref="I11 I12:T33 Z12:AA33 AG12:AM13 U17:Y33 AB17:AF33 AG15:AM33 AG14:AH14 AJ14:AM14">
    <cfRule type="expression" priority="56" dxfId="122" stopIfTrue="1">
      <formula>I11-INT(I11)&gt;0</formula>
    </cfRule>
  </conditionalFormatting>
  <conditionalFormatting sqref="L11">
    <cfRule type="expression" priority="37" dxfId="1" stopIfTrue="1">
      <formula>L$10="日"</formula>
    </cfRule>
    <cfRule type="expression" priority="38" dxfId="1" stopIfTrue="1">
      <formula>L$10="土"</formula>
    </cfRule>
  </conditionalFormatting>
  <conditionalFormatting sqref="L11 S11:T11 Z11:AA11 AG11:AH11 AM11">
    <cfRule type="expression" priority="39" dxfId="122" stopIfTrue="1">
      <formula>L11-INT(L11)&gt;0</formula>
    </cfRule>
  </conditionalFormatting>
  <conditionalFormatting sqref="M11">
    <cfRule type="expression" priority="34" dxfId="1" stopIfTrue="1">
      <formula>M$10="日"</formula>
    </cfRule>
    <cfRule type="expression" priority="35" dxfId="1" stopIfTrue="1">
      <formula>M$10="土"</formula>
    </cfRule>
  </conditionalFormatting>
  <conditionalFormatting sqref="M11">
    <cfRule type="expression" priority="36" dxfId="122" stopIfTrue="1">
      <formula>M11-INT(M11)&gt;0</formula>
    </cfRule>
  </conditionalFormatting>
  <conditionalFormatting sqref="J11:K11">
    <cfRule type="expression" priority="31" dxfId="1" stopIfTrue="1">
      <formula>J$10="日"</formula>
    </cfRule>
    <cfRule type="expression" priority="32" dxfId="1" stopIfTrue="1">
      <formula>J$10="土"</formula>
    </cfRule>
  </conditionalFormatting>
  <conditionalFormatting sqref="J11:K11">
    <cfRule type="expression" priority="33" dxfId="122" stopIfTrue="1">
      <formula>J11-INT(J11)&gt;0</formula>
    </cfRule>
  </conditionalFormatting>
  <conditionalFormatting sqref="N11:R11">
    <cfRule type="expression" priority="28" dxfId="1" stopIfTrue="1">
      <formula>N$10="日"</formula>
    </cfRule>
    <cfRule type="expression" priority="29" dxfId="1" stopIfTrue="1">
      <formula>N$10="土"</formula>
    </cfRule>
  </conditionalFormatting>
  <conditionalFormatting sqref="N11:R11">
    <cfRule type="expression" priority="30" dxfId="122" stopIfTrue="1">
      <formula>N11-INT(N11)&gt;0</formula>
    </cfRule>
  </conditionalFormatting>
  <conditionalFormatting sqref="U11:Y11">
    <cfRule type="expression" priority="25" dxfId="1" stopIfTrue="1">
      <formula>U$10="日"</formula>
    </cfRule>
    <cfRule type="expression" priority="26" dxfId="1" stopIfTrue="1">
      <formula>U$10="土"</formula>
    </cfRule>
  </conditionalFormatting>
  <conditionalFormatting sqref="U11:Y11">
    <cfRule type="expression" priority="27" dxfId="122" stopIfTrue="1">
      <formula>U11-INT(U11)&gt;0</formula>
    </cfRule>
  </conditionalFormatting>
  <conditionalFormatting sqref="AB11:AF11">
    <cfRule type="expression" priority="22" dxfId="1" stopIfTrue="1">
      <formula>AB$10="日"</formula>
    </cfRule>
    <cfRule type="expression" priority="23" dxfId="1" stopIfTrue="1">
      <formula>AB$10="土"</formula>
    </cfRule>
  </conditionalFormatting>
  <conditionalFormatting sqref="AB11:AF11">
    <cfRule type="expression" priority="24" dxfId="122" stopIfTrue="1">
      <formula>AB11-INT(AB11)&gt;0</formula>
    </cfRule>
  </conditionalFormatting>
  <conditionalFormatting sqref="AI11:AL11">
    <cfRule type="expression" priority="19" dxfId="1" stopIfTrue="1">
      <formula>AI$10="日"</formula>
    </cfRule>
    <cfRule type="expression" priority="20" dxfId="1" stopIfTrue="1">
      <formula>AI$10="土"</formula>
    </cfRule>
  </conditionalFormatting>
  <conditionalFormatting sqref="AI11:AL11">
    <cfRule type="expression" priority="21" dxfId="122" stopIfTrue="1">
      <formula>AI11-INT(AI11)&gt;0</formula>
    </cfRule>
  </conditionalFormatting>
  <conditionalFormatting sqref="U12:Y15">
    <cfRule type="expression" priority="16" dxfId="1" stopIfTrue="1">
      <formula>U$10="日"</formula>
    </cfRule>
    <cfRule type="expression" priority="17" dxfId="1" stopIfTrue="1">
      <formula>U$10="土"</formula>
    </cfRule>
  </conditionalFormatting>
  <conditionalFormatting sqref="U12:Y15 U16 W16 Y16">
    <cfRule type="expression" priority="18" dxfId="122" stopIfTrue="1">
      <formula>U12-INT(U12)&gt;0</formula>
    </cfRule>
  </conditionalFormatting>
  <conditionalFormatting sqref="AB12:AF15">
    <cfRule type="expression" priority="13" dxfId="1" stopIfTrue="1">
      <formula>AB$10="日"</formula>
    </cfRule>
    <cfRule type="expression" priority="14" dxfId="1" stopIfTrue="1">
      <formula>AB$10="土"</formula>
    </cfRule>
  </conditionalFormatting>
  <conditionalFormatting sqref="AB16 AD16:AF16 AB12:AF15">
    <cfRule type="expression" priority="15" dxfId="122" stopIfTrue="1">
      <formula>AB12-INT(AB12)&gt;0</formula>
    </cfRule>
  </conditionalFormatting>
  <conditionalFormatting sqref="V16">
    <cfRule type="expression" priority="10" dxfId="1" stopIfTrue="1">
      <formula>V$10="日"</formula>
    </cfRule>
    <cfRule type="expression" priority="11" dxfId="1" stopIfTrue="1">
      <formula>V$10="土"</formula>
    </cfRule>
  </conditionalFormatting>
  <conditionalFormatting sqref="V16">
    <cfRule type="expression" priority="12" dxfId="122" stopIfTrue="1">
      <formula>V16-INT(V16)&gt;0</formula>
    </cfRule>
  </conditionalFormatting>
  <conditionalFormatting sqref="X16">
    <cfRule type="expression" priority="7" dxfId="1" stopIfTrue="1">
      <formula>X$10="日"</formula>
    </cfRule>
    <cfRule type="expression" priority="8" dxfId="1" stopIfTrue="1">
      <formula>X$10="土"</formula>
    </cfRule>
  </conditionalFormatting>
  <conditionalFormatting sqref="X16">
    <cfRule type="expression" priority="9" dxfId="122" stopIfTrue="1">
      <formula>X16-INT(X16)&gt;0</formula>
    </cfRule>
  </conditionalFormatting>
  <conditionalFormatting sqref="AC16">
    <cfRule type="expression" priority="4" dxfId="1" stopIfTrue="1">
      <formula>AC$10="日"</formula>
    </cfRule>
    <cfRule type="expression" priority="5" dxfId="1" stopIfTrue="1">
      <formula>AC$10="土"</formula>
    </cfRule>
  </conditionalFormatting>
  <conditionalFormatting sqref="AC16">
    <cfRule type="expression" priority="6" dxfId="122" stopIfTrue="1">
      <formula>AC16-INT(AC16)&gt;0</formula>
    </cfRule>
  </conditionalFormatting>
  <conditionalFormatting sqref="AI14">
    <cfRule type="expression" priority="1" dxfId="1" stopIfTrue="1">
      <formula>AI$10="日"</formula>
    </cfRule>
    <cfRule type="expression" priority="2" dxfId="1" stopIfTrue="1">
      <formula>AI$10="土"</formula>
    </cfRule>
  </conditionalFormatting>
  <conditionalFormatting sqref="AI14">
    <cfRule type="expression" priority="3" dxfId="122" stopIfTrue="1">
      <formula>AI14-INT(AI14)&gt;0</formula>
    </cfRule>
  </conditionalFormatting>
  <dataValidations count="4">
    <dataValidation type="list" allowBlank="1" showInputMessage="1" showErrorMessage="1" sqref="F11:F33">
      <formula1>$AR$23:$AR$39</formula1>
    </dataValidation>
    <dataValidation type="list" allowBlank="1" showInputMessage="1" showErrorMessage="1" sqref="A11:A33">
      <formula1>$AW$23:$AW$30</formula1>
    </dataValidation>
    <dataValidation type="list" allowBlank="1" showInputMessage="1" showErrorMessage="1" sqref="H11:H34">
      <formula1>$AV$23:$AV$26</formula1>
    </dataValidation>
    <dataValidation type="list" allowBlank="1" showInputMessage="1" showErrorMessage="1" sqref="C11:C33">
      <formula1>$AX$23:$AX$27</formula1>
    </dataValidation>
  </dataValidations>
  <printOptions horizontalCentered="1"/>
  <pageMargins left="0.11811023622047245" right="0.11811023622047245" top="0.7480314960629921" bottom="0" header="0.31496062992125984" footer="0"/>
  <pageSetup horizontalDpi="600" verticalDpi="600" orientation="landscape" paperSize="9" scale="72" r:id="rId1"/>
</worksheet>
</file>

<file path=xl/worksheets/sheet3.xml><?xml version="1.0" encoding="utf-8"?>
<worksheet xmlns="http://schemas.openxmlformats.org/spreadsheetml/2006/main" xmlns:r="http://schemas.openxmlformats.org/officeDocument/2006/relationships">
  <sheetPr>
    <tabColor rgb="FF00B0F0"/>
  </sheetPr>
  <dimension ref="B1:AV36"/>
  <sheetViews>
    <sheetView showGridLines="0" tabSelected="1" zoomScaleSheetLayoutView="87" workbookViewId="0" topLeftCell="A1">
      <selection activeCell="B9" sqref="B9"/>
    </sheetView>
  </sheetViews>
  <sheetFormatPr defaultColWidth="9.00390625" defaultRowHeight="13.5"/>
  <cols>
    <col min="1" max="1" width="7.50390625" style="0" customWidth="1"/>
    <col min="2" max="2" width="1.25" style="0" customWidth="1"/>
    <col min="3" max="3" width="6.00390625" style="0" customWidth="1"/>
    <col min="5" max="5" width="2.75390625" style="0" customWidth="1"/>
    <col min="6" max="6" width="15.125" style="8" customWidth="1"/>
    <col min="7" max="7" width="10.625" style="0" customWidth="1"/>
    <col min="8" max="8" width="8.625" style="0" customWidth="1"/>
    <col min="9" max="39" width="3.625" style="0" customWidth="1"/>
    <col min="40" max="40" width="7.125" style="0" customWidth="1"/>
    <col min="41" max="41" width="7.00390625" style="3" customWidth="1"/>
    <col min="42" max="43" width="9.00390625" style="0" customWidth="1"/>
    <col min="44" max="44" width="11.75390625" style="0" customWidth="1"/>
    <col min="45" max="45" width="4.50390625" style="6" customWidth="1"/>
    <col min="46" max="46" width="9.00390625" style="6" customWidth="1"/>
    <col min="47" max="47" width="10.75390625" style="4" customWidth="1"/>
    <col min="48" max="55" width="10.75390625" style="0" customWidth="1"/>
    <col min="56" max="77" width="11.75390625" style="0" customWidth="1"/>
    <col min="78" max="91" width="9.00390625" style="0" customWidth="1"/>
  </cols>
  <sheetData>
    <row r="1" spans="2:48" s="1" customFormat="1" ht="19.5" customHeight="1">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R1" t="s">
        <v>20</v>
      </c>
      <c r="AS1"/>
      <c r="AT1"/>
      <c r="AU1"/>
      <c r="AV1"/>
    </row>
    <row r="2" spans="2:48" s="1" customFormat="1" ht="19.5" customHeight="1">
      <c r="B2" s="97" t="s">
        <v>64</v>
      </c>
      <c r="C2" s="97"/>
      <c r="D2" s="97"/>
      <c r="E2" s="97"/>
      <c r="F2" s="97"/>
      <c r="G2" s="97"/>
      <c r="H2" s="97"/>
      <c r="I2" s="97"/>
      <c r="J2" s="97"/>
      <c r="K2" s="97"/>
      <c r="L2" s="97"/>
      <c r="M2" s="97"/>
      <c r="N2" s="97"/>
      <c r="O2" s="97"/>
      <c r="P2" s="97"/>
      <c r="Q2" s="97"/>
      <c r="R2" s="97"/>
      <c r="S2" s="97"/>
      <c r="T2" s="97"/>
      <c r="U2" s="97"/>
      <c r="V2" s="97"/>
      <c r="W2" s="97"/>
      <c r="X2" s="97"/>
      <c r="Y2" s="97"/>
      <c r="Z2" s="97"/>
      <c r="AK2" s="12"/>
      <c r="AL2" s="12"/>
      <c r="AM2" s="12"/>
      <c r="AN2" s="12"/>
      <c r="AO2" s="12"/>
      <c r="AR2" t="s">
        <v>21</v>
      </c>
      <c r="AS2"/>
      <c r="AT2"/>
      <c r="AU2"/>
      <c r="AV2"/>
    </row>
    <row r="3" spans="2:48" s="1" customFormat="1" ht="19.5" customHeight="1">
      <c r="B3" s="2"/>
      <c r="C3" s="2"/>
      <c r="D3" s="12"/>
      <c r="E3" s="12"/>
      <c r="F3" s="12"/>
      <c r="G3" s="12"/>
      <c r="H3" s="12"/>
      <c r="I3" s="12"/>
      <c r="J3" s="12"/>
      <c r="K3" s="12"/>
      <c r="L3" s="12"/>
      <c r="M3" s="12"/>
      <c r="N3" s="12"/>
      <c r="O3" s="12"/>
      <c r="P3" s="12"/>
      <c r="Q3" s="12"/>
      <c r="R3" s="12"/>
      <c r="S3" s="12"/>
      <c r="T3" s="12"/>
      <c r="U3" s="12"/>
      <c r="X3" s="98" t="s">
        <v>87</v>
      </c>
      <c r="Y3" s="98"/>
      <c r="Z3" s="98"/>
      <c r="AA3" s="98"/>
      <c r="AB3" s="98"/>
      <c r="AC3" s="12"/>
      <c r="AI3" s="12"/>
      <c r="AR3" t="s">
        <v>22</v>
      </c>
      <c r="AS3"/>
      <c r="AT3"/>
      <c r="AU3"/>
      <c r="AV3"/>
    </row>
    <row r="4" spans="2:48" s="1" customFormat="1" ht="19.5" customHeight="1">
      <c r="B4" s="2"/>
      <c r="C4" s="2"/>
      <c r="D4" s="2"/>
      <c r="E4" s="2"/>
      <c r="F4" s="2"/>
      <c r="G4" s="2"/>
      <c r="H4" s="2"/>
      <c r="I4" s="2"/>
      <c r="J4" s="2"/>
      <c r="K4" s="2"/>
      <c r="L4" s="2"/>
      <c r="M4" s="2"/>
      <c r="N4" s="2"/>
      <c r="O4" s="2"/>
      <c r="P4" s="2"/>
      <c r="Q4" s="2"/>
      <c r="R4" s="2"/>
      <c r="S4" s="2"/>
      <c r="T4" s="2"/>
      <c r="U4" s="2"/>
      <c r="X4" s="98" t="s">
        <v>55</v>
      </c>
      <c r="Y4" s="98"/>
      <c r="Z4" s="98"/>
      <c r="AA4" s="98"/>
      <c r="AB4" s="98"/>
      <c r="AC4" s="2"/>
      <c r="AR4" t="s">
        <v>39</v>
      </c>
      <c r="AS4"/>
      <c r="AT4"/>
      <c r="AU4"/>
      <c r="AV4"/>
    </row>
    <row r="5" spans="2:48" s="1" customFormat="1" ht="19.5" customHeight="1">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J5" s="39"/>
      <c r="AK5" s="39"/>
      <c r="AL5" s="39"/>
      <c r="AM5" s="39"/>
      <c r="AN5" s="39"/>
      <c r="AR5"/>
      <c r="AS5"/>
      <c r="AT5"/>
      <c r="AU5"/>
      <c r="AV5"/>
    </row>
    <row r="6" spans="2:48" s="1" customFormat="1" ht="19.5" customHeight="1">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J6" s="39"/>
      <c r="AK6" s="39"/>
      <c r="AL6" s="39"/>
      <c r="AM6" s="39"/>
      <c r="AN6" s="39"/>
      <c r="AR6"/>
      <c r="AS6"/>
      <c r="AT6"/>
      <c r="AU6"/>
      <c r="AV6"/>
    </row>
    <row r="7" spans="2:48" s="1" customFormat="1" ht="30" customHeight="1">
      <c r="B7" s="11" t="s">
        <v>102</v>
      </c>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J7" s="39"/>
      <c r="AK7" s="39"/>
      <c r="AL7" s="39"/>
      <c r="AM7" s="39"/>
      <c r="AN7" s="39"/>
      <c r="AR7"/>
      <c r="AS7"/>
      <c r="AT7"/>
      <c r="AU7"/>
      <c r="AV7"/>
    </row>
    <row r="8" spans="2:48" s="1" customFormat="1" ht="30" customHeight="1">
      <c r="B8" s="11" t="s">
        <v>101</v>
      </c>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J8" s="39"/>
      <c r="AK8" s="39"/>
      <c r="AL8" s="39"/>
      <c r="AM8" s="39"/>
      <c r="AN8" s="39"/>
      <c r="AR8"/>
      <c r="AS8"/>
      <c r="AT8"/>
      <c r="AU8"/>
      <c r="AV8"/>
    </row>
    <row r="9" spans="2:47" s="1" customFormat="1" ht="30" customHeight="1">
      <c r="B9" s="11" t="s">
        <v>88</v>
      </c>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S9" s="7"/>
      <c r="AT9" s="7"/>
      <c r="AU9" s="5"/>
    </row>
    <row r="10" spans="2:47" s="1" customFormat="1" ht="30" customHeight="1">
      <c r="B10" s="11" t="s">
        <v>89</v>
      </c>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S10" s="7"/>
      <c r="AT10" s="7"/>
      <c r="AU10" s="5"/>
    </row>
    <row r="11" spans="2:47" s="1" customFormat="1" ht="30" customHeight="1">
      <c r="B11" s="11" t="s">
        <v>90</v>
      </c>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S11" s="7"/>
      <c r="AT11" s="7"/>
      <c r="AU11" s="5"/>
    </row>
    <row r="12" spans="2:47" s="1" customFormat="1" ht="30" customHeight="1">
      <c r="B12" s="11" t="s">
        <v>91</v>
      </c>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10"/>
      <c r="AS12" s="7"/>
      <c r="AT12" s="7"/>
      <c r="AU12" s="5"/>
    </row>
    <row r="13" spans="2:47" s="1" customFormat="1" ht="30" customHeight="1">
      <c r="B13" s="11" t="s">
        <v>63</v>
      </c>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10"/>
      <c r="AS13" s="7"/>
      <c r="AT13" s="7"/>
      <c r="AU13" s="5"/>
    </row>
    <row r="14" spans="2:47" s="1" customFormat="1" ht="30" customHeight="1">
      <c r="B14" s="11" t="s">
        <v>92</v>
      </c>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10"/>
      <c r="AS14" s="7"/>
      <c r="AT14" s="7"/>
      <c r="AU14" s="5"/>
    </row>
    <row r="15" spans="2:47" s="1" customFormat="1" ht="30" customHeight="1">
      <c r="B15" s="11" t="s">
        <v>106</v>
      </c>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10"/>
      <c r="AS15" s="7"/>
      <c r="AT15" s="7"/>
      <c r="AU15" s="5"/>
    </row>
    <row r="16" spans="2:47" s="1" customFormat="1" ht="30" customHeight="1">
      <c r="B16" s="38" t="s">
        <v>105</v>
      </c>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10"/>
      <c r="AS16" s="7"/>
      <c r="AT16" s="7"/>
      <c r="AU16" s="5"/>
    </row>
    <row r="17" spans="2:47" s="1" customFormat="1" ht="30" customHeight="1">
      <c r="B17" s="11"/>
      <c r="C17" s="11" t="s">
        <v>93</v>
      </c>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10"/>
      <c r="AS17" s="7"/>
      <c r="AT17" s="7"/>
      <c r="AU17" s="5"/>
    </row>
    <row r="18" spans="2:47" s="1" customFormat="1" ht="30" customHeight="1">
      <c r="B18" s="11" t="s">
        <v>94</v>
      </c>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10"/>
      <c r="AS18" s="7"/>
      <c r="AT18" s="7"/>
      <c r="AU18" s="5"/>
    </row>
    <row r="19" spans="2:47" s="1" customFormat="1" ht="30" customHeight="1">
      <c r="B19" s="11" t="s">
        <v>95</v>
      </c>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10"/>
      <c r="AS19" s="7"/>
      <c r="AT19" s="7"/>
      <c r="AU19" s="5"/>
    </row>
    <row r="20" spans="2:47" s="1" customFormat="1" ht="30" customHeight="1">
      <c r="B20" s="11" t="s">
        <v>107</v>
      </c>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10"/>
      <c r="AS20" s="7"/>
      <c r="AT20" s="7"/>
      <c r="AU20" s="5"/>
    </row>
    <row r="21" spans="2:47" s="1" customFormat="1" ht="30" customHeight="1">
      <c r="B21" s="11" t="s">
        <v>96</v>
      </c>
      <c r="C21" s="11"/>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S21" s="7"/>
      <c r="AT21" s="7"/>
      <c r="AU21" s="5"/>
    </row>
    <row r="22" spans="2:47" s="1" customFormat="1" ht="30" customHeight="1">
      <c r="B22" s="37"/>
      <c r="C22" s="11" t="s">
        <v>97</v>
      </c>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S22" s="7"/>
      <c r="AT22" s="7"/>
      <c r="AU22" s="5"/>
    </row>
    <row r="23" spans="2:47" s="1" customFormat="1" ht="30" customHeight="1">
      <c r="B23" s="37"/>
      <c r="C23" s="38" t="s">
        <v>98</v>
      </c>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S23" s="7"/>
      <c r="AT23" s="7"/>
      <c r="AU23" s="5"/>
    </row>
    <row r="24" spans="2:47" s="1" customFormat="1" ht="30" customHeight="1">
      <c r="B24" s="11" t="s">
        <v>99</v>
      </c>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10"/>
      <c r="AS24" s="7"/>
      <c r="AT24" s="7"/>
      <c r="AU24" s="5"/>
    </row>
    <row r="25" spans="2:47" s="1" customFormat="1" ht="30" customHeight="1">
      <c r="B25" s="11" t="s">
        <v>100</v>
      </c>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10"/>
      <c r="AS25" s="7"/>
      <c r="AT25" s="7"/>
      <c r="AU25" s="5"/>
    </row>
    <row r="26" spans="2:47" s="1" customFormat="1" ht="30" customHeight="1">
      <c r="B26" s="11" t="s">
        <v>108</v>
      </c>
      <c r="F26" s="9"/>
      <c r="AO26" s="3"/>
      <c r="AS26" s="7"/>
      <c r="AT26" s="7"/>
      <c r="AU26" s="5"/>
    </row>
    <row r="27" spans="2:47" s="1" customFormat="1" ht="27.75" customHeight="1">
      <c r="B27" s="11" t="s">
        <v>62</v>
      </c>
      <c r="C27" s="11" t="s">
        <v>103</v>
      </c>
      <c r="F27" s="9"/>
      <c r="AO27" s="3"/>
      <c r="AS27" s="7"/>
      <c r="AT27" s="7"/>
      <c r="AU27" s="5"/>
    </row>
    <row r="28" spans="2:47" s="1" customFormat="1" ht="27.75" customHeight="1">
      <c r="B28" s="11"/>
      <c r="C28" s="11" t="s">
        <v>104</v>
      </c>
      <c r="F28" s="9"/>
      <c r="R28" s="11"/>
      <c r="AO28" s="3"/>
      <c r="AS28" s="7"/>
      <c r="AT28" s="7"/>
      <c r="AU28" s="5"/>
    </row>
    <row r="29" spans="6:47" s="1" customFormat="1" ht="31.5" customHeight="1">
      <c r="F29" s="9"/>
      <c r="AO29" s="3"/>
      <c r="AS29" s="7"/>
      <c r="AT29" s="7"/>
      <c r="AU29" s="5"/>
    </row>
    <row r="30" spans="6:47" s="1" customFormat="1" ht="31.5" customHeight="1">
      <c r="F30" s="9"/>
      <c r="AO30" s="3"/>
      <c r="AS30" s="7"/>
      <c r="AT30" s="7"/>
      <c r="AU30" s="5"/>
    </row>
    <row r="31" spans="6:47" s="1" customFormat="1" ht="31.5" customHeight="1">
      <c r="F31" s="9"/>
      <c r="AO31" s="3"/>
      <c r="AS31" s="7"/>
      <c r="AT31" s="7"/>
      <c r="AU31" s="5"/>
    </row>
    <row r="32" spans="6:47" s="1" customFormat="1" ht="31.5" customHeight="1">
      <c r="F32" s="9"/>
      <c r="AO32" s="3"/>
      <c r="AS32" s="7"/>
      <c r="AT32" s="7"/>
      <c r="AU32" s="5"/>
    </row>
    <row r="33" spans="6:47" s="1" customFormat="1" ht="31.5" customHeight="1">
      <c r="F33" s="9"/>
      <c r="AO33" s="3"/>
      <c r="AS33" s="7"/>
      <c r="AT33" s="7"/>
      <c r="AU33" s="5"/>
    </row>
    <row r="34" spans="2:47" s="1" customFormat="1" ht="31.5" customHeight="1">
      <c r="B34" s="11"/>
      <c r="F34" s="9"/>
      <c r="AO34" s="3"/>
      <c r="AS34" s="7"/>
      <c r="AT34" s="7"/>
      <c r="AU34" s="5"/>
    </row>
    <row r="35" ht="13.5">
      <c r="AR35" t="s">
        <v>56</v>
      </c>
    </row>
    <row r="36" ht="13.5">
      <c r="AR36" t="s">
        <v>39</v>
      </c>
    </row>
  </sheetData>
  <sheetProtection/>
  <mergeCells count="4">
    <mergeCell ref="B1:AO1"/>
    <mergeCell ref="B2:Z2"/>
    <mergeCell ref="X3:AB3"/>
    <mergeCell ref="X4:AB4"/>
  </mergeCells>
  <printOptions horizontalCentered="1" verticalCentered="1"/>
  <pageMargins left="0.5905511811023623" right="0.3937007874015748" top="0.5905511811023623" bottom="0.5905511811023623" header="0.5118110236220472" footer="0.31496062992125984"/>
  <pageSetup horizontalDpi="600" verticalDpi="600" orientation="landscape" paperSize="9" r:id="rId1"/>
  <headerFooter alignWithMargins="0">
    <oddFooter>&amp;C&amp;P / &amp;N ページ</oddFooter>
  </headerFooter>
  <colBreaks count="1" manualBreakCount="1">
    <brk id="40" max="39"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2020-10-01T02:52:11Z</cp:lastPrinted>
  <dcterms:created xsi:type="dcterms:W3CDTF">2004-01-14T02:08:20Z</dcterms:created>
  <dcterms:modified xsi:type="dcterms:W3CDTF">2020-10-02T02:49:33Z</dcterms:modified>
  <cp:category/>
  <cp:version/>
  <cp:contentType/>
  <cp:contentStatus/>
</cp:coreProperties>
</file>