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120a90.gyosei.nishi.or.jp\share5\00323011保育所事業課\00323011保育所事業課_1\保育指導チーム\栄養士\15給食関係マニュアル類\【民間・地域型】手引き・関係資料\児童福祉施設給食の手引き\R4\帳票\"/>
    </mc:Choice>
  </mc:AlternateContent>
  <bookViews>
    <workbookView xWindow="0" yWindow="0" windowWidth="20490" windowHeight="7770" tabRatio="647"/>
  </bookViews>
  <sheets>
    <sheet name="説明" sheetId="30" r:id="rId1"/>
    <sheet name="日計表記入例" sheetId="133" r:id="rId2"/>
    <sheet name="集計" sheetId="27" r:id="rId3"/>
    <sheet name="給食内容検討表（1～2歳児）" sheetId="68" r:id="rId4"/>
    <sheet name="給食内容検討表（3～5歳児） " sheetId="132" r:id="rId5"/>
    <sheet name="1" sheetId="92" r:id="rId6"/>
    <sheet name="2" sheetId="101" r:id="rId7"/>
    <sheet name="3" sheetId="102" r:id="rId8"/>
    <sheet name="4" sheetId="103" r:id="rId9"/>
    <sheet name="5" sheetId="104" r:id="rId10"/>
    <sheet name="6" sheetId="105" r:id="rId11"/>
    <sheet name="7" sheetId="106" r:id="rId12"/>
    <sheet name="8" sheetId="107" r:id="rId13"/>
    <sheet name="9" sheetId="108" r:id="rId14"/>
    <sheet name="10" sheetId="109" r:id="rId15"/>
    <sheet name="11" sheetId="110" r:id="rId16"/>
    <sheet name="12" sheetId="111" r:id="rId17"/>
    <sheet name="13" sheetId="112" r:id="rId18"/>
    <sheet name="14" sheetId="113" r:id="rId19"/>
    <sheet name="15" sheetId="114" r:id="rId20"/>
    <sheet name="16" sheetId="115" r:id="rId21"/>
    <sheet name="17" sheetId="116" r:id="rId22"/>
    <sheet name="18" sheetId="117" r:id="rId23"/>
    <sheet name="19" sheetId="118" r:id="rId24"/>
    <sheet name="20" sheetId="119" r:id="rId25"/>
    <sheet name="21" sheetId="120" r:id="rId26"/>
    <sheet name="22" sheetId="121" r:id="rId27"/>
    <sheet name="23" sheetId="122" r:id="rId28"/>
    <sheet name="24" sheetId="123" r:id="rId29"/>
    <sheet name="25" sheetId="124" r:id="rId30"/>
    <sheet name="26" sheetId="125" r:id="rId31"/>
    <sheet name="27" sheetId="126" r:id="rId32"/>
    <sheet name="28" sheetId="127" r:id="rId33"/>
    <sheet name="29" sheetId="128" r:id="rId34"/>
    <sheet name="30" sheetId="129" r:id="rId35"/>
    <sheet name="31" sheetId="130" r:id="rId36"/>
    <sheet name="廃棄率表" sheetId="4" r:id="rId37"/>
    <sheet name="日計表 (手書き用)" sheetId="65" r:id="rId38"/>
  </sheets>
  <definedNames>
    <definedName name="_xlnm._FilterDatabase" localSheetId="36" hidden="1">廃棄率表!$A$5:$D$2000</definedName>
    <definedName name="_xlnm.Print_Area" localSheetId="5">'1'!$A$1:$BH$89</definedName>
    <definedName name="_xlnm.Print_Area" localSheetId="14">'10'!$A$1:$BH$89</definedName>
    <definedName name="_xlnm.Print_Area" localSheetId="15">'11'!$A$1:$BH$89</definedName>
    <definedName name="_xlnm.Print_Area" localSheetId="16">'12'!$A$1:$BH$89</definedName>
    <definedName name="_xlnm.Print_Area" localSheetId="17">'13'!$A$1:$BH$89</definedName>
    <definedName name="_xlnm.Print_Area" localSheetId="18">'14'!$A$1:$BH$89</definedName>
    <definedName name="_xlnm.Print_Area" localSheetId="19">'15'!$A$1:$BH$89</definedName>
    <definedName name="_xlnm.Print_Area" localSheetId="20">'16'!$A$1:$BH$89</definedName>
    <definedName name="_xlnm.Print_Area" localSheetId="21">'17'!$A$1:$BH$89</definedName>
    <definedName name="_xlnm.Print_Area" localSheetId="22">'18'!$A$1:$BH$89</definedName>
    <definedName name="_xlnm.Print_Area" localSheetId="23">'19'!$A$1:$BH$89</definedName>
    <definedName name="_xlnm.Print_Area" localSheetId="6">'2'!$A$1:$BH$89</definedName>
    <definedName name="_xlnm.Print_Area" localSheetId="24">'20'!$A$1:$BH$89</definedName>
    <definedName name="_xlnm.Print_Area" localSheetId="25">'21'!$A$1:$BH$89</definedName>
    <definedName name="_xlnm.Print_Area" localSheetId="26">'22'!$A$1:$BH$89</definedName>
    <definedName name="_xlnm.Print_Area" localSheetId="27">'23'!$A$1:$BH$89</definedName>
    <definedName name="_xlnm.Print_Area" localSheetId="28">'24'!$A$1:$BH$89</definedName>
    <definedName name="_xlnm.Print_Area" localSheetId="29">'25'!$A$1:$BH$89</definedName>
    <definedName name="_xlnm.Print_Area" localSheetId="30">'26'!$A$1:$BH$89</definedName>
    <definedName name="_xlnm.Print_Area" localSheetId="31">'27'!$A$1:$BH$89</definedName>
    <definedName name="_xlnm.Print_Area" localSheetId="32">'28'!$A$1:$BH$89</definedName>
    <definedName name="_xlnm.Print_Area" localSheetId="33">'29'!$A$1:$BH$89</definedName>
    <definedName name="_xlnm.Print_Area" localSheetId="7">'3'!$A$1:$BH$89</definedName>
    <definedName name="_xlnm.Print_Area" localSheetId="34">'30'!$A$1:$BH$89</definedName>
    <definedName name="_xlnm.Print_Area" localSheetId="35">'31'!$A$1:$BH$89</definedName>
    <definedName name="_xlnm.Print_Area" localSheetId="8">'4'!$A$1:$BH$89</definedName>
    <definedName name="_xlnm.Print_Area" localSheetId="9">'5'!$A$1:$BH$89</definedName>
    <definedName name="_xlnm.Print_Area" localSheetId="10">'6'!$A$1:$BH$89</definedName>
    <definedName name="_xlnm.Print_Area" localSheetId="11">'7'!$A$1:$BH$89</definedName>
    <definedName name="_xlnm.Print_Area" localSheetId="12">'8'!$A$1:$BH$89</definedName>
    <definedName name="_xlnm.Print_Area" localSheetId="13">'9'!$A$1:$BH$89</definedName>
    <definedName name="_xlnm.Print_Area" localSheetId="3">'給食内容検討表（1～2歳児）'!$A$1:$AN$35</definedName>
    <definedName name="_xlnm.Print_Area" localSheetId="4">'給食内容検討表（3～5歳児） '!$A$1:$AN$35</definedName>
    <definedName name="_xlnm.Print_Area" localSheetId="0">説明!$A$1:$BC$61</definedName>
    <definedName name="_xlnm.Print_Area" localSheetId="1">日計表記入例!$A$1:$BI$142</definedName>
    <definedName name="_xlnm.Print_Area" localSheetId="36">廃棄率表!$A$1:$I$1483</definedName>
    <definedName name="記入例">#REF!</definedName>
    <definedName name="記入例2">#REF!</definedName>
    <definedName name="単位表">#N/A</definedName>
    <definedName name="日" localSheetId="5">#REF!</definedName>
    <definedName name="日" localSheetId="14">#REF!</definedName>
    <definedName name="日" localSheetId="15">#REF!</definedName>
    <definedName name="日" localSheetId="16">#REF!</definedName>
    <definedName name="日" localSheetId="17">#REF!</definedName>
    <definedName name="日" localSheetId="18">#REF!</definedName>
    <definedName name="日" localSheetId="19">#REF!</definedName>
    <definedName name="日" localSheetId="20">#REF!</definedName>
    <definedName name="日" localSheetId="21">#REF!</definedName>
    <definedName name="日" localSheetId="22">#REF!</definedName>
    <definedName name="日" localSheetId="23">#REF!</definedName>
    <definedName name="日" localSheetId="6">#REF!</definedName>
    <definedName name="日" localSheetId="24">#REF!</definedName>
    <definedName name="日" localSheetId="25">#REF!</definedName>
    <definedName name="日" localSheetId="26">#REF!</definedName>
    <definedName name="日" localSheetId="27">#REF!</definedName>
    <definedName name="日" localSheetId="28">#REF!</definedName>
    <definedName name="日" localSheetId="29">#REF!</definedName>
    <definedName name="日" localSheetId="30">#REF!</definedName>
    <definedName name="日" localSheetId="31">#REF!</definedName>
    <definedName name="日" localSheetId="32">#REF!</definedName>
    <definedName name="日" localSheetId="33">#REF!</definedName>
    <definedName name="日" localSheetId="7">#REF!</definedName>
    <definedName name="日" localSheetId="34">#REF!</definedName>
    <definedName name="日" localSheetId="35">#REF!</definedName>
    <definedName name="日" localSheetId="8">#REF!</definedName>
    <definedName name="日" localSheetId="9">#REF!</definedName>
    <definedName name="日" localSheetId="10">#REF!</definedName>
    <definedName name="日" localSheetId="11">#REF!</definedName>
    <definedName name="日" localSheetId="12">#REF!</definedName>
    <definedName name="日" localSheetId="13">#REF!</definedName>
    <definedName name="日" localSheetId="4">#REF!</definedName>
    <definedName name="日" localSheetId="1">#REF!</definedName>
    <definedName name="日">#REF!</definedName>
    <definedName name="冷凍表" localSheetId="5">#REF!</definedName>
    <definedName name="冷凍表" localSheetId="14">#REF!</definedName>
    <definedName name="冷凍表" localSheetId="15">#REF!</definedName>
    <definedName name="冷凍表" localSheetId="16">#REF!</definedName>
    <definedName name="冷凍表" localSheetId="17">#REF!</definedName>
    <definedName name="冷凍表" localSheetId="18">#REF!</definedName>
    <definedName name="冷凍表" localSheetId="19">#REF!</definedName>
    <definedName name="冷凍表" localSheetId="20">#REF!</definedName>
    <definedName name="冷凍表" localSheetId="21">#REF!</definedName>
    <definedName name="冷凍表" localSheetId="22">#REF!</definedName>
    <definedName name="冷凍表" localSheetId="23">#REF!</definedName>
    <definedName name="冷凍表" localSheetId="6">#REF!</definedName>
    <definedName name="冷凍表" localSheetId="24">#REF!</definedName>
    <definedName name="冷凍表" localSheetId="25">#REF!</definedName>
    <definedName name="冷凍表" localSheetId="26">#REF!</definedName>
    <definedName name="冷凍表" localSheetId="27">#REF!</definedName>
    <definedName name="冷凍表" localSheetId="28">#REF!</definedName>
    <definedName name="冷凍表" localSheetId="29">#REF!</definedName>
    <definedName name="冷凍表" localSheetId="30">#REF!</definedName>
    <definedName name="冷凍表" localSheetId="31">#REF!</definedName>
    <definedName name="冷凍表" localSheetId="32">#REF!</definedName>
    <definedName name="冷凍表" localSheetId="33">#REF!</definedName>
    <definedName name="冷凍表" localSheetId="7">#REF!</definedName>
    <definedName name="冷凍表" localSheetId="34">#REF!</definedName>
    <definedName name="冷凍表" localSheetId="35">#REF!</definedName>
    <definedName name="冷凍表" localSheetId="8">#REF!</definedName>
    <definedName name="冷凍表" localSheetId="9">#REF!</definedName>
    <definedName name="冷凍表" localSheetId="10">#REF!</definedName>
    <definedName name="冷凍表" localSheetId="11">#REF!</definedName>
    <definedName name="冷凍表" localSheetId="12">#REF!</definedName>
    <definedName name="冷凍表" localSheetId="13">#REF!</definedName>
    <definedName name="冷凍表" localSheetId="3">#REF!</definedName>
    <definedName name="冷凍表" localSheetId="4">#REF!</definedName>
    <definedName name="冷凍表" localSheetId="1">#REF!</definedName>
    <definedName name="冷凍表">#REF!</definedName>
  </definedNames>
  <calcPr calcId="162913"/>
</workbook>
</file>

<file path=xl/calcChain.xml><?xml version="1.0" encoding="utf-8"?>
<calcChain xmlns="http://schemas.openxmlformats.org/spreadsheetml/2006/main">
  <c r="E16" i="132" l="1"/>
  <c r="AI28" i="68" l="1"/>
  <c r="AH28" i="68"/>
  <c r="AG28" i="68"/>
  <c r="AF28" i="68"/>
  <c r="AE28" i="68"/>
  <c r="AD28" i="68"/>
  <c r="AC28" i="68"/>
  <c r="AB28" i="68"/>
  <c r="AA28" i="68"/>
  <c r="Z28" i="68"/>
  <c r="Y28" i="68"/>
  <c r="X28" i="68"/>
  <c r="W28" i="68"/>
  <c r="V28" i="68"/>
  <c r="U28" i="68"/>
  <c r="T28" i="68"/>
  <c r="S28" i="68"/>
  <c r="R28" i="68"/>
  <c r="Q28" i="68"/>
  <c r="P28" i="68"/>
  <c r="O28" i="68"/>
  <c r="N28" i="68"/>
  <c r="M28" i="68"/>
  <c r="L28" i="68"/>
  <c r="K28" i="68"/>
  <c r="J28" i="68"/>
  <c r="I28" i="68"/>
  <c r="H28" i="68"/>
  <c r="G28" i="68"/>
  <c r="AI27" i="68"/>
  <c r="AH27" i="68"/>
  <c r="AG27" i="68"/>
  <c r="AF27" i="68"/>
  <c r="AE27" i="68"/>
  <c r="AD27" i="68"/>
  <c r="AC27" i="68"/>
  <c r="AB27" i="68"/>
  <c r="AA27" i="68"/>
  <c r="Z27" i="68"/>
  <c r="Y27" i="68"/>
  <c r="X27" i="68"/>
  <c r="W27" i="68"/>
  <c r="V27" i="68"/>
  <c r="U27" i="68"/>
  <c r="T27" i="68"/>
  <c r="S27" i="68"/>
  <c r="R27" i="68"/>
  <c r="Q27" i="68"/>
  <c r="P27" i="68"/>
  <c r="O27" i="68"/>
  <c r="N27" i="68"/>
  <c r="M27" i="68"/>
  <c r="L27" i="68"/>
  <c r="K27" i="68"/>
  <c r="J27" i="68"/>
  <c r="I27" i="68"/>
  <c r="H27" i="68"/>
  <c r="G27" i="68"/>
  <c r="AI26" i="68"/>
  <c r="AH26" i="68"/>
  <c r="AG26" i="68"/>
  <c r="AF26" i="68"/>
  <c r="AE26" i="68"/>
  <c r="AD26" i="68"/>
  <c r="AC26" i="68"/>
  <c r="AB26" i="68"/>
  <c r="AA26" i="68"/>
  <c r="Z26" i="68"/>
  <c r="Y26" i="68"/>
  <c r="X26" i="68"/>
  <c r="W26" i="68"/>
  <c r="V26" i="68"/>
  <c r="U26" i="68"/>
  <c r="T26" i="68"/>
  <c r="S26" i="68"/>
  <c r="R26" i="68"/>
  <c r="Q26" i="68"/>
  <c r="P26" i="68"/>
  <c r="O26" i="68"/>
  <c r="N26" i="68"/>
  <c r="M26" i="68"/>
  <c r="L26" i="68"/>
  <c r="K26" i="68"/>
  <c r="J26" i="68"/>
  <c r="I26" i="68"/>
  <c r="H26" i="68"/>
  <c r="G26" i="68"/>
  <c r="AI25" i="68"/>
  <c r="AH25" i="68"/>
  <c r="AG25" i="68"/>
  <c r="AF25" i="68"/>
  <c r="AE25" i="68"/>
  <c r="AD25" i="68"/>
  <c r="AC25" i="68"/>
  <c r="AB25" i="68"/>
  <c r="AA25" i="68"/>
  <c r="Z25" i="68"/>
  <c r="Y25" i="68"/>
  <c r="X25" i="68"/>
  <c r="W25" i="68"/>
  <c r="V25" i="68"/>
  <c r="U25" i="68"/>
  <c r="T25" i="68"/>
  <c r="S25" i="68"/>
  <c r="R25" i="68"/>
  <c r="Q25" i="68"/>
  <c r="P25" i="68"/>
  <c r="O25" i="68"/>
  <c r="N25" i="68"/>
  <c r="M25" i="68"/>
  <c r="L25" i="68"/>
  <c r="K25" i="68"/>
  <c r="J25" i="68"/>
  <c r="I25" i="68"/>
  <c r="H25" i="68"/>
  <c r="G25"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G24"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G23"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G22"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AI19" i="68"/>
  <c r="AH19" i="68"/>
  <c r="AG19" i="68"/>
  <c r="AF19" i="68"/>
  <c r="AE19" i="68"/>
  <c r="AD19" i="68"/>
  <c r="AC19" i="68"/>
  <c r="AB19" i="68"/>
  <c r="AA19" i="68"/>
  <c r="Z19" i="68"/>
  <c r="Y19" i="68"/>
  <c r="X19" i="68"/>
  <c r="W19" i="68"/>
  <c r="V19" i="68"/>
  <c r="U19" i="68"/>
  <c r="T19" i="68"/>
  <c r="S19" i="68"/>
  <c r="R19" i="68"/>
  <c r="Q19" i="68"/>
  <c r="P19" i="68"/>
  <c r="O19" i="68"/>
  <c r="N19" i="68"/>
  <c r="M19" i="68"/>
  <c r="L19" i="68"/>
  <c r="K19" i="68"/>
  <c r="J19" i="68"/>
  <c r="I19" i="68"/>
  <c r="H19" i="68"/>
  <c r="G19"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AI14" i="68"/>
  <c r="AH14" i="68"/>
  <c r="AG14" i="68"/>
  <c r="AF14" i="68"/>
  <c r="AE14" i="68"/>
  <c r="AD14" i="68"/>
  <c r="AC14" i="68"/>
  <c r="AB14" i="68"/>
  <c r="AA14" i="68"/>
  <c r="Z14" i="68"/>
  <c r="Y14" i="68"/>
  <c r="X14" i="68"/>
  <c r="W14" i="68"/>
  <c r="V14" i="68"/>
  <c r="U14" i="68"/>
  <c r="T14" i="68"/>
  <c r="S14" i="68"/>
  <c r="R14" i="68"/>
  <c r="Q14" i="68"/>
  <c r="P14" i="68"/>
  <c r="O14" i="68"/>
  <c r="N14" i="68"/>
  <c r="M14" i="68"/>
  <c r="L14" i="68"/>
  <c r="K14" i="68"/>
  <c r="J14" i="68"/>
  <c r="I14" i="68"/>
  <c r="H14" i="68"/>
  <c r="G14" i="68"/>
  <c r="AI13" i="68"/>
  <c r="AH13" i="68"/>
  <c r="AG13" i="68"/>
  <c r="AF13" i="68"/>
  <c r="AE13" i="68"/>
  <c r="AD13" i="68"/>
  <c r="AC13" i="68"/>
  <c r="AB13" i="68"/>
  <c r="AA13" i="68"/>
  <c r="Z13" i="68"/>
  <c r="Y13" i="68"/>
  <c r="X13" i="68"/>
  <c r="W13" i="68"/>
  <c r="V13" i="68"/>
  <c r="U13" i="68"/>
  <c r="T13" i="68"/>
  <c r="S13" i="68"/>
  <c r="R13" i="68"/>
  <c r="Q13" i="68"/>
  <c r="P13" i="68"/>
  <c r="O13" i="68"/>
  <c r="N13" i="68"/>
  <c r="M13" i="68"/>
  <c r="L13" i="68"/>
  <c r="K13" i="68"/>
  <c r="J13" i="68"/>
  <c r="I13" i="68"/>
  <c r="H13" i="68"/>
  <c r="G13" i="68"/>
  <c r="AI12" i="68"/>
  <c r="AH12" i="68"/>
  <c r="AG12" i="68"/>
  <c r="AF12" i="68"/>
  <c r="AE12" i="68"/>
  <c r="AD12" i="68"/>
  <c r="AC12" i="68"/>
  <c r="AB12" i="68"/>
  <c r="AA12" i="68"/>
  <c r="Z12" i="68"/>
  <c r="Y12" i="68"/>
  <c r="X12" i="68"/>
  <c r="W12" i="68"/>
  <c r="V12" i="68"/>
  <c r="U12" i="68"/>
  <c r="T12" i="68"/>
  <c r="S12" i="68"/>
  <c r="R12" i="68"/>
  <c r="Q12" i="68"/>
  <c r="P12" i="68"/>
  <c r="O12" i="68"/>
  <c r="N12" i="68"/>
  <c r="M12" i="68"/>
  <c r="L12" i="68"/>
  <c r="K12" i="68"/>
  <c r="J12" i="68"/>
  <c r="I12" i="68"/>
  <c r="H12" i="68"/>
  <c r="G12" i="68"/>
  <c r="AI11" i="68"/>
  <c r="AH11" i="68"/>
  <c r="AG11" i="68"/>
  <c r="AF11" i="68"/>
  <c r="AE11" i="68"/>
  <c r="AD11" i="68"/>
  <c r="AC11" i="68"/>
  <c r="AB11" i="68"/>
  <c r="AA11" i="68"/>
  <c r="Z11" i="68"/>
  <c r="Y11" i="68"/>
  <c r="X11" i="68"/>
  <c r="W11" i="68"/>
  <c r="V11" i="68"/>
  <c r="U11" i="68"/>
  <c r="T11" i="68"/>
  <c r="S11" i="68"/>
  <c r="R11" i="68"/>
  <c r="Q11" i="68"/>
  <c r="P11" i="68"/>
  <c r="O11" i="68"/>
  <c r="N11" i="68"/>
  <c r="M11" i="68"/>
  <c r="L11" i="68"/>
  <c r="K11" i="68"/>
  <c r="J11" i="68"/>
  <c r="I11" i="68"/>
  <c r="H11" i="68"/>
  <c r="G11" i="68"/>
  <c r="AI10" i="68"/>
  <c r="AH10" i="68"/>
  <c r="AG10" i="68"/>
  <c r="AF10" i="68"/>
  <c r="AE10" i="68"/>
  <c r="AD10" i="68"/>
  <c r="AC10" i="68"/>
  <c r="AB10" i="68"/>
  <c r="AA10" i="68"/>
  <c r="Z10" i="68"/>
  <c r="Y10" i="68"/>
  <c r="X10" i="68"/>
  <c r="W10" i="68"/>
  <c r="V10" i="68"/>
  <c r="U10" i="68"/>
  <c r="T10" i="68"/>
  <c r="S10" i="68"/>
  <c r="R10" i="68"/>
  <c r="Q10" i="68"/>
  <c r="P10" i="68"/>
  <c r="O10" i="68"/>
  <c r="N10" i="68"/>
  <c r="M10" i="68"/>
  <c r="L10" i="68"/>
  <c r="K10" i="68"/>
  <c r="J10" i="68"/>
  <c r="I10" i="68"/>
  <c r="H10" i="68"/>
  <c r="G10" i="68"/>
  <c r="AI9" i="68"/>
  <c r="AH9" i="68"/>
  <c r="AG9" i="68"/>
  <c r="AF9" i="68"/>
  <c r="AE9" i="68"/>
  <c r="AD9" i="68"/>
  <c r="AC9" i="68"/>
  <c r="AB9" i="68"/>
  <c r="AA9" i="68"/>
  <c r="Z9" i="68"/>
  <c r="Y9" i="68"/>
  <c r="X9" i="68"/>
  <c r="W9" i="68"/>
  <c r="V9" i="68"/>
  <c r="U9" i="68"/>
  <c r="T9" i="68"/>
  <c r="S9" i="68"/>
  <c r="R9" i="68"/>
  <c r="Q9" i="68"/>
  <c r="P9" i="68"/>
  <c r="O9" i="68"/>
  <c r="N9" i="68"/>
  <c r="M9" i="68"/>
  <c r="L9" i="68"/>
  <c r="K9" i="68"/>
  <c r="J9" i="68"/>
  <c r="I9" i="68"/>
  <c r="H9" i="68"/>
  <c r="G9" i="68"/>
  <c r="AI8" i="68"/>
  <c r="AH8" i="68"/>
  <c r="AG8" i="68"/>
  <c r="AF8" i="68"/>
  <c r="AE8" i="68"/>
  <c r="AD8" i="68"/>
  <c r="AC8" i="68"/>
  <c r="AB8" i="68"/>
  <c r="AA8" i="68"/>
  <c r="Z8" i="68"/>
  <c r="Y8" i="68"/>
  <c r="X8" i="68"/>
  <c r="W8" i="68"/>
  <c r="V8" i="68"/>
  <c r="U8" i="68"/>
  <c r="T8" i="68"/>
  <c r="S8" i="68"/>
  <c r="R8" i="68"/>
  <c r="Q8" i="68"/>
  <c r="P8" i="68"/>
  <c r="O8" i="68"/>
  <c r="N8" i="68"/>
  <c r="M8" i="68"/>
  <c r="L8" i="68"/>
  <c r="K8" i="68"/>
  <c r="J8" i="68"/>
  <c r="I8" i="68"/>
  <c r="H8" i="68"/>
  <c r="G8"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AI6" i="68"/>
  <c r="AH6" i="68"/>
  <c r="AG6" i="68"/>
  <c r="AF6" i="68"/>
  <c r="AE6" i="68"/>
  <c r="AD6" i="68"/>
  <c r="AC6" i="68"/>
  <c r="AB6" i="68"/>
  <c r="AA6" i="68"/>
  <c r="Z6" i="68"/>
  <c r="Y6" i="68"/>
  <c r="X6" i="68"/>
  <c r="W6" i="68"/>
  <c r="V6" i="68"/>
  <c r="U6" i="68"/>
  <c r="T6" i="68"/>
  <c r="S6" i="68"/>
  <c r="R6" i="68"/>
  <c r="Q6" i="68"/>
  <c r="P6" i="68"/>
  <c r="O6" i="68"/>
  <c r="N6" i="68"/>
  <c r="M6" i="68"/>
  <c r="L6" i="68"/>
  <c r="K6" i="68"/>
  <c r="J6" i="68"/>
  <c r="I6" i="68"/>
  <c r="H6" i="68"/>
  <c r="G6" i="68"/>
  <c r="AI28" i="132"/>
  <c r="AH28" i="132"/>
  <c r="AG28" i="132"/>
  <c r="AF28" i="132"/>
  <c r="AE28" i="132"/>
  <c r="AD28" i="132"/>
  <c r="AC28" i="132"/>
  <c r="AB28" i="132"/>
  <c r="AA28" i="132"/>
  <c r="Z28" i="132"/>
  <c r="Y28" i="132"/>
  <c r="X28" i="132"/>
  <c r="W28" i="132"/>
  <c r="V28" i="132"/>
  <c r="U28" i="132"/>
  <c r="T28" i="132"/>
  <c r="S28" i="132"/>
  <c r="R28" i="132"/>
  <c r="Q28" i="132"/>
  <c r="P28" i="132"/>
  <c r="O28" i="132"/>
  <c r="N28" i="132"/>
  <c r="M28" i="132"/>
  <c r="L28" i="132"/>
  <c r="K28" i="132"/>
  <c r="J28" i="132"/>
  <c r="I28" i="132"/>
  <c r="H28" i="132"/>
  <c r="G28" i="132"/>
  <c r="AI27" i="132"/>
  <c r="AH27" i="132"/>
  <c r="AG27" i="132"/>
  <c r="AF27" i="132"/>
  <c r="AE27" i="132"/>
  <c r="AD27" i="132"/>
  <c r="AC27" i="132"/>
  <c r="AB27" i="132"/>
  <c r="AA27" i="132"/>
  <c r="Z27" i="132"/>
  <c r="Y27" i="132"/>
  <c r="X27" i="132"/>
  <c r="W27" i="132"/>
  <c r="V27" i="132"/>
  <c r="U27" i="132"/>
  <c r="T27" i="132"/>
  <c r="S27" i="132"/>
  <c r="R27" i="132"/>
  <c r="Q27" i="132"/>
  <c r="P27" i="132"/>
  <c r="O27" i="132"/>
  <c r="N27" i="132"/>
  <c r="M27" i="132"/>
  <c r="L27" i="132"/>
  <c r="K27" i="132"/>
  <c r="J27" i="132"/>
  <c r="I27" i="132"/>
  <c r="H27" i="132"/>
  <c r="G27" i="132"/>
  <c r="AI26" i="132"/>
  <c r="AH26" i="132"/>
  <c r="AG26" i="132"/>
  <c r="AF26" i="132"/>
  <c r="AE26" i="132"/>
  <c r="AD26" i="132"/>
  <c r="AC26" i="132"/>
  <c r="AB26" i="132"/>
  <c r="AA26" i="132"/>
  <c r="Z26" i="132"/>
  <c r="Y26" i="132"/>
  <c r="X26" i="132"/>
  <c r="W26" i="132"/>
  <c r="V26" i="132"/>
  <c r="U26" i="132"/>
  <c r="T26" i="132"/>
  <c r="S26" i="132"/>
  <c r="R26" i="132"/>
  <c r="Q26" i="132"/>
  <c r="P26" i="132"/>
  <c r="O26" i="132"/>
  <c r="N26" i="132"/>
  <c r="M26" i="132"/>
  <c r="L26" i="132"/>
  <c r="K26" i="132"/>
  <c r="J26" i="132"/>
  <c r="I26" i="132"/>
  <c r="H26" i="132"/>
  <c r="G26" i="132"/>
  <c r="AI25" i="132"/>
  <c r="AH25" i="132"/>
  <c r="AG25" i="132"/>
  <c r="AF25" i="132"/>
  <c r="AE25" i="132"/>
  <c r="AD25" i="132"/>
  <c r="AC25" i="132"/>
  <c r="AB25" i="132"/>
  <c r="AA25" i="132"/>
  <c r="Z25" i="132"/>
  <c r="Y25" i="132"/>
  <c r="X25" i="132"/>
  <c r="W25" i="132"/>
  <c r="V25" i="132"/>
  <c r="U25" i="132"/>
  <c r="T25" i="132"/>
  <c r="S25" i="132"/>
  <c r="R25" i="132"/>
  <c r="Q25" i="132"/>
  <c r="P25" i="132"/>
  <c r="O25" i="132"/>
  <c r="N25" i="132"/>
  <c r="M25" i="132"/>
  <c r="L25" i="132"/>
  <c r="K25" i="132"/>
  <c r="J25" i="132"/>
  <c r="I25" i="132"/>
  <c r="H25" i="132"/>
  <c r="G25" i="132"/>
  <c r="AI24" i="132"/>
  <c r="AH24" i="132"/>
  <c r="AG24" i="132"/>
  <c r="AF24" i="132"/>
  <c r="AE24" i="132"/>
  <c r="AD24" i="132"/>
  <c r="AC24" i="132"/>
  <c r="AB24" i="132"/>
  <c r="AA24" i="132"/>
  <c r="Z24" i="132"/>
  <c r="Y24" i="132"/>
  <c r="X24" i="132"/>
  <c r="W24" i="132"/>
  <c r="V24" i="132"/>
  <c r="U24" i="132"/>
  <c r="T24" i="132"/>
  <c r="S24" i="132"/>
  <c r="R24" i="132"/>
  <c r="Q24" i="132"/>
  <c r="P24" i="132"/>
  <c r="O24" i="132"/>
  <c r="N24" i="132"/>
  <c r="M24" i="132"/>
  <c r="L24" i="132"/>
  <c r="K24" i="132"/>
  <c r="J24" i="132"/>
  <c r="I24" i="132"/>
  <c r="H24" i="132"/>
  <c r="G24" i="132"/>
  <c r="AI23" i="132"/>
  <c r="AH23" i="132"/>
  <c r="AG23" i="132"/>
  <c r="AF23" i="132"/>
  <c r="AE23" i="132"/>
  <c r="AD23" i="132"/>
  <c r="AC23" i="132"/>
  <c r="AB23" i="132"/>
  <c r="AA23" i="132"/>
  <c r="Z23" i="132"/>
  <c r="Y23" i="132"/>
  <c r="X23" i="132"/>
  <c r="W23" i="132"/>
  <c r="V23" i="132"/>
  <c r="U23" i="132"/>
  <c r="T23" i="132"/>
  <c r="S23" i="132"/>
  <c r="R23" i="132"/>
  <c r="Q23" i="132"/>
  <c r="P23" i="132"/>
  <c r="O23" i="132"/>
  <c r="N23" i="132"/>
  <c r="M23" i="132"/>
  <c r="L23" i="132"/>
  <c r="K23" i="132"/>
  <c r="J23" i="132"/>
  <c r="I23" i="132"/>
  <c r="H23" i="132"/>
  <c r="G23" i="132"/>
  <c r="AI22" i="132"/>
  <c r="AH22" i="132"/>
  <c r="AG22" i="132"/>
  <c r="AF22" i="132"/>
  <c r="AE22" i="132"/>
  <c r="AD22" i="132"/>
  <c r="AC22" i="132"/>
  <c r="AB22" i="132"/>
  <c r="AA22" i="132"/>
  <c r="Z22" i="132"/>
  <c r="Y22" i="132"/>
  <c r="X22" i="132"/>
  <c r="W22" i="132"/>
  <c r="V22" i="132"/>
  <c r="U22" i="132"/>
  <c r="T22" i="132"/>
  <c r="S22" i="132"/>
  <c r="R22" i="132"/>
  <c r="Q22" i="132"/>
  <c r="P22" i="132"/>
  <c r="O22" i="132"/>
  <c r="N22" i="132"/>
  <c r="M22" i="132"/>
  <c r="L22" i="132"/>
  <c r="K22" i="132"/>
  <c r="J22" i="132"/>
  <c r="I22" i="132"/>
  <c r="H22" i="132"/>
  <c r="G22" i="132"/>
  <c r="AI21" i="132"/>
  <c r="AH21" i="132"/>
  <c r="AG21" i="132"/>
  <c r="AF21" i="132"/>
  <c r="AE21" i="132"/>
  <c r="AD21" i="132"/>
  <c r="AC21" i="132"/>
  <c r="AB21" i="132"/>
  <c r="AA21" i="132"/>
  <c r="Z21" i="132"/>
  <c r="Y21" i="132"/>
  <c r="X21" i="132"/>
  <c r="W21" i="132"/>
  <c r="V21" i="132"/>
  <c r="U21" i="132"/>
  <c r="T21" i="132"/>
  <c r="S21" i="132"/>
  <c r="R21" i="132"/>
  <c r="Q21" i="132"/>
  <c r="P21" i="132"/>
  <c r="O21" i="132"/>
  <c r="N21" i="132"/>
  <c r="M21" i="132"/>
  <c r="L21" i="132"/>
  <c r="K21" i="132"/>
  <c r="J21" i="132"/>
  <c r="I21" i="132"/>
  <c r="H21" i="132"/>
  <c r="G21" i="132"/>
  <c r="AI20" i="132"/>
  <c r="AH20" i="132"/>
  <c r="AG20" i="132"/>
  <c r="AF20" i="132"/>
  <c r="AE20" i="132"/>
  <c r="AD20" i="132"/>
  <c r="AC20" i="132"/>
  <c r="AB20" i="132"/>
  <c r="AA20" i="132"/>
  <c r="Z20" i="132"/>
  <c r="Y20" i="132"/>
  <c r="X20" i="132"/>
  <c r="W20" i="132"/>
  <c r="V20" i="132"/>
  <c r="U20" i="132"/>
  <c r="T20" i="132"/>
  <c r="S20" i="132"/>
  <c r="R20" i="132"/>
  <c r="Q20" i="132"/>
  <c r="P20" i="132"/>
  <c r="O20" i="132"/>
  <c r="N20" i="132"/>
  <c r="M20" i="132"/>
  <c r="L20" i="132"/>
  <c r="K20" i="132"/>
  <c r="J20" i="132"/>
  <c r="I20" i="132"/>
  <c r="H20" i="132"/>
  <c r="G20" i="132"/>
  <c r="AI19" i="132"/>
  <c r="AH19" i="132"/>
  <c r="AG19" i="132"/>
  <c r="AF19" i="132"/>
  <c r="AE19" i="132"/>
  <c r="AD19" i="132"/>
  <c r="AC19" i="132"/>
  <c r="AB19" i="132"/>
  <c r="AA19" i="132"/>
  <c r="Z19" i="132"/>
  <c r="Y19" i="132"/>
  <c r="X19" i="132"/>
  <c r="W19" i="132"/>
  <c r="V19" i="132"/>
  <c r="U19" i="132"/>
  <c r="T19" i="132"/>
  <c r="S19" i="132"/>
  <c r="R19" i="132"/>
  <c r="Q19" i="132"/>
  <c r="P19" i="132"/>
  <c r="O19" i="132"/>
  <c r="N19" i="132"/>
  <c r="M19" i="132"/>
  <c r="L19" i="132"/>
  <c r="K19" i="132"/>
  <c r="J19" i="132"/>
  <c r="I19" i="132"/>
  <c r="H19" i="132"/>
  <c r="G19" i="132"/>
  <c r="AI18" i="132"/>
  <c r="AH18" i="132"/>
  <c r="AG18" i="132"/>
  <c r="AF18" i="132"/>
  <c r="AE18" i="132"/>
  <c r="AD18" i="132"/>
  <c r="AC18" i="132"/>
  <c r="AB18" i="132"/>
  <c r="AA18" i="132"/>
  <c r="Z18" i="132"/>
  <c r="Y18" i="132"/>
  <c r="X18" i="132"/>
  <c r="W18" i="132"/>
  <c r="V18" i="132"/>
  <c r="U18" i="132"/>
  <c r="T18" i="132"/>
  <c r="S18" i="132"/>
  <c r="R18" i="132"/>
  <c r="Q18" i="132"/>
  <c r="P18" i="132"/>
  <c r="O18" i="132"/>
  <c r="N18" i="132"/>
  <c r="M18" i="132"/>
  <c r="L18" i="132"/>
  <c r="K18" i="132"/>
  <c r="J18" i="132"/>
  <c r="I18" i="132"/>
  <c r="H18" i="132"/>
  <c r="G18" i="132"/>
  <c r="AI17" i="132"/>
  <c r="AH17" i="132"/>
  <c r="AG17" i="132"/>
  <c r="AF17" i="132"/>
  <c r="AE17" i="132"/>
  <c r="AD17" i="132"/>
  <c r="AC17" i="132"/>
  <c r="AB17" i="132"/>
  <c r="AA17" i="132"/>
  <c r="Z17" i="132"/>
  <c r="Y17" i="132"/>
  <c r="X17" i="132"/>
  <c r="W17" i="132"/>
  <c r="V17" i="132"/>
  <c r="U17" i="132"/>
  <c r="T17" i="132"/>
  <c r="S17" i="132"/>
  <c r="R17" i="132"/>
  <c r="Q17" i="132"/>
  <c r="P17" i="132"/>
  <c r="O17" i="132"/>
  <c r="N17" i="132"/>
  <c r="M17" i="132"/>
  <c r="L17" i="132"/>
  <c r="K17" i="132"/>
  <c r="J17" i="132"/>
  <c r="I17" i="132"/>
  <c r="H17" i="132"/>
  <c r="G17" i="132"/>
  <c r="AI16" i="132"/>
  <c r="AH16" i="132"/>
  <c r="AG16" i="132"/>
  <c r="AF16" i="132"/>
  <c r="AE16" i="132"/>
  <c r="AD16" i="132"/>
  <c r="AC16" i="132"/>
  <c r="AB16" i="132"/>
  <c r="AA16" i="132"/>
  <c r="Z16" i="132"/>
  <c r="Y16" i="132"/>
  <c r="X16" i="132"/>
  <c r="W16" i="132"/>
  <c r="V16" i="132"/>
  <c r="U16" i="132"/>
  <c r="T16" i="132"/>
  <c r="S16" i="132"/>
  <c r="R16" i="132"/>
  <c r="Q16" i="132"/>
  <c r="P16" i="132"/>
  <c r="O16" i="132"/>
  <c r="N16" i="132"/>
  <c r="M16" i="132"/>
  <c r="L16" i="132"/>
  <c r="K16" i="132"/>
  <c r="J16" i="132"/>
  <c r="I16" i="132"/>
  <c r="H16" i="132"/>
  <c r="G16" i="132"/>
  <c r="AI15" i="132"/>
  <c r="AH15" i="132"/>
  <c r="AG15" i="132"/>
  <c r="AF15" i="132"/>
  <c r="AE15" i="132"/>
  <c r="AD15" i="132"/>
  <c r="AC15" i="132"/>
  <c r="AB15" i="132"/>
  <c r="AA15" i="132"/>
  <c r="Z15" i="132"/>
  <c r="Y15" i="132"/>
  <c r="X15" i="132"/>
  <c r="W15" i="132"/>
  <c r="V15" i="132"/>
  <c r="U15" i="132"/>
  <c r="T15" i="132"/>
  <c r="S15" i="132"/>
  <c r="R15" i="132"/>
  <c r="Q15" i="132"/>
  <c r="P15" i="132"/>
  <c r="O15" i="132"/>
  <c r="N15" i="132"/>
  <c r="M15" i="132"/>
  <c r="L15" i="132"/>
  <c r="K15" i="132"/>
  <c r="J15" i="132"/>
  <c r="I15" i="132"/>
  <c r="H15" i="132"/>
  <c r="G15" i="132"/>
  <c r="AI14" i="132"/>
  <c r="AH14" i="132"/>
  <c r="AG14" i="132"/>
  <c r="AF14" i="132"/>
  <c r="AE14" i="132"/>
  <c r="AD14" i="132"/>
  <c r="AC14" i="132"/>
  <c r="AB14" i="132"/>
  <c r="AA14" i="132"/>
  <c r="Z14" i="132"/>
  <c r="Y14" i="132"/>
  <c r="X14" i="132"/>
  <c r="W14" i="132"/>
  <c r="V14" i="132"/>
  <c r="U14" i="132"/>
  <c r="T14" i="132"/>
  <c r="S14" i="132"/>
  <c r="R14" i="132"/>
  <c r="Q14" i="132"/>
  <c r="P14" i="132"/>
  <c r="O14" i="132"/>
  <c r="N14" i="132"/>
  <c r="M14" i="132"/>
  <c r="L14" i="132"/>
  <c r="K14" i="132"/>
  <c r="J14" i="132"/>
  <c r="I14" i="132"/>
  <c r="H14" i="132"/>
  <c r="G14" i="132"/>
  <c r="AI13" i="132"/>
  <c r="AH13" i="132"/>
  <c r="AG13" i="132"/>
  <c r="AF13" i="132"/>
  <c r="AE13" i="132"/>
  <c r="AD13" i="132"/>
  <c r="AC13" i="132"/>
  <c r="AB13" i="132"/>
  <c r="AA13" i="132"/>
  <c r="Z13" i="132"/>
  <c r="Y13" i="132"/>
  <c r="X13" i="132"/>
  <c r="W13" i="132"/>
  <c r="V13" i="132"/>
  <c r="U13" i="132"/>
  <c r="T13" i="132"/>
  <c r="S13" i="132"/>
  <c r="R13" i="132"/>
  <c r="Q13" i="132"/>
  <c r="P13" i="132"/>
  <c r="O13" i="132"/>
  <c r="N13" i="132"/>
  <c r="M13" i="132"/>
  <c r="L13" i="132"/>
  <c r="K13" i="132"/>
  <c r="J13" i="132"/>
  <c r="I13" i="132"/>
  <c r="H13" i="132"/>
  <c r="G13" i="132"/>
  <c r="AI12" i="132"/>
  <c r="AH12" i="132"/>
  <c r="AG12" i="132"/>
  <c r="AF12" i="132"/>
  <c r="AE12" i="132"/>
  <c r="AD12" i="132"/>
  <c r="AC12" i="132"/>
  <c r="AB12" i="132"/>
  <c r="AA12" i="132"/>
  <c r="Z12" i="132"/>
  <c r="Y12" i="132"/>
  <c r="X12" i="132"/>
  <c r="W12" i="132"/>
  <c r="V12" i="132"/>
  <c r="U12" i="132"/>
  <c r="T12" i="132"/>
  <c r="S12" i="132"/>
  <c r="R12" i="132"/>
  <c r="Q12" i="132"/>
  <c r="P12" i="132"/>
  <c r="O12" i="132"/>
  <c r="N12" i="132"/>
  <c r="M12" i="132"/>
  <c r="L12" i="132"/>
  <c r="K12" i="132"/>
  <c r="J12" i="132"/>
  <c r="I12" i="132"/>
  <c r="H12" i="132"/>
  <c r="G12" i="132"/>
  <c r="AI11" i="132"/>
  <c r="AH11" i="132"/>
  <c r="AG11" i="132"/>
  <c r="AF11" i="132"/>
  <c r="AE11" i="132"/>
  <c r="AD11" i="132"/>
  <c r="AC11" i="132"/>
  <c r="AB11" i="132"/>
  <c r="AA11" i="132"/>
  <c r="Z11" i="132"/>
  <c r="Y11" i="132"/>
  <c r="X11" i="132"/>
  <c r="W11" i="132"/>
  <c r="V11" i="132"/>
  <c r="U11" i="132"/>
  <c r="T11" i="132"/>
  <c r="S11" i="132"/>
  <c r="R11" i="132"/>
  <c r="Q11" i="132"/>
  <c r="P11" i="132"/>
  <c r="O11" i="132"/>
  <c r="N11" i="132"/>
  <c r="M11" i="132"/>
  <c r="L11" i="132"/>
  <c r="K11" i="132"/>
  <c r="J11" i="132"/>
  <c r="I11" i="132"/>
  <c r="H11" i="132"/>
  <c r="G11" i="132"/>
  <c r="AI10" i="132"/>
  <c r="AH10" i="132"/>
  <c r="AG10" i="132"/>
  <c r="AF10" i="132"/>
  <c r="AE10" i="132"/>
  <c r="AD10" i="132"/>
  <c r="AC10" i="132"/>
  <c r="AB10" i="132"/>
  <c r="AA10" i="132"/>
  <c r="Z10" i="132"/>
  <c r="Y10" i="132"/>
  <c r="X10" i="132"/>
  <c r="W10" i="132"/>
  <c r="V10" i="132"/>
  <c r="U10" i="132"/>
  <c r="T10" i="132"/>
  <c r="S10" i="132"/>
  <c r="R10" i="132"/>
  <c r="Q10" i="132"/>
  <c r="P10" i="132"/>
  <c r="O10" i="132"/>
  <c r="N10" i="132"/>
  <c r="M10" i="132"/>
  <c r="L10" i="132"/>
  <c r="K10" i="132"/>
  <c r="J10" i="132"/>
  <c r="I10" i="132"/>
  <c r="H10" i="132"/>
  <c r="G10" i="132"/>
  <c r="AI9" i="132"/>
  <c r="AH9" i="132"/>
  <c r="AG9" i="132"/>
  <c r="AF9" i="132"/>
  <c r="AE9" i="132"/>
  <c r="AD9" i="132"/>
  <c r="AC9" i="132"/>
  <c r="AB9" i="132"/>
  <c r="AA9" i="132"/>
  <c r="Z9" i="132"/>
  <c r="Y9" i="132"/>
  <c r="X9" i="132"/>
  <c r="W9" i="132"/>
  <c r="V9" i="132"/>
  <c r="U9" i="132"/>
  <c r="T9" i="132"/>
  <c r="S9" i="132"/>
  <c r="R9" i="132"/>
  <c r="Q9" i="132"/>
  <c r="P9" i="132"/>
  <c r="O9" i="132"/>
  <c r="N9" i="132"/>
  <c r="M9" i="132"/>
  <c r="L9" i="132"/>
  <c r="K9" i="132"/>
  <c r="J9" i="132"/>
  <c r="I9" i="132"/>
  <c r="H9" i="132"/>
  <c r="G9" i="132"/>
  <c r="AI8" i="132"/>
  <c r="AH8" i="132"/>
  <c r="AG8" i="132"/>
  <c r="AF8" i="132"/>
  <c r="AE8" i="132"/>
  <c r="AD8" i="132"/>
  <c r="AC8" i="132"/>
  <c r="AB8" i="132"/>
  <c r="AA8" i="132"/>
  <c r="Z8" i="132"/>
  <c r="Y8" i="132"/>
  <c r="X8" i="132"/>
  <c r="W8" i="132"/>
  <c r="V8" i="132"/>
  <c r="U8" i="132"/>
  <c r="T8" i="132"/>
  <c r="S8" i="132"/>
  <c r="R8" i="132"/>
  <c r="Q8" i="132"/>
  <c r="P8" i="132"/>
  <c r="O8" i="132"/>
  <c r="N8" i="132"/>
  <c r="M8" i="132"/>
  <c r="L8" i="132"/>
  <c r="K8" i="132"/>
  <c r="J8" i="132"/>
  <c r="I8" i="132"/>
  <c r="H8" i="132"/>
  <c r="G8" i="132"/>
  <c r="AI7" i="132"/>
  <c r="AH7" i="132"/>
  <c r="AG7" i="132"/>
  <c r="AF7" i="132"/>
  <c r="AE7" i="132"/>
  <c r="AD7" i="132"/>
  <c r="AC7" i="132"/>
  <c r="AB7" i="132"/>
  <c r="AA7" i="132"/>
  <c r="Z7" i="132"/>
  <c r="Y7" i="132"/>
  <c r="X7" i="132"/>
  <c r="W7" i="132"/>
  <c r="V7" i="132"/>
  <c r="U7" i="132"/>
  <c r="T7" i="132"/>
  <c r="S7" i="132"/>
  <c r="R7" i="132"/>
  <c r="Q7" i="132"/>
  <c r="P7" i="132"/>
  <c r="O7" i="132"/>
  <c r="N7" i="132"/>
  <c r="M7" i="132"/>
  <c r="L7" i="132"/>
  <c r="K7" i="132"/>
  <c r="J7" i="132"/>
  <c r="I7" i="132"/>
  <c r="H7" i="132"/>
  <c r="G7" i="132"/>
  <c r="AI6" i="132"/>
  <c r="AH6" i="132"/>
  <c r="AG6" i="132"/>
  <c r="AF6" i="132"/>
  <c r="AE6" i="132"/>
  <c r="AD6" i="132"/>
  <c r="AC6" i="132"/>
  <c r="AB6" i="132"/>
  <c r="AA6" i="132"/>
  <c r="Z6" i="132"/>
  <c r="Y6" i="132"/>
  <c r="X6" i="132"/>
  <c r="W6" i="132"/>
  <c r="V6" i="132"/>
  <c r="U6" i="132"/>
  <c r="T6" i="132"/>
  <c r="S6" i="132"/>
  <c r="R6" i="132"/>
  <c r="Q6" i="132"/>
  <c r="P6" i="132"/>
  <c r="O6" i="132"/>
  <c r="N6" i="132"/>
  <c r="M6" i="132"/>
  <c r="L6" i="132"/>
  <c r="K6" i="132"/>
  <c r="J6" i="132"/>
  <c r="I6" i="132"/>
  <c r="H6" i="132"/>
  <c r="G6" i="132"/>
  <c r="N29" i="132" l="1"/>
  <c r="H29" i="68" l="1"/>
  <c r="G29" i="68"/>
  <c r="D420" i="4"/>
  <c r="AH36" i="68"/>
  <c r="G36" i="68"/>
  <c r="H36" i="68"/>
  <c r="I36" i="68"/>
  <c r="J36" i="68"/>
  <c r="K36" i="68"/>
  <c r="L36" i="68"/>
  <c r="M36" i="68"/>
  <c r="N36" i="68"/>
  <c r="O36" i="68"/>
  <c r="P36" i="68"/>
  <c r="Q36" i="68"/>
  <c r="R36" i="68"/>
  <c r="S36" i="68"/>
  <c r="T36" i="68"/>
  <c r="U36" i="68"/>
  <c r="V36" i="68"/>
  <c r="W36" i="68"/>
  <c r="X36" i="68"/>
  <c r="Y36" i="68"/>
  <c r="Z36" i="68"/>
  <c r="AA36" i="68"/>
  <c r="AB36" i="68"/>
  <c r="AC36" i="68"/>
  <c r="AD36" i="68"/>
  <c r="AE36" i="68"/>
  <c r="AF36" i="68"/>
  <c r="AG36" i="68"/>
  <c r="AI36" i="68"/>
  <c r="I1" i="92" l="1"/>
  <c r="G36" i="132" l="1"/>
  <c r="H36" i="132"/>
  <c r="I36" i="132"/>
  <c r="J36" i="132"/>
  <c r="K36" i="132"/>
  <c r="L36" i="132"/>
  <c r="M36" i="132"/>
  <c r="N36" i="132"/>
  <c r="O36" i="132"/>
  <c r="P36" i="132"/>
  <c r="Q36" i="132"/>
  <c r="R36" i="132"/>
  <c r="S36" i="132"/>
  <c r="T36" i="132"/>
  <c r="U36" i="132"/>
  <c r="V36" i="132"/>
  <c r="W36" i="132"/>
  <c r="X36" i="132"/>
  <c r="Y36" i="132"/>
  <c r="Z36" i="132"/>
  <c r="AA36" i="132"/>
  <c r="AB36" i="132"/>
  <c r="AC36" i="132"/>
  <c r="AD36" i="132"/>
  <c r="AE36" i="132"/>
  <c r="AF36" i="132"/>
  <c r="AG36" i="132"/>
  <c r="AH36" i="132"/>
  <c r="AI36" i="132"/>
  <c r="AI29" i="132" l="1"/>
  <c r="AH29" i="132"/>
  <c r="AG29" i="132"/>
  <c r="AF29" i="132"/>
  <c r="AE29" i="132"/>
  <c r="AD29" i="132"/>
  <c r="AC29" i="132"/>
  <c r="AB29" i="132"/>
  <c r="AA29" i="132"/>
  <c r="Z29" i="132"/>
  <c r="Y29" i="132"/>
  <c r="X29" i="132"/>
  <c r="W29" i="132"/>
  <c r="V29" i="132"/>
  <c r="U29" i="132"/>
  <c r="T29" i="132"/>
  <c r="S29" i="132"/>
  <c r="R29" i="132"/>
  <c r="Q29" i="132"/>
  <c r="P29" i="132"/>
  <c r="O29" i="132"/>
  <c r="M29" i="132"/>
  <c r="L29" i="132"/>
  <c r="K29" i="132"/>
  <c r="J29" i="132"/>
  <c r="I29" i="132"/>
  <c r="H29" i="132"/>
  <c r="G29" i="132"/>
  <c r="AI29" i="68"/>
  <c r="AH29" i="68"/>
  <c r="AG29" i="68"/>
  <c r="AF29" i="68"/>
  <c r="AE29" i="68"/>
  <c r="AD29" i="68"/>
  <c r="AC29" i="68"/>
  <c r="AB29" i="68"/>
  <c r="AA29" i="68"/>
  <c r="Z29" i="68"/>
  <c r="Y29" i="68"/>
  <c r="X29" i="68"/>
  <c r="W29" i="68"/>
  <c r="V29" i="68"/>
  <c r="U29" i="68"/>
  <c r="T29" i="68"/>
  <c r="S29" i="68"/>
  <c r="R29" i="68"/>
  <c r="Q29" i="68"/>
  <c r="P29" i="68"/>
  <c r="O29" i="68"/>
  <c r="N29" i="68"/>
  <c r="M29" i="68"/>
  <c r="L29" i="68"/>
  <c r="K29" i="68"/>
  <c r="J29" i="68"/>
  <c r="I29" i="68"/>
  <c r="Y39" i="133" l="1"/>
  <c r="Y60" i="133"/>
  <c r="I39" i="27"/>
  <c r="J39" i="27"/>
  <c r="K39" i="27"/>
  <c r="M39" i="27"/>
  <c r="N39" i="27"/>
  <c r="O39" i="27"/>
  <c r="P39" i="27"/>
  <c r="Q39" i="27"/>
  <c r="R39" i="27"/>
  <c r="S39" i="27"/>
  <c r="T39" i="27"/>
  <c r="U39" i="27"/>
  <c r="V39" i="27"/>
  <c r="X39" i="27"/>
  <c r="Y39" i="27"/>
  <c r="Z39" i="27"/>
  <c r="AB9" i="27" l="1"/>
  <c r="C1" i="92"/>
  <c r="D83" i="4" l="1"/>
  <c r="AH23" i="133" l="1"/>
  <c r="AH89" i="133" l="1"/>
  <c r="AE89" i="133"/>
  <c r="Y89" i="133"/>
  <c r="Q89" i="133"/>
  <c r="R89" i="133" s="1"/>
  <c r="AH88" i="133"/>
  <c r="AE88" i="133"/>
  <c r="AK88" i="133" s="1"/>
  <c r="Y88" i="133"/>
  <c r="Q88" i="133"/>
  <c r="R88" i="133" s="1"/>
  <c r="AH87" i="133"/>
  <c r="Y87" i="133"/>
  <c r="AE87" i="133" s="1"/>
  <c r="Q87" i="133"/>
  <c r="R87" i="133" s="1"/>
  <c r="AH85" i="133"/>
  <c r="AE85" i="133"/>
  <c r="AB85" i="133"/>
  <c r="Y85" i="133"/>
  <c r="V85" i="133"/>
  <c r="S85" i="133"/>
  <c r="Q85" i="133"/>
  <c r="R85" i="133" s="1"/>
  <c r="AH84" i="133"/>
  <c r="AE84" i="133"/>
  <c r="AB84" i="133"/>
  <c r="Y84" i="133"/>
  <c r="V84" i="133"/>
  <c r="S84" i="133"/>
  <c r="Q84" i="133"/>
  <c r="R84" i="133" s="1"/>
  <c r="AH83" i="133"/>
  <c r="AE83" i="133"/>
  <c r="AB83" i="133"/>
  <c r="Y83" i="133"/>
  <c r="V83" i="133"/>
  <c r="S83" i="133"/>
  <c r="Q83" i="133"/>
  <c r="R83" i="133" s="1"/>
  <c r="AH82" i="133"/>
  <c r="AE82" i="133"/>
  <c r="AB82" i="133"/>
  <c r="Y82" i="133"/>
  <c r="V82" i="133"/>
  <c r="S82" i="133"/>
  <c r="Q82" i="133"/>
  <c r="R82" i="133" s="1"/>
  <c r="AH81" i="133"/>
  <c r="AE81" i="133"/>
  <c r="AB81" i="133"/>
  <c r="Y81" i="133"/>
  <c r="V81" i="133"/>
  <c r="S81" i="133"/>
  <c r="Q81" i="133"/>
  <c r="R81" i="133" s="1"/>
  <c r="AH80" i="133"/>
  <c r="AE80" i="133"/>
  <c r="AB80" i="133"/>
  <c r="Y80" i="133"/>
  <c r="V80" i="133"/>
  <c r="S80" i="133"/>
  <c r="Q80" i="133"/>
  <c r="R80" i="133" s="1"/>
  <c r="AH79" i="133"/>
  <c r="AE79" i="133"/>
  <c r="AB79" i="133"/>
  <c r="Y79" i="133"/>
  <c r="V79" i="133"/>
  <c r="S79" i="133"/>
  <c r="Q79" i="133"/>
  <c r="R79" i="133" s="1"/>
  <c r="AH78" i="133"/>
  <c r="AE78" i="133"/>
  <c r="AB78" i="133"/>
  <c r="Y78" i="133"/>
  <c r="V78" i="133"/>
  <c r="S78" i="133"/>
  <c r="Q78" i="133"/>
  <c r="R78" i="133" s="1"/>
  <c r="AH77" i="133"/>
  <c r="AE77" i="133"/>
  <c r="AB77" i="133"/>
  <c r="Y77" i="133"/>
  <c r="V77" i="133"/>
  <c r="S77" i="133"/>
  <c r="Q77" i="133"/>
  <c r="R77" i="133" s="1"/>
  <c r="AH76" i="133"/>
  <c r="AE76" i="133"/>
  <c r="AB76" i="133"/>
  <c r="Y76" i="133"/>
  <c r="V76" i="133"/>
  <c r="S76" i="133"/>
  <c r="Q76" i="133"/>
  <c r="R76" i="133" s="1"/>
  <c r="AH75" i="133"/>
  <c r="AE75" i="133"/>
  <c r="AB75" i="133"/>
  <c r="Y75" i="133"/>
  <c r="V75" i="133"/>
  <c r="S75" i="133"/>
  <c r="Q75" i="133"/>
  <c r="R75" i="133" s="1"/>
  <c r="AH74" i="133"/>
  <c r="Q74" i="133"/>
  <c r="R74" i="133" s="1"/>
  <c r="AH73" i="133"/>
  <c r="Q73" i="133"/>
  <c r="R73" i="133" s="1"/>
  <c r="AH72" i="133"/>
  <c r="Q72" i="133"/>
  <c r="R72" i="133" s="1"/>
  <c r="AH71" i="133"/>
  <c r="Q71" i="133"/>
  <c r="R71" i="133" s="1"/>
  <c r="AH70" i="133"/>
  <c r="Q70" i="133"/>
  <c r="R70" i="133" s="1"/>
  <c r="AH69" i="133"/>
  <c r="Q69" i="133"/>
  <c r="R69" i="133" s="1"/>
  <c r="AH68" i="133"/>
  <c r="Q68" i="133"/>
  <c r="R68" i="133" s="1"/>
  <c r="AH62" i="133"/>
  <c r="AE62" i="133"/>
  <c r="Y62" i="133"/>
  <c r="Q62" i="133"/>
  <c r="R62" i="133" s="1"/>
  <c r="AH61" i="133"/>
  <c r="AE61" i="133"/>
  <c r="Y61" i="133"/>
  <c r="Q61" i="133"/>
  <c r="R61" i="133" s="1"/>
  <c r="AH60" i="133"/>
  <c r="AE60" i="133"/>
  <c r="Q60" i="133"/>
  <c r="R60" i="133" s="1"/>
  <c r="AH58" i="133"/>
  <c r="AE58" i="133"/>
  <c r="AB58" i="133"/>
  <c r="Y58" i="133"/>
  <c r="V58" i="133"/>
  <c r="S58" i="133"/>
  <c r="Q58" i="133"/>
  <c r="R58" i="133" s="1"/>
  <c r="AH57" i="133"/>
  <c r="AE57" i="133"/>
  <c r="AB57" i="133"/>
  <c r="Y57" i="133"/>
  <c r="V57" i="133"/>
  <c r="S57" i="133"/>
  <c r="Q57" i="133"/>
  <c r="R57" i="133" s="1"/>
  <c r="AH56" i="133"/>
  <c r="AE56" i="133"/>
  <c r="AB56" i="133"/>
  <c r="Y56" i="133"/>
  <c r="V56" i="133"/>
  <c r="S56" i="133"/>
  <c r="Q56" i="133"/>
  <c r="R56" i="133" s="1"/>
  <c r="AH55" i="133"/>
  <c r="AE55" i="133"/>
  <c r="AB55" i="133"/>
  <c r="Y55" i="133"/>
  <c r="V55" i="133"/>
  <c r="S55" i="133"/>
  <c r="Q55" i="133"/>
  <c r="R55" i="133" s="1"/>
  <c r="AH54" i="133"/>
  <c r="AE54" i="133"/>
  <c r="AB54" i="133"/>
  <c r="Y54" i="133"/>
  <c r="V54" i="133"/>
  <c r="S54" i="133"/>
  <c r="Q54" i="133"/>
  <c r="R54" i="133" s="1"/>
  <c r="AH53" i="133"/>
  <c r="AE53" i="133"/>
  <c r="AB53" i="133"/>
  <c r="Y53" i="133"/>
  <c r="V53" i="133"/>
  <c r="S53" i="133"/>
  <c r="Q53" i="133"/>
  <c r="R53" i="133" s="1"/>
  <c r="AH52" i="133"/>
  <c r="AE52" i="133"/>
  <c r="AB52" i="133"/>
  <c r="Y52" i="133"/>
  <c r="V52" i="133"/>
  <c r="S52" i="133"/>
  <c r="Q52" i="133"/>
  <c r="R52" i="133" s="1"/>
  <c r="AH51" i="133"/>
  <c r="AE51" i="133"/>
  <c r="AB51" i="133"/>
  <c r="Y51" i="133"/>
  <c r="V51" i="133"/>
  <c r="S51" i="133"/>
  <c r="Q51" i="133"/>
  <c r="R51" i="133" s="1"/>
  <c r="AH50" i="133"/>
  <c r="AE50" i="133"/>
  <c r="AB50" i="133"/>
  <c r="Y50" i="133"/>
  <c r="V50" i="133"/>
  <c r="S50" i="133"/>
  <c r="Q50" i="133"/>
  <c r="R50" i="133" s="1"/>
  <c r="AH49" i="133"/>
  <c r="AE49" i="133"/>
  <c r="AB49" i="133"/>
  <c r="Y49" i="133"/>
  <c r="V49" i="133"/>
  <c r="S49" i="133"/>
  <c r="Q49" i="133"/>
  <c r="R49" i="133" s="1"/>
  <c r="AH48" i="133"/>
  <c r="AE48" i="133"/>
  <c r="AB48" i="133"/>
  <c r="Y48" i="133"/>
  <c r="V48" i="133"/>
  <c r="S48" i="133"/>
  <c r="Q48" i="133"/>
  <c r="R48" i="133" s="1"/>
  <c r="AH47" i="133"/>
  <c r="AE47" i="133"/>
  <c r="AB47" i="133"/>
  <c r="Y47" i="133"/>
  <c r="V47" i="133"/>
  <c r="S47" i="133"/>
  <c r="Q47" i="133"/>
  <c r="R47" i="133" s="1"/>
  <c r="AH46" i="133"/>
  <c r="AE46" i="133"/>
  <c r="AB46" i="133"/>
  <c r="Y46" i="133"/>
  <c r="V46" i="133"/>
  <c r="S46" i="133"/>
  <c r="Q46" i="133"/>
  <c r="R46" i="133" s="1"/>
  <c r="AH45" i="133"/>
  <c r="AE45" i="133"/>
  <c r="AB45" i="133"/>
  <c r="Y45" i="133"/>
  <c r="V45" i="133"/>
  <c r="S45" i="133"/>
  <c r="Q45" i="133"/>
  <c r="R45" i="133" s="1"/>
  <c r="AH44" i="133"/>
  <c r="Q44" i="133"/>
  <c r="R44" i="133" s="1"/>
  <c r="AH43" i="133"/>
  <c r="AE43" i="133"/>
  <c r="AB43" i="133"/>
  <c r="Y43" i="133"/>
  <c r="V43" i="133"/>
  <c r="S43" i="133"/>
  <c r="Q43" i="133"/>
  <c r="R43" i="133" s="1"/>
  <c r="AH42" i="133"/>
  <c r="AE42" i="133"/>
  <c r="AB42" i="133"/>
  <c r="Y42" i="133"/>
  <c r="V42" i="133"/>
  <c r="S42" i="133"/>
  <c r="Q42" i="133"/>
  <c r="R42" i="133" s="1"/>
  <c r="AH41" i="133"/>
  <c r="AE41" i="133"/>
  <c r="AB41" i="133"/>
  <c r="Y41" i="133"/>
  <c r="V41" i="133"/>
  <c r="S41" i="133"/>
  <c r="Q41" i="133"/>
  <c r="R41" i="133" s="1"/>
  <c r="AH40" i="133"/>
  <c r="AE40" i="133"/>
  <c r="AB40" i="133"/>
  <c r="Y40" i="133"/>
  <c r="V40" i="133"/>
  <c r="S40" i="133"/>
  <c r="Q40" i="133"/>
  <c r="R40" i="133" s="1"/>
  <c r="AH39" i="133"/>
  <c r="AE39" i="133"/>
  <c r="AB39" i="133"/>
  <c r="V39" i="133"/>
  <c r="S39" i="133"/>
  <c r="Q39" i="133"/>
  <c r="R39" i="133" s="1"/>
  <c r="AH38" i="133"/>
  <c r="AE38" i="133"/>
  <c r="AB38" i="133"/>
  <c r="Y38" i="133"/>
  <c r="V38" i="133"/>
  <c r="S38" i="133"/>
  <c r="Q38" i="133"/>
  <c r="R38" i="133" s="1"/>
  <c r="AH37" i="133"/>
  <c r="AE37" i="133"/>
  <c r="AB37" i="133"/>
  <c r="Y37" i="133"/>
  <c r="V37" i="133"/>
  <c r="S37" i="133"/>
  <c r="Q37" i="133"/>
  <c r="R37" i="133" s="1"/>
  <c r="AH36" i="133"/>
  <c r="AE36" i="133"/>
  <c r="AB36" i="133"/>
  <c r="Y36" i="133"/>
  <c r="V36" i="133"/>
  <c r="S36" i="133"/>
  <c r="Q36" i="133"/>
  <c r="R36" i="133" s="1"/>
  <c r="AH35" i="133"/>
  <c r="AE35" i="133"/>
  <c r="AB35" i="133"/>
  <c r="Y35" i="133"/>
  <c r="V35" i="133"/>
  <c r="S35" i="133"/>
  <c r="Q35" i="133"/>
  <c r="R35" i="133" s="1"/>
  <c r="AH34" i="133"/>
  <c r="AE34" i="133"/>
  <c r="AB34" i="133"/>
  <c r="Y34" i="133"/>
  <c r="V34" i="133"/>
  <c r="S34" i="133"/>
  <c r="Q34" i="133"/>
  <c r="R34" i="133" s="1"/>
  <c r="AH33" i="133"/>
  <c r="AE33" i="133"/>
  <c r="AB33" i="133"/>
  <c r="Y33" i="133"/>
  <c r="V33" i="133"/>
  <c r="S33" i="133"/>
  <c r="Q33" i="133"/>
  <c r="R33" i="133" s="1"/>
  <c r="AH32" i="133"/>
  <c r="Q32" i="133"/>
  <c r="R32" i="133" s="1"/>
  <c r="AH31" i="133"/>
  <c r="Q31" i="133"/>
  <c r="R31" i="133" s="1"/>
  <c r="AH30" i="133"/>
  <c r="Q30" i="133"/>
  <c r="R30" i="133" s="1"/>
  <c r="AH29" i="133"/>
  <c r="Q29" i="133"/>
  <c r="R29" i="133" s="1"/>
  <c r="AH28" i="133"/>
  <c r="Q28" i="133"/>
  <c r="R28" i="133" s="1"/>
  <c r="AH27" i="133"/>
  <c r="Q27" i="133"/>
  <c r="R27" i="133" s="1"/>
  <c r="AH26" i="133"/>
  <c r="Q26" i="133"/>
  <c r="R26" i="133" s="1"/>
  <c r="AH25" i="133"/>
  <c r="Q25" i="133"/>
  <c r="R25" i="133" s="1"/>
  <c r="AH24" i="133"/>
  <c r="Q24" i="133"/>
  <c r="R24" i="133" s="1"/>
  <c r="Q23" i="133"/>
  <c r="R23" i="133" s="1"/>
  <c r="AH22" i="133"/>
  <c r="Q22" i="133"/>
  <c r="R22" i="133" s="1"/>
  <c r="AH21" i="133"/>
  <c r="Q21" i="133"/>
  <c r="R21" i="133" s="1"/>
  <c r="AH20" i="133"/>
  <c r="Q20" i="133"/>
  <c r="R20" i="133" s="1"/>
  <c r="AH19" i="133"/>
  <c r="Q19" i="133"/>
  <c r="R19" i="133" s="1"/>
  <c r="AH18" i="133"/>
  <c r="Q18" i="133"/>
  <c r="R18" i="133" s="1"/>
  <c r="AH17" i="133"/>
  <c r="Q17" i="133"/>
  <c r="R17" i="133" s="1"/>
  <c r="AE11" i="133"/>
  <c r="AB11" i="133"/>
  <c r="Y11" i="133"/>
  <c r="V11" i="133"/>
  <c r="L11" i="133"/>
  <c r="I11" i="133"/>
  <c r="F11" i="133"/>
  <c r="C11" i="133"/>
  <c r="AS10" i="133"/>
  <c r="AH9" i="133"/>
  <c r="O9" i="133"/>
  <c r="AN8" i="133"/>
  <c r="AV8" i="133" s="1"/>
  <c r="AE8" i="133"/>
  <c r="AB74" i="133" s="1"/>
  <c r="AB8" i="133"/>
  <c r="Y8" i="133"/>
  <c r="V74" i="133" s="1"/>
  <c r="V8" i="133"/>
  <c r="L8" i="133"/>
  <c r="AB44" i="133" s="1"/>
  <c r="I8" i="133"/>
  <c r="Y44" i="133" s="1"/>
  <c r="F8" i="133"/>
  <c r="V44" i="133" s="1"/>
  <c r="C8" i="133"/>
  <c r="S44" i="133" s="1"/>
  <c r="AN6" i="133"/>
  <c r="AN10" i="133" s="1"/>
  <c r="AH6" i="133"/>
  <c r="O6" i="133"/>
  <c r="I1" i="133"/>
  <c r="F1" i="133"/>
  <c r="C1" i="133"/>
  <c r="S19" i="133" l="1"/>
  <c r="AV6" i="133"/>
  <c r="S17" i="133"/>
  <c r="AH8" i="133"/>
  <c r="AH11" i="133"/>
  <c r="BE8" i="133" s="1"/>
  <c r="S18" i="133"/>
  <c r="AK55" i="133"/>
  <c r="AK82" i="133"/>
  <c r="AK42" i="133"/>
  <c r="AK47" i="133"/>
  <c r="AK78" i="133"/>
  <c r="AK83" i="133"/>
  <c r="AK89" i="133"/>
  <c r="AK36" i="133"/>
  <c r="AK41" i="133"/>
  <c r="AK51" i="133"/>
  <c r="AK35" i="133"/>
  <c r="AK39" i="133"/>
  <c r="AK40" i="133"/>
  <c r="AK43" i="133"/>
  <c r="AK45" i="133"/>
  <c r="AK49" i="133"/>
  <c r="AK53" i="133"/>
  <c r="AK57" i="133"/>
  <c r="AK80" i="133"/>
  <c r="AK81" i="133"/>
  <c r="AK84" i="133"/>
  <c r="AK85" i="133"/>
  <c r="AV10" i="133"/>
  <c r="AB69" i="133"/>
  <c r="AB70" i="133"/>
  <c r="AB71" i="133"/>
  <c r="AB72" i="133"/>
  <c r="V69" i="133"/>
  <c r="V70" i="133"/>
  <c r="V71" i="133"/>
  <c r="V72" i="133"/>
  <c r="O11" i="133"/>
  <c r="BE6" i="133" s="1"/>
  <c r="Y17" i="133"/>
  <c r="Y18" i="133"/>
  <c r="Y19" i="133"/>
  <c r="S68" i="133"/>
  <c r="S73" i="133"/>
  <c r="S74" i="133"/>
  <c r="AE74" i="133" s="1"/>
  <c r="AK74" i="133" s="1"/>
  <c r="V68" i="133"/>
  <c r="AB68" i="133"/>
  <c r="S69" i="133"/>
  <c r="Y69" i="133"/>
  <c r="S70" i="133"/>
  <c r="AE70" i="133" s="1"/>
  <c r="AK70" i="133" s="1"/>
  <c r="S71" i="133"/>
  <c r="AE71" i="133" s="1"/>
  <c r="AK71" i="133" s="1"/>
  <c r="S72" i="133"/>
  <c r="AE72" i="133" s="1"/>
  <c r="AK72" i="133" s="1"/>
  <c r="V73" i="133"/>
  <c r="AB73" i="133"/>
  <c r="V20" i="133"/>
  <c r="AB20" i="133"/>
  <c r="V21" i="133"/>
  <c r="AB21" i="133"/>
  <c r="V22" i="133"/>
  <c r="AB22" i="133"/>
  <c r="V23" i="133"/>
  <c r="AB23" i="133"/>
  <c r="S24" i="133"/>
  <c r="Y24" i="133"/>
  <c r="S25" i="133"/>
  <c r="Y25" i="133"/>
  <c r="S26" i="133"/>
  <c r="Y26" i="133"/>
  <c r="S27" i="133"/>
  <c r="Y27" i="133"/>
  <c r="V28" i="133"/>
  <c r="AB28" i="133"/>
  <c r="V29" i="133"/>
  <c r="AB29" i="133"/>
  <c r="V30" i="133"/>
  <c r="AB30" i="133"/>
  <c r="V31" i="133"/>
  <c r="AB31" i="133"/>
  <c r="V32" i="133"/>
  <c r="AB32" i="133"/>
  <c r="V17" i="133"/>
  <c r="AE17" i="133" s="1"/>
  <c r="AK17" i="133" s="1"/>
  <c r="AB17" i="133"/>
  <c r="V18" i="133"/>
  <c r="AE18" i="133" s="1"/>
  <c r="AK18" i="133" s="1"/>
  <c r="AB18" i="133"/>
  <c r="V19" i="133"/>
  <c r="AE19" i="133" s="1"/>
  <c r="AK19" i="133" s="1"/>
  <c r="AB19" i="133"/>
  <c r="S20" i="133"/>
  <c r="AE20" i="133" s="1"/>
  <c r="Y20" i="133"/>
  <c r="S21" i="133"/>
  <c r="AE21" i="133" s="1"/>
  <c r="AK21" i="133" s="1"/>
  <c r="Y21" i="133"/>
  <c r="S22" i="133"/>
  <c r="AE22" i="133" s="1"/>
  <c r="AK22" i="133" s="1"/>
  <c r="Y22" i="133"/>
  <c r="S23" i="133"/>
  <c r="AE23" i="133" s="1"/>
  <c r="AK23" i="133" s="1"/>
  <c r="Y23" i="133"/>
  <c r="V24" i="133"/>
  <c r="AB24" i="133"/>
  <c r="V25" i="133"/>
  <c r="AB25" i="133"/>
  <c r="V26" i="133"/>
  <c r="AB26" i="133"/>
  <c r="V27" i="133"/>
  <c r="AB27" i="133"/>
  <c r="S28" i="133"/>
  <c r="AE28" i="133" s="1"/>
  <c r="AK28" i="133" s="1"/>
  <c r="Y28" i="133"/>
  <c r="S29" i="133"/>
  <c r="AE29" i="133" s="1"/>
  <c r="AK29" i="133" s="1"/>
  <c r="Y29" i="133"/>
  <c r="S30" i="133"/>
  <c r="AE30" i="133" s="1"/>
  <c r="AK30" i="133" s="1"/>
  <c r="Y30" i="133"/>
  <c r="S31" i="133"/>
  <c r="AE31" i="133" s="1"/>
  <c r="AK31" i="133" s="1"/>
  <c r="Y31" i="133"/>
  <c r="S32" i="133"/>
  <c r="AE32" i="133" s="1"/>
  <c r="AK32" i="133" s="1"/>
  <c r="Y32" i="133"/>
  <c r="AK87" i="133"/>
  <c r="AK76" i="133"/>
  <c r="AK33" i="133"/>
  <c r="AK34" i="133"/>
  <c r="AK37" i="133"/>
  <c r="AK38" i="133"/>
  <c r="AK20" i="133"/>
  <c r="AE44" i="133"/>
  <c r="AK44" i="133" s="1"/>
  <c r="BA8" i="133"/>
  <c r="AK46" i="133"/>
  <c r="AK48" i="133"/>
  <c r="AK50" i="133"/>
  <c r="AK52" i="133"/>
  <c r="AK54" i="133"/>
  <c r="AK56" i="133"/>
  <c r="AK58" i="133"/>
  <c r="AK60" i="133"/>
  <c r="AK61" i="133"/>
  <c r="AK62" i="133"/>
  <c r="AK75" i="133"/>
  <c r="AK77" i="133"/>
  <c r="AK79" i="133"/>
  <c r="O8" i="133"/>
  <c r="BA6" i="133" s="1"/>
  <c r="BE10" i="133" l="1"/>
  <c r="AE69" i="133"/>
  <c r="AK69" i="133" s="1"/>
  <c r="BA10" i="133"/>
  <c r="AE68" i="133"/>
  <c r="AK68" i="133" s="1"/>
  <c r="AE73" i="133"/>
  <c r="AK73" i="133" s="1"/>
  <c r="AE27" i="133"/>
  <c r="AK27" i="133" s="1"/>
  <c r="AE26" i="133"/>
  <c r="AK26" i="133" s="1"/>
  <c r="AE25" i="133"/>
  <c r="AK25" i="133" s="1"/>
  <c r="AE24" i="133"/>
  <c r="AK24" i="133" s="1"/>
  <c r="D1" i="27" l="1"/>
  <c r="B1" i="27"/>
  <c r="AK1" i="132"/>
  <c r="AM1" i="132"/>
  <c r="C1" i="101"/>
  <c r="AH60" i="92"/>
  <c r="AB18" i="92" l="1"/>
  <c r="AB19" i="92"/>
  <c r="AB20" i="92"/>
  <c r="AB21" i="92"/>
  <c r="AB22" i="92"/>
  <c r="AH19" i="92"/>
  <c r="C8" i="92" l="1"/>
  <c r="V8" i="92"/>
  <c r="AE21" i="92"/>
  <c r="I1" i="101" l="1"/>
  <c r="I1" i="103"/>
  <c r="I1" i="104"/>
  <c r="I1" i="105"/>
  <c r="I1" i="106"/>
  <c r="I1" i="107"/>
  <c r="I1" i="108"/>
  <c r="I1" i="109"/>
  <c r="I1" i="110"/>
  <c r="I1" i="111"/>
  <c r="I1" i="112"/>
  <c r="I1" i="113"/>
  <c r="I1" i="114"/>
  <c r="I1" i="115"/>
  <c r="I1" i="116"/>
  <c r="I1" i="117"/>
  <c r="I1" i="118"/>
  <c r="I1" i="119"/>
  <c r="I1" i="120"/>
  <c r="I1" i="121"/>
  <c r="I1" i="122"/>
  <c r="I1" i="123"/>
  <c r="I1" i="124"/>
  <c r="I1" i="125"/>
  <c r="I1" i="126"/>
  <c r="I1" i="127"/>
  <c r="I1" i="128"/>
  <c r="I1" i="129"/>
  <c r="I1" i="130"/>
  <c r="I1" i="102"/>
  <c r="AH87" i="102"/>
  <c r="AH77" i="102"/>
  <c r="AH76" i="102"/>
  <c r="AH75" i="102"/>
  <c r="AH74" i="102"/>
  <c r="AH73" i="102"/>
  <c r="AH72" i="102"/>
  <c r="AH71" i="102"/>
  <c r="AH70" i="102"/>
  <c r="AH69" i="102"/>
  <c r="AH68" i="102"/>
  <c r="AH62" i="102"/>
  <c r="AH61" i="102"/>
  <c r="AH60" i="102"/>
  <c r="AH39" i="102"/>
  <c r="AH38" i="102"/>
  <c r="AH37" i="102"/>
  <c r="AH36" i="102"/>
  <c r="AH35" i="102"/>
  <c r="AH34" i="102"/>
  <c r="AH33" i="102"/>
  <c r="AH32" i="102"/>
  <c r="AH31" i="102"/>
  <c r="AH30" i="102"/>
  <c r="AH29" i="102"/>
  <c r="AH28" i="102"/>
  <c r="AH27" i="102"/>
  <c r="AH26" i="102"/>
  <c r="AH25" i="102"/>
  <c r="AH24" i="102"/>
  <c r="AH23" i="102"/>
  <c r="AH22" i="102"/>
  <c r="AH21" i="102"/>
  <c r="AH20" i="102"/>
  <c r="AH19" i="102"/>
  <c r="AH18" i="102"/>
  <c r="AH87" i="103"/>
  <c r="AH77" i="103"/>
  <c r="AH76" i="103"/>
  <c r="AH75" i="103"/>
  <c r="AH74" i="103"/>
  <c r="AH73" i="103"/>
  <c r="AH72" i="103"/>
  <c r="AH71" i="103"/>
  <c r="AH70" i="103"/>
  <c r="AH69" i="103"/>
  <c r="AH68" i="103"/>
  <c r="AH62" i="103"/>
  <c r="AH61" i="103"/>
  <c r="AH60" i="103"/>
  <c r="AH39" i="103"/>
  <c r="AH38" i="103"/>
  <c r="AH37" i="103"/>
  <c r="AH36" i="103"/>
  <c r="AH35" i="103"/>
  <c r="AH34" i="103"/>
  <c r="AH33" i="103"/>
  <c r="AH32" i="103"/>
  <c r="AH31" i="103"/>
  <c r="AH30" i="103"/>
  <c r="AH29" i="103"/>
  <c r="AH28" i="103"/>
  <c r="AH27" i="103"/>
  <c r="AH26" i="103"/>
  <c r="AH25" i="103"/>
  <c r="AH24" i="103"/>
  <c r="AH23" i="103"/>
  <c r="AH22" i="103"/>
  <c r="AH21" i="103"/>
  <c r="AH20" i="103"/>
  <c r="AH19" i="103"/>
  <c r="AH18" i="103"/>
  <c r="AH87" i="104"/>
  <c r="AH77" i="104"/>
  <c r="AH76" i="104"/>
  <c r="AH75" i="104"/>
  <c r="AH74" i="104"/>
  <c r="AH73" i="104"/>
  <c r="AH72" i="104"/>
  <c r="AH71" i="104"/>
  <c r="AH70" i="104"/>
  <c r="AH69" i="104"/>
  <c r="AH68" i="104"/>
  <c r="AH62" i="104"/>
  <c r="AH61" i="104"/>
  <c r="AH60" i="104"/>
  <c r="AH39" i="104"/>
  <c r="AH38" i="104"/>
  <c r="AH37" i="104"/>
  <c r="AH36" i="104"/>
  <c r="AH35" i="104"/>
  <c r="AH34" i="104"/>
  <c r="AH33" i="104"/>
  <c r="AH32" i="104"/>
  <c r="AH31" i="104"/>
  <c r="AH30" i="104"/>
  <c r="AH29" i="104"/>
  <c r="AH28" i="104"/>
  <c r="AH27" i="104"/>
  <c r="AH26" i="104"/>
  <c r="AH25" i="104"/>
  <c r="AH24" i="104"/>
  <c r="AH23" i="104"/>
  <c r="AH22" i="104"/>
  <c r="AH21" i="104"/>
  <c r="AH20" i="104"/>
  <c r="AH19" i="104"/>
  <c r="AH18" i="104"/>
  <c r="AH87" i="105"/>
  <c r="AH77" i="105"/>
  <c r="AH76" i="105"/>
  <c r="AH75" i="105"/>
  <c r="AH74" i="105"/>
  <c r="AH73" i="105"/>
  <c r="AH72" i="105"/>
  <c r="AH71" i="105"/>
  <c r="AH70" i="105"/>
  <c r="AH69" i="105"/>
  <c r="AH68" i="105"/>
  <c r="AH62" i="105"/>
  <c r="AH61" i="105"/>
  <c r="AH60" i="105"/>
  <c r="AH39" i="105"/>
  <c r="AH38" i="105"/>
  <c r="AH37" i="105"/>
  <c r="AH36" i="105"/>
  <c r="AH35" i="105"/>
  <c r="AH34" i="105"/>
  <c r="AH33" i="105"/>
  <c r="AH32" i="105"/>
  <c r="AH31" i="105"/>
  <c r="AH30" i="105"/>
  <c r="AH29" i="105"/>
  <c r="AH28" i="105"/>
  <c r="AH27" i="105"/>
  <c r="AH26" i="105"/>
  <c r="AH25" i="105"/>
  <c r="AH24" i="105"/>
  <c r="AH23" i="105"/>
  <c r="AH22" i="105"/>
  <c r="AH21" i="105"/>
  <c r="AH20" i="105"/>
  <c r="AH19" i="105"/>
  <c r="AH18" i="105"/>
  <c r="AH87" i="106"/>
  <c r="AH77" i="106"/>
  <c r="AH76" i="106"/>
  <c r="AH75" i="106"/>
  <c r="AH74" i="106"/>
  <c r="AH73" i="106"/>
  <c r="AH72" i="106"/>
  <c r="AH71" i="106"/>
  <c r="AH70" i="106"/>
  <c r="AH69" i="106"/>
  <c r="AH68" i="106"/>
  <c r="AH62" i="106"/>
  <c r="AH61" i="106"/>
  <c r="AH60" i="106"/>
  <c r="AH39" i="106"/>
  <c r="AH38" i="106"/>
  <c r="AH37" i="106"/>
  <c r="AH36" i="106"/>
  <c r="AH35" i="106"/>
  <c r="AH34" i="106"/>
  <c r="AH33" i="106"/>
  <c r="AH32" i="106"/>
  <c r="AH31" i="106"/>
  <c r="AH30" i="106"/>
  <c r="AH29" i="106"/>
  <c r="AH28" i="106"/>
  <c r="AH27" i="106"/>
  <c r="AH26" i="106"/>
  <c r="AH25" i="106"/>
  <c r="AH24" i="106"/>
  <c r="AH23" i="106"/>
  <c r="AH22" i="106"/>
  <c r="AH21" i="106"/>
  <c r="AH20" i="106"/>
  <c r="AH19" i="106"/>
  <c r="AH18" i="106"/>
  <c r="AH87" i="107"/>
  <c r="AH77" i="107"/>
  <c r="AH76" i="107"/>
  <c r="AH75" i="107"/>
  <c r="AH74" i="107"/>
  <c r="AH73" i="107"/>
  <c r="AH72" i="107"/>
  <c r="AH71" i="107"/>
  <c r="AH70" i="107"/>
  <c r="AH69" i="107"/>
  <c r="AH68" i="107"/>
  <c r="AH62" i="107"/>
  <c r="AH61" i="107"/>
  <c r="AH60" i="107"/>
  <c r="AH39" i="107"/>
  <c r="AH38" i="107"/>
  <c r="AH37" i="107"/>
  <c r="AH36" i="107"/>
  <c r="AH35" i="107"/>
  <c r="AH34" i="107"/>
  <c r="AH33" i="107"/>
  <c r="AH32" i="107"/>
  <c r="AH31" i="107"/>
  <c r="AH30" i="107"/>
  <c r="AH29" i="107"/>
  <c r="AH28" i="107"/>
  <c r="AH27" i="107"/>
  <c r="AH26" i="107"/>
  <c r="AH25" i="107"/>
  <c r="AH24" i="107"/>
  <c r="AH23" i="107"/>
  <c r="AH22" i="107"/>
  <c r="AH21" i="107"/>
  <c r="AH20" i="107"/>
  <c r="AH19" i="107"/>
  <c r="AH18" i="107"/>
  <c r="AH87" i="108"/>
  <c r="AH77" i="108"/>
  <c r="AH76" i="108"/>
  <c r="AH75" i="108"/>
  <c r="AH74" i="108"/>
  <c r="AH73" i="108"/>
  <c r="AH72" i="108"/>
  <c r="AH71" i="108"/>
  <c r="AH70" i="108"/>
  <c r="AH69" i="108"/>
  <c r="AH68" i="108"/>
  <c r="AH62" i="108"/>
  <c r="AH61" i="108"/>
  <c r="AH60" i="108"/>
  <c r="AH39" i="108"/>
  <c r="AH38" i="108"/>
  <c r="AH37" i="108"/>
  <c r="AH36" i="108"/>
  <c r="AH35" i="108"/>
  <c r="AH34" i="108"/>
  <c r="AH33" i="108"/>
  <c r="AH32" i="108"/>
  <c r="AH31" i="108"/>
  <c r="AH30" i="108"/>
  <c r="AH29" i="108"/>
  <c r="AH28" i="108"/>
  <c r="AH27" i="108"/>
  <c r="AH26" i="108"/>
  <c r="AH25" i="108"/>
  <c r="AH24" i="108"/>
  <c r="AH23" i="108"/>
  <c r="AH22" i="108"/>
  <c r="AH21" i="108"/>
  <c r="AH20" i="108"/>
  <c r="AH19" i="108"/>
  <c r="AH18" i="108"/>
  <c r="AH87" i="109"/>
  <c r="AH77" i="109"/>
  <c r="AH76" i="109"/>
  <c r="AH75" i="109"/>
  <c r="AH74" i="109"/>
  <c r="AH73" i="109"/>
  <c r="AH72" i="109"/>
  <c r="AH71" i="109"/>
  <c r="AH70" i="109"/>
  <c r="AH69" i="109"/>
  <c r="AH68" i="109"/>
  <c r="AH62" i="109"/>
  <c r="AH61" i="109"/>
  <c r="AH60" i="109"/>
  <c r="AH39" i="109"/>
  <c r="AH38" i="109"/>
  <c r="AH37" i="109"/>
  <c r="AH36" i="109"/>
  <c r="AH35" i="109"/>
  <c r="AH34" i="109"/>
  <c r="AH33" i="109"/>
  <c r="AH32" i="109"/>
  <c r="AH31" i="109"/>
  <c r="AH30" i="109"/>
  <c r="AH29" i="109"/>
  <c r="AH28" i="109"/>
  <c r="AH27" i="109"/>
  <c r="AH26" i="109"/>
  <c r="AH25" i="109"/>
  <c r="AH24" i="109"/>
  <c r="AH23" i="109"/>
  <c r="AH22" i="109"/>
  <c r="AH21" i="109"/>
  <c r="AH20" i="109"/>
  <c r="AH19" i="109"/>
  <c r="AH18" i="109"/>
  <c r="AH87" i="110"/>
  <c r="AH77" i="110"/>
  <c r="AH76" i="110"/>
  <c r="AH75" i="110"/>
  <c r="AH74" i="110"/>
  <c r="AH73" i="110"/>
  <c r="AH72" i="110"/>
  <c r="AH71" i="110"/>
  <c r="AH70" i="110"/>
  <c r="AH69" i="110"/>
  <c r="AH68" i="110"/>
  <c r="AH62" i="110"/>
  <c r="AH61" i="110"/>
  <c r="AH60" i="110"/>
  <c r="AH39" i="110"/>
  <c r="AH38" i="110"/>
  <c r="AH37" i="110"/>
  <c r="AH36" i="110"/>
  <c r="AH35" i="110"/>
  <c r="AH34" i="110"/>
  <c r="AH33" i="110"/>
  <c r="AH32" i="110"/>
  <c r="AH31" i="110"/>
  <c r="AH30" i="110"/>
  <c r="AH29" i="110"/>
  <c r="AH28" i="110"/>
  <c r="AH27" i="110"/>
  <c r="AH26" i="110"/>
  <c r="AH25" i="110"/>
  <c r="AH24" i="110"/>
  <c r="AH23" i="110"/>
  <c r="AH22" i="110"/>
  <c r="AH21" i="110"/>
  <c r="AH20" i="110"/>
  <c r="AH19" i="110"/>
  <c r="AH18" i="110"/>
  <c r="AH87" i="111"/>
  <c r="AH77" i="111"/>
  <c r="AH76" i="111"/>
  <c r="AH75" i="111"/>
  <c r="AH74" i="111"/>
  <c r="AH73" i="111"/>
  <c r="AH72" i="111"/>
  <c r="AH71" i="111"/>
  <c r="AH70" i="111"/>
  <c r="AH69" i="111"/>
  <c r="AH68" i="111"/>
  <c r="AH62" i="111"/>
  <c r="AH61" i="111"/>
  <c r="AH60" i="111"/>
  <c r="AH39" i="111"/>
  <c r="AH38" i="111"/>
  <c r="AH37" i="111"/>
  <c r="AH36" i="111"/>
  <c r="AH35" i="111"/>
  <c r="AH34" i="111"/>
  <c r="AH33" i="111"/>
  <c r="AH32" i="111"/>
  <c r="AH31" i="111"/>
  <c r="AH30" i="111"/>
  <c r="AH29" i="111"/>
  <c r="AH28" i="111"/>
  <c r="AH27" i="111"/>
  <c r="AH26" i="111"/>
  <c r="AH25" i="111"/>
  <c r="AH24" i="111"/>
  <c r="AH23" i="111"/>
  <c r="AH22" i="111"/>
  <c r="AH21" i="111"/>
  <c r="AH20" i="111"/>
  <c r="AH19" i="111"/>
  <c r="AH18" i="111"/>
  <c r="AH87" i="112"/>
  <c r="AH77" i="112"/>
  <c r="AH76" i="112"/>
  <c r="AH75" i="112"/>
  <c r="AH74" i="112"/>
  <c r="AH73" i="112"/>
  <c r="AH72" i="112"/>
  <c r="AH71" i="112"/>
  <c r="AH70" i="112"/>
  <c r="AH69" i="112"/>
  <c r="AH68" i="112"/>
  <c r="AH62" i="112"/>
  <c r="AH61" i="112"/>
  <c r="AH60" i="112"/>
  <c r="AH39" i="112"/>
  <c r="AH38" i="112"/>
  <c r="AH37" i="112"/>
  <c r="AH36" i="112"/>
  <c r="AH35" i="112"/>
  <c r="AH34" i="112"/>
  <c r="AH33" i="112"/>
  <c r="AH32" i="112"/>
  <c r="AH31" i="112"/>
  <c r="AH30" i="112"/>
  <c r="AH29" i="112"/>
  <c r="AH28" i="112"/>
  <c r="AH27" i="112"/>
  <c r="AH26" i="112"/>
  <c r="AH25" i="112"/>
  <c r="AH24" i="112"/>
  <c r="AH23" i="112"/>
  <c r="AH22" i="112"/>
  <c r="AH21" i="112"/>
  <c r="AH20" i="112"/>
  <c r="AH19" i="112"/>
  <c r="AH18" i="112"/>
  <c r="AH87" i="113"/>
  <c r="AH77" i="113"/>
  <c r="AH76" i="113"/>
  <c r="AH75" i="113"/>
  <c r="AH74" i="113"/>
  <c r="AH73" i="113"/>
  <c r="AH72" i="113"/>
  <c r="AH71" i="113"/>
  <c r="AH70" i="113"/>
  <c r="AH69" i="113"/>
  <c r="AH68" i="113"/>
  <c r="AH62" i="113"/>
  <c r="AH61" i="113"/>
  <c r="AH60" i="113"/>
  <c r="AH39" i="113"/>
  <c r="AH38" i="113"/>
  <c r="AH37" i="113"/>
  <c r="AH36" i="113"/>
  <c r="AH35" i="113"/>
  <c r="AH34" i="113"/>
  <c r="AH33" i="113"/>
  <c r="AH32" i="113"/>
  <c r="AH31" i="113"/>
  <c r="AH30" i="113"/>
  <c r="AH29" i="113"/>
  <c r="AH28" i="113"/>
  <c r="AH27" i="113"/>
  <c r="AH26" i="113"/>
  <c r="AH25" i="113"/>
  <c r="AH24" i="113"/>
  <c r="AH23" i="113"/>
  <c r="AH22" i="113"/>
  <c r="AH21" i="113"/>
  <c r="AH20" i="113"/>
  <c r="AH19" i="113"/>
  <c r="AH18" i="113"/>
  <c r="AH87" i="114"/>
  <c r="AH77" i="114"/>
  <c r="AH76" i="114"/>
  <c r="AH75" i="114"/>
  <c r="AH74" i="114"/>
  <c r="AH73" i="114"/>
  <c r="AH72" i="114"/>
  <c r="AH71" i="114"/>
  <c r="AH70" i="114"/>
  <c r="AH69" i="114"/>
  <c r="AH68" i="114"/>
  <c r="AH62" i="114"/>
  <c r="AH61" i="114"/>
  <c r="AH60" i="114"/>
  <c r="AH39" i="114"/>
  <c r="AH38" i="114"/>
  <c r="AH37" i="114"/>
  <c r="AH36" i="114"/>
  <c r="AH35" i="114"/>
  <c r="AH34" i="114"/>
  <c r="AH33" i="114"/>
  <c r="AH32" i="114"/>
  <c r="AH31" i="114"/>
  <c r="AH30" i="114"/>
  <c r="AH29" i="114"/>
  <c r="AH28" i="114"/>
  <c r="AH27" i="114"/>
  <c r="AH26" i="114"/>
  <c r="AH25" i="114"/>
  <c r="AH24" i="114"/>
  <c r="AH23" i="114"/>
  <c r="AH22" i="114"/>
  <c r="AH21" i="114"/>
  <c r="AH20" i="114"/>
  <c r="AH19" i="114"/>
  <c r="AH18" i="114"/>
  <c r="AH87" i="115"/>
  <c r="AH77" i="115"/>
  <c r="AH76" i="115"/>
  <c r="AH75" i="115"/>
  <c r="AH74" i="115"/>
  <c r="AH73" i="115"/>
  <c r="AH72" i="115"/>
  <c r="AH71" i="115"/>
  <c r="AH70" i="115"/>
  <c r="AH69" i="115"/>
  <c r="AH68" i="115"/>
  <c r="AH62" i="115"/>
  <c r="AH61" i="115"/>
  <c r="AH60" i="115"/>
  <c r="AH39" i="115"/>
  <c r="AH38" i="115"/>
  <c r="AH37" i="115"/>
  <c r="AH36" i="115"/>
  <c r="AH35" i="115"/>
  <c r="AH34" i="115"/>
  <c r="AH33" i="115"/>
  <c r="AH32" i="115"/>
  <c r="AH31" i="115"/>
  <c r="AH30" i="115"/>
  <c r="AH29" i="115"/>
  <c r="AH28" i="115"/>
  <c r="AH27" i="115"/>
  <c r="AH26" i="115"/>
  <c r="AH25" i="115"/>
  <c r="AH24" i="115"/>
  <c r="AH23" i="115"/>
  <c r="AH22" i="115"/>
  <c r="AH21" i="115"/>
  <c r="AH20" i="115"/>
  <c r="AH19" i="115"/>
  <c r="AH18" i="115"/>
  <c r="AH87" i="116"/>
  <c r="AH77" i="116"/>
  <c r="AH76" i="116"/>
  <c r="AH75" i="116"/>
  <c r="AH74" i="116"/>
  <c r="AH73" i="116"/>
  <c r="AH72" i="116"/>
  <c r="AH71" i="116"/>
  <c r="AH70" i="116"/>
  <c r="AH69" i="116"/>
  <c r="AH68" i="116"/>
  <c r="AH62" i="116"/>
  <c r="AH61" i="116"/>
  <c r="AH60" i="116"/>
  <c r="AH39" i="116"/>
  <c r="AH38" i="116"/>
  <c r="AH37" i="116"/>
  <c r="AH36" i="116"/>
  <c r="AH35" i="116"/>
  <c r="AH34" i="116"/>
  <c r="AH33" i="116"/>
  <c r="AH32" i="116"/>
  <c r="AH31" i="116"/>
  <c r="AH30" i="116"/>
  <c r="AH29" i="116"/>
  <c r="AH28" i="116"/>
  <c r="AH27" i="116"/>
  <c r="AH26" i="116"/>
  <c r="AH25" i="116"/>
  <c r="AH24" i="116"/>
  <c r="AH23" i="116"/>
  <c r="AH22" i="116"/>
  <c r="AH21" i="116"/>
  <c r="AH20" i="116"/>
  <c r="AH19" i="116"/>
  <c r="AH18" i="116"/>
  <c r="AH87" i="117"/>
  <c r="AH77" i="117"/>
  <c r="AH76" i="117"/>
  <c r="AH75" i="117"/>
  <c r="AH74" i="117"/>
  <c r="AH73" i="117"/>
  <c r="AH72" i="117"/>
  <c r="AH71" i="117"/>
  <c r="AH70" i="117"/>
  <c r="AH69" i="117"/>
  <c r="AH68" i="117"/>
  <c r="AH62" i="117"/>
  <c r="AH61" i="117"/>
  <c r="AH60" i="117"/>
  <c r="AH39" i="117"/>
  <c r="AH38" i="117"/>
  <c r="AH37" i="117"/>
  <c r="AH36" i="117"/>
  <c r="AH35" i="117"/>
  <c r="AH34" i="117"/>
  <c r="AH33" i="117"/>
  <c r="AH32" i="117"/>
  <c r="AH31" i="117"/>
  <c r="AH30" i="117"/>
  <c r="AH29" i="117"/>
  <c r="AH28" i="117"/>
  <c r="AH27" i="117"/>
  <c r="AH26" i="117"/>
  <c r="AH25" i="117"/>
  <c r="AH24" i="117"/>
  <c r="AH23" i="117"/>
  <c r="AH22" i="117"/>
  <c r="AH21" i="117"/>
  <c r="AH20" i="117"/>
  <c r="AH19" i="117"/>
  <c r="AH18" i="117"/>
  <c r="AH87" i="118"/>
  <c r="AH77" i="118"/>
  <c r="AH76" i="118"/>
  <c r="AH75" i="118"/>
  <c r="AH74" i="118"/>
  <c r="AH73" i="118"/>
  <c r="AH72" i="118"/>
  <c r="AH71" i="118"/>
  <c r="AH70" i="118"/>
  <c r="AH69" i="118"/>
  <c r="AH68" i="118"/>
  <c r="AH62" i="118"/>
  <c r="AH61" i="118"/>
  <c r="AH60" i="118"/>
  <c r="AH39" i="118"/>
  <c r="AH38" i="118"/>
  <c r="AH37" i="118"/>
  <c r="AH36" i="118"/>
  <c r="AH35" i="118"/>
  <c r="AH34" i="118"/>
  <c r="AH33" i="118"/>
  <c r="AH32" i="118"/>
  <c r="AH31" i="118"/>
  <c r="AH30" i="118"/>
  <c r="AH29" i="118"/>
  <c r="AH28" i="118"/>
  <c r="AH27" i="118"/>
  <c r="AH26" i="118"/>
  <c r="AH25" i="118"/>
  <c r="AH24" i="118"/>
  <c r="AH23" i="118"/>
  <c r="AH22" i="118"/>
  <c r="AH21" i="118"/>
  <c r="AH20" i="118"/>
  <c r="AH19" i="118"/>
  <c r="AH18" i="118"/>
  <c r="AH87" i="119"/>
  <c r="AH77" i="119"/>
  <c r="AH76" i="119"/>
  <c r="AH75" i="119"/>
  <c r="AH74" i="119"/>
  <c r="AH73" i="119"/>
  <c r="AH72" i="119"/>
  <c r="AH71" i="119"/>
  <c r="AH70" i="119"/>
  <c r="AH69" i="119"/>
  <c r="AH68" i="119"/>
  <c r="AH62" i="119"/>
  <c r="AH61" i="119"/>
  <c r="AH60" i="119"/>
  <c r="AH39" i="119"/>
  <c r="AH38" i="119"/>
  <c r="AH37" i="119"/>
  <c r="AH36" i="119"/>
  <c r="AH35" i="119"/>
  <c r="AH34" i="119"/>
  <c r="AH33" i="119"/>
  <c r="AH32" i="119"/>
  <c r="AH31" i="119"/>
  <c r="AH30" i="119"/>
  <c r="AH29" i="119"/>
  <c r="AH28" i="119"/>
  <c r="AH27" i="119"/>
  <c r="AH26" i="119"/>
  <c r="AH25" i="119"/>
  <c r="AH24" i="119"/>
  <c r="AH23" i="119"/>
  <c r="AH22" i="119"/>
  <c r="AH21" i="119"/>
  <c r="AH20" i="119"/>
  <c r="AH19" i="119"/>
  <c r="AH18" i="119"/>
  <c r="AH87" i="120"/>
  <c r="AH77" i="120"/>
  <c r="AH76" i="120"/>
  <c r="AH75" i="120"/>
  <c r="AH74" i="120"/>
  <c r="AH73" i="120"/>
  <c r="AH72" i="120"/>
  <c r="AH71" i="120"/>
  <c r="AH70" i="120"/>
  <c r="AH69" i="120"/>
  <c r="AH68" i="120"/>
  <c r="AH62" i="120"/>
  <c r="AH61" i="120"/>
  <c r="AH60" i="120"/>
  <c r="AH39" i="120"/>
  <c r="AH38" i="120"/>
  <c r="AH37" i="120"/>
  <c r="AH36" i="120"/>
  <c r="AH35" i="120"/>
  <c r="AH34" i="120"/>
  <c r="AH33" i="120"/>
  <c r="AH32" i="120"/>
  <c r="AH31" i="120"/>
  <c r="AH30" i="120"/>
  <c r="AH29" i="120"/>
  <c r="AH28" i="120"/>
  <c r="AH27" i="120"/>
  <c r="AH26" i="120"/>
  <c r="AH25" i="120"/>
  <c r="AH24" i="120"/>
  <c r="AH23" i="120"/>
  <c r="AH22" i="120"/>
  <c r="AH21" i="120"/>
  <c r="AH20" i="120"/>
  <c r="AH19" i="120"/>
  <c r="AH18" i="120"/>
  <c r="AH87" i="121"/>
  <c r="AH77" i="121"/>
  <c r="AH76" i="121"/>
  <c r="AH75" i="121"/>
  <c r="AH74" i="121"/>
  <c r="AH73" i="121"/>
  <c r="AH72" i="121"/>
  <c r="AH71" i="121"/>
  <c r="AH70" i="121"/>
  <c r="AH69" i="121"/>
  <c r="AH68" i="121"/>
  <c r="AH62" i="121"/>
  <c r="AH61" i="121"/>
  <c r="AH60" i="121"/>
  <c r="AH39" i="121"/>
  <c r="AH38" i="121"/>
  <c r="AH37" i="121"/>
  <c r="AH36" i="121"/>
  <c r="AH35" i="121"/>
  <c r="AH34" i="121"/>
  <c r="AH33" i="121"/>
  <c r="AH32" i="121"/>
  <c r="AH31" i="121"/>
  <c r="AH30" i="121"/>
  <c r="AH29" i="121"/>
  <c r="AH28" i="121"/>
  <c r="AH27" i="121"/>
  <c r="AH26" i="121"/>
  <c r="AH25" i="121"/>
  <c r="AH24" i="121"/>
  <c r="AH23" i="121"/>
  <c r="AH22" i="121"/>
  <c r="AH21" i="121"/>
  <c r="AH20" i="121"/>
  <c r="AH19" i="121"/>
  <c r="AH18" i="121"/>
  <c r="AH87" i="122"/>
  <c r="AH77" i="122"/>
  <c r="AH76" i="122"/>
  <c r="AH75" i="122"/>
  <c r="AH74" i="122"/>
  <c r="AH73" i="122"/>
  <c r="AH72" i="122"/>
  <c r="AH71" i="122"/>
  <c r="AH70" i="122"/>
  <c r="AH69" i="122"/>
  <c r="AH68" i="122"/>
  <c r="AH62" i="122"/>
  <c r="AH61" i="122"/>
  <c r="AH60" i="122"/>
  <c r="AH39" i="122"/>
  <c r="AH38" i="122"/>
  <c r="AH37" i="122"/>
  <c r="AH36" i="122"/>
  <c r="AH35" i="122"/>
  <c r="AH34" i="122"/>
  <c r="AH33" i="122"/>
  <c r="AH32" i="122"/>
  <c r="AH31" i="122"/>
  <c r="AH30" i="122"/>
  <c r="AH29" i="122"/>
  <c r="AH28" i="122"/>
  <c r="AH27" i="122"/>
  <c r="AH26" i="122"/>
  <c r="AH25" i="122"/>
  <c r="AH24" i="122"/>
  <c r="AH23" i="122"/>
  <c r="AH22" i="122"/>
  <c r="AH21" i="122"/>
  <c r="AH20" i="122"/>
  <c r="AH19" i="122"/>
  <c r="AH18" i="122"/>
  <c r="AH87" i="123"/>
  <c r="AH77" i="123"/>
  <c r="AH76" i="123"/>
  <c r="AH75" i="123"/>
  <c r="AH74" i="123"/>
  <c r="AH73" i="123"/>
  <c r="AH72" i="123"/>
  <c r="AH71" i="123"/>
  <c r="AH70" i="123"/>
  <c r="AH69" i="123"/>
  <c r="AH68" i="123"/>
  <c r="AH62" i="123"/>
  <c r="AH61" i="123"/>
  <c r="AH60" i="123"/>
  <c r="AH39" i="123"/>
  <c r="AH38" i="123"/>
  <c r="AH37" i="123"/>
  <c r="AH36" i="123"/>
  <c r="AH35" i="123"/>
  <c r="AH34" i="123"/>
  <c r="AH33" i="123"/>
  <c r="AH32" i="123"/>
  <c r="AH31" i="123"/>
  <c r="AH30" i="123"/>
  <c r="AH29" i="123"/>
  <c r="AH28" i="123"/>
  <c r="AH27" i="123"/>
  <c r="AH26" i="123"/>
  <c r="AH25" i="123"/>
  <c r="AH24" i="123"/>
  <c r="AH23" i="123"/>
  <c r="AH22" i="123"/>
  <c r="AH21" i="123"/>
  <c r="AH20" i="123"/>
  <c r="AH19" i="123"/>
  <c r="AH18" i="123"/>
  <c r="AH87" i="124"/>
  <c r="AH77" i="124"/>
  <c r="AH76" i="124"/>
  <c r="AH75" i="124"/>
  <c r="AH74" i="124"/>
  <c r="AH73" i="124"/>
  <c r="AH72" i="124"/>
  <c r="AH71" i="124"/>
  <c r="AH70" i="124"/>
  <c r="AH69" i="124"/>
  <c r="AH68" i="124"/>
  <c r="AH62" i="124"/>
  <c r="AH61" i="124"/>
  <c r="AH60" i="124"/>
  <c r="AH39" i="124"/>
  <c r="AH38" i="124"/>
  <c r="AH37" i="124"/>
  <c r="AH36" i="124"/>
  <c r="AH35" i="124"/>
  <c r="AH34" i="124"/>
  <c r="AH33" i="124"/>
  <c r="AH32" i="124"/>
  <c r="AH31" i="124"/>
  <c r="AH30" i="124"/>
  <c r="AH29" i="124"/>
  <c r="AH28" i="124"/>
  <c r="AH27" i="124"/>
  <c r="AH26" i="124"/>
  <c r="AH25" i="124"/>
  <c r="AH24" i="124"/>
  <c r="AH23" i="124"/>
  <c r="AH22" i="124"/>
  <c r="AH21" i="124"/>
  <c r="AH20" i="124"/>
  <c r="AH19" i="124"/>
  <c r="AH18" i="124"/>
  <c r="AH87" i="125"/>
  <c r="AH77" i="125"/>
  <c r="AH76" i="125"/>
  <c r="AH75" i="125"/>
  <c r="AH74" i="125"/>
  <c r="AH73" i="125"/>
  <c r="AH72" i="125"/>
  <c r="AH71" i="125"/>
  <c r="AH70" i="125"/>
  <c r="AH69" i="125"/>
  <c r="AH68" i="125"/>
  <c r="AH62" i="125"/>
  <c r="AH61" i="125"/>
  <c r="AH60" i="125"/>
  <c r="AH39" i="125"/>
  <c r="AH38" i="125"/>
  <c r="AH37" i="125"/>
  <c r="AH36" i="125"/>
  <c r="AH35" i="125"/>
  <c r="AH34" i="125"/>
  <c r="AH33" i="125"/>
  <c r="AH32" i="125"/>
  <c r="AH31" i="125"/>
  <c r="AH30" i="125"/>
  <c r="AH29" i="125"/>
  <c r="AH28" i="125"/>
  <c r="AH27" i="125"/>
  <c r="AH26" i="125"/>
  <c r="AH25" i="125"/>
  <c r="AH24" i="125"/>
  <c r="AH23" i="125"/>
  <c r="AH22" i="125"/>
  <c r="AH21" i="125"/>
  <c r="AH20" i="125"/>
  <c r="AH19" i="125"/>
  <c r="AH18" i="125"/>
  <c r="AH87" i="126"/>
  <c r="AH77" i="126"/>
  <c r="AH76" i="126"/>
  <c r="AH75" i="126"/>
  <c r="AH74" i="126"/>
  <c r="AH73" i="126"/>
  <c r="AH72" i="126"/>
  <c r="AH71" i="126"/>
  <c r="AH70" i="126"/>
  <c r="AH69" i="126"/>
  <c r="AH68" i="126"/>
  <c r="AH62" i="126"/>
  <c r="AH61" i="126"/>
  <c r="AH60" i="126"/>
  <c r="AH39" i="126"/>
  <c r="AH38" i="126"/>
  <c r="AH37" i="126"/>
  <c r="AH36" i="126"/>
  <c r="AH35" i="126"/>
  <c r="AH34" i="126"/>
  <c r="AH33" i="126"/>
  <c r="AH32" i="126"/>
  <c r="AH31" i="126"/>
  <c r="AH30" i="126"/>
  <c r="AH29" i="126"/>
  <c r="AH28" i="126"/>
  <c r="AH27" i="126"/>
  <c r="AH26" i="126"/>
  <c r="AH25" i="126"/>
  <c r="AH24" i="126"/>
  <c r="AH23" i="126"/>
  <c r="AH22" i="126"/>
  <c r="AH21" i="126"/>
  <c r="AH20" i="126"/>
  <c r="AH19" i="126"/>
  <c r="AH18" i="126"/>
  <c r="AH87" i="127"/>
  <c r="AH77" i="127"/>
  <c r="AH76" i="127"/>
  <c r="AH75" i="127"/>
  <c r="AH74" i="127"/>
  <c r="AH73" i="127"/>
  <c r="AH72" i="127"/>
  <c r="AH71" i="127"/>
  <c r="AH70" i="127"/>
  <c r="AH69" i="127"/>
  <c r="AH68" i="127"/>
  <c r="AH62" i="127"/>
  <c r="AH61" i="127"/>
  <c r="AH60" i="127"/>
  <c r="AH39" i="127"/>
  <c r="AH38" i="127"/>
  <c r="AH37" i="127"/>
  <c r="AH36" i="127"/>
  <c r="AH35" i="127"/>
  <c r="AH34" i="127"/>
  <c r="AH33" i="127"/>
  <c r="AH32" i="127"/>
  <c r="AH31" i="127"/>
  <c r="AH30" i="127"/>
  <c r="AH29" i="127"/>
  <c r="AH28" i="127"/>
  <c r="AH27" i="127"/>
  <c r="AH26" i="127"/>
  <c r="AH25" i="127"/>
  <c r="AH24" i="127"/>
  <c r="AH23" i="127"/>
  <c r="AH22" i="127"/>
  <c r="AH21" i="127"/>
  <c r="AH20" i="127"/>
  <c r="AH19" i="127"/>
  <c r="AH18" i="127"/>
  <c r="AH87" i="128"/>
  <c r="AH77" i="128"/>
  <c r="AH76" i="128"/>
  <c r="AH75" i="128"/>
  <c r="AH74" i="128"/>
  <c r="AH73" i="128"/>
  <c r="AH72" i="128"/>
  <c r="AH71" i="128"/>
  <c r="AH70" i="128"/>
  <c r="AH69" i="128"/>
  <c r="AH68" i="128"/>
  <c r="AH62" i="128"/>
  <c r="AH61" i="128"/>
  <c r="AH60" i="128"/>
  <c r="AH39" i="128"/>
  <c r="AH38" i="128"/>
  <c r="AH37" i="128"/>
  <c r="AH36" i="128"/>
  <c r="AH35" i="128"/>
  <c r="AH34" i="128"/>
  <c r="AH33" i="128"/>
  <c r="AH32" i="128"/>
  <c r="AH31" i="128"/>
  <c r="AH30" i="128"/>
  <c r="AH29" i="128"/>
  <c r="AH28" i="128"/>
  <c r="AH27" i="128"/>
  <c r="AH26" i="128"/>
  <c r="AH25" i="128"/>
  <c r="AH24" i="128"/>
  <c r="AH23" i="128"/>
  <c r="AH22" i="128"/>
  <c r="AH21" i="128"/>
  <c r="AH20" i="128"/>
  <c r="AH19" i="128"/>
  <c r="AH18" i="128"/>
  <c r="AH87" i="129"/>
  <c r="AH77" i="129"/>
  <c r="AH76" i="129"/>
  <c r="AH75" i="129"/>
  <c r="AH74" i="129"/>
  <c r="AH73" i="129"/>
  <c r="AH72" i="129"/>
  <c r="AH71" i="129"/>
  <c r="AH70" i="129"/>
  <c r="AH69" i="129"/>
  <c r="AH68" i="129"/>
  <c r="AH62" i="129"/>
  <c r="AH61" i="129"/>
  <c r="AH60" i="129"/>
  <c r="AH39" i="129"/>
  <c r="AH38" i="129"/>
  <c r="AH37" i="129"/>
  <c r="AH36" i="129"/>
  <c r="AH35" i="129"/>
  <c r="AH34" i="129"/>
  <c r="AH33" i="129"/>
  <c r="AH32" i="129"/>
  <c r="AH31" i="129"/>
  <c r="AH30" i="129"/>
  <c r="AH29" i="129"/>
  <c r="AH28" i="129"/>
  <c r="AH27" i="129"/>
  <c r="AH26" i="129"/>
  <c r="AH25" i="129"/>
  <c r="AH24" i="129"/>
  <c r="AH23" i="129"/>
  <c r="AH22" i="129"/>
  <c r="AH21" i="129"/>
  <c r="AH20" i="129"/>
  <c r="AH19" i="129"/>
  <c r="AH18" i="129"/>
  <c r="AH87" i="130"/>
  <c r="AH77" i="130"/>
  <c r="AH76" i="130"/>
  <c r="AH75" i="130"/>
  <c r="AH74" i="130"/>
  <c r="AH73" i="130"/>
  <c r="AH72" i="130"/>
  <c r="AH71" i="130"/>
  <c r="AH70" i="130"/>
  <c r="AH69" i="130"/>
  <c r="AH68" i="130"/>
  <c r="AH62" i="130"/>
  <c r="AH61" i="130"/>
  <c r="AH60" i="130"/>
  <c r="AH39" i="130"/>
  <c r="AH38" i="130"/>
  <c r="AH37" i="130"/>
  <c r="AH36" i="130"/>
  <c r="AH35" i="130"/>
  <c r="AH34" i="130"/>
  <c r="AH33" i="130"/>
  <c r="AH32" i="130"/>
  <c r="AH31" i="130"/>
  <c r="AH30" i="130"/>
  <c r="AH29" i="130"/>
  <c r="AH28" i="130"/>
  <c r="AH27" i="130"/>
  <c r="AH26" i="130"/>
  <c r="AH25" i="130"/>
  <c r="AH24" i="130"/>
  <c r="AH23" i="130"/>
  <c r="AH22" i="130"/>
  <c r="AH21" i="130"/>
  <c r="AH20" i="130"/>
  <c r="AH19" i="130"/>
  <c r="AH18" i="130"/>
  <c r="AH87" i="92"/>
  <c r="AH62" i="92"/>
  <c r="AH61" i="92"/>
  <c r="AH87" i="101"/>
  <c r="AH77" i="101"/>
  <c r="AH76" i="101"/>
  <c r="AH75" i="101"/>
  <c r="AH74" i="101"/>
  <c r="AH73" i="101"/>
  <c r="AH72" i="101"/>
  <c r="AH71" i="101"/>
  <c r="AH70" i="101"/>
  <c r="AH69" i="101"/>
  <c r="AH68" i="101"/>
  <c r="AH69" i="92" l="1"/>
  <c r="AH70" i="92"/>
  <c r="AH71" i="92"/>
  <c r="AH72" i="92"/>
  <c r="AH73" i="92"/>
  <c r="AH74" i="92"/>
  <c r="AH75" i="92"/>
  <c r="AH76" i="92"/>
  <c r="AH77" i="92"/>
  <c r="AH68" i="92"/>
  <c r="AH62" i="101" l="1"/>
  <c r="AH61" i="101"/>
  <c r="AH60" i="101"/>
  <c r="AH39" i="101"/>
  <c r="AH38" i="101"/>
  <c r="AH37" i="101"/>
  <c r="AH36" i="101"/>
  <c r="AH35" i="101"/>
  <c r="AH34" i="101"/>
  <c r="AH33" i="101"/>
  <c r="AH32" i="101"/>
  <c r="AH31" i="101"/>
  <c r="AH30" i="101"/>
  <c r="AH29" i="101"/>
  <c r="AH28" i="101"/>
  <c r="AH27" i="101"/>
  <c r="AH26" i="101"/>
  <c r="AH25" i="101"/>
  <c r="AH24" i="101"/>
  <c r="AH23" i="101"/>
  <c r="AH22" i="101"/>
  <c r="AH21" i="101"/>
  <c r="AH20" i="101"/>
  <c r="AH19" i="101"/>
  <c r="AH18" i="101"/>
  <c r="AH17" i="102"/>
  <c r="AH17" i="103"/>
  <c r="AH17" i="104"/>
  <c r="AH17" i="105"/>
  <c r="AH17" i="106"/>
  <c r="AH17" i="107"/>
  <c r="AH17" i="108"/>
  <c r="AH17" i="109"/>
  <c r="AH17" i="110"/>
  <c r="AH17" i="111"/>
  <c r="AH17" i="112"/>
  <c r="AH17" i="113"/>
  <c r="AH17" i="114"/>
  <c r="AH17" i="115"/>
  <c r="AH17" i="116"/>
  <c r="AH17" i="117"/>
  <c r="AH17" i="118"/>
  <c r="AH17" i="119"/>
  <c r="AH17" i="120"/>
  <c r="AH17" i="121"/>
  <c r="AH17" i="122"/>
  <c r="AH17" i="123"/>
  <c r="AH17" i="124"/>
  <c r="AH17" i="125"/>
  <c r="AH17" i="126"/>
  <c r="AH17" i="127"/>
  <c r="AH17" i="128"/>
  <c r="AH17" i="129"/>
  <c r="AH17" i="130"/>
  <c r="AH17" i="101"/>
  <c r="AH18" i="92"/>
  <c r="AH20" i="92"/>
  <c r="AH21" i="92"/>
  <c r="AH22" i="92"/>
  <c r="AH23" i="92"/>
  <c r="AH24" i="92"/>
  <c r="AH25" i="92"/>
  <c r="AH26" i="92"/>
  <c r="AH27" i="92"/>
  <c r="AH28" i="92"/>
  <c r="AH29" i="92"/>
  <c r="AH30" i="92"/>
  <c r="AH31" i="92"/>
  <c r="AH32" i="92"/>
  <c r="AH33" i="92"/>
  <c r="AH34" i="92"/>
  <c r="AH35" i="92"/>
  <c r="AH36" i="92"/>
  <c r="AH37" i="92"/>
  <c r="AH38" i="92"/>
  <c r="AH39" i="92"/>
  <c r="AH17" i="92"/>
  <c r="AB17" i="92" l="1"/>
  <c r="Y17" i="92"/>
  <c r="V17" i="92"/>
  <c r="V17" i="101"/>
  <c r="AS10" i="92" l="1"/>
  <c r="D1344" i="4" l="1"/>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1429" i="4"/>
  <c r="Q17" i="92"/>
  <c r="E28" i="68" l="1"/>
  <c r="E26" i="68"/>
  <c r="E24" i="68"/>
  <c r="E22" i="68"/>
  <c r="E20" i="68"/>
  <c r="E18" i="68"/>
  <c r="E16" i="68"/>
  <c r="E14" i="68"/>
  <c r="E12" i="68"/>
  <c r="E10" i="68"/>
  <c r="E8" i="68"/>
  <c r="E6" i="68"/>
  <c r="E28" i="132"/>
  <c r="E26" i="132"/>
  <c r="E24" i="132"/>
  <c r="E22" i="132"/>
  <c r="E20" i="132"/>
  <c r="E18" i="132"/>
  <c r="E15" i="132"/>
  <c r="E13" i="132"/>
  <c r="E11" i="132"/>
  <c r="E9" i="132"/>
  <c r="E7" i="132"/>
  <c r="E27" i="68"/>
  <c r="E25" i="68"/>
  <c r="E23" i="68"/>
  <c r="E21" i="68"/>
  <c r="E19" i="68"/>
  <c r="E17" i="68"/>
  <c r="E15" i="68"/>
  <c r="E13" i="68"/>
  <c r="E11" i="68"/>
  <c r="E9" i="68"/>
  <c r="E7" i="68"/>
  <c r="E27" i="132"/>
  <c r="E25" i="132"/>
  <c r="E23" i="132"/>
  <c r="E21" i="132"/>
  <c r="E19" i="132"/>
  <c r="E17" i="132"/>
  <c r="E14" i="132"/>
  <c r="E12" i="132"/>
  <c r="E10" i="132"/>
  <c r="E8" i="132"/>
  <c r="E6" i="132"/>
  <c r="R17" i="92"/>
  <c r="AN8" i="92"/>
  <c r="I8" i="92"/>
  <c r="F8" i="92"/>
  <c r="S17" i="92"/>
  <c r="F1" i="92"/>
  <c r="E36" i="68" l="1"/>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F1" i="101"/>
  <c r="Z37" i="27" l="1"/>
  <c r="Z36" i="27"/>
  <c r="Z35" i="27"/>
  <c r="Z34" i="27"/>
  <c r="Z33" i="27"/>
  <c r="Z31" i="27"/>
  <c r="Z32" i="27"/>
  <c r="Z30" i="27"/>
  <c r="Z29" i="27"/>
  <c r="Z28" i="27"/>
  <c r="Z27" i="27"/>
  <c r="Z26" i="27"/>
  <c r="Z25" i="27"/>
  <c r="Z24" i="27"/>
  <c r="Z23" i="27"/>
  <c r="Z22" i="27"/>
  <c r="Z21" i="27"/>
  <c r="Z20" i="27"/>
  <c r="Z19" i="27"/>
  <c r="Z18" i="27"/>
  <c r="Z17" i="27"/>
  <c r="Z16" i="27"/>
  <c r="Z15" i="27"/>
  <c r="Z14" i="27"/>
  <c r="Z13" i="27"/>
  <c r="Z12" i="27"/>
  <c r="Z11" i="27"/>
  <c r="Z10" i="27"/>
  <c r="Z9" i="27"/>
  <c r="Z8" i="27"/>
  <c r="Z7" i="27"/>
  <c r="Y37" i="27"/>
  <c r="Y36" i="27"/>
  <c r="Y35" i="27"/>
  <c r="Y34" i="27"/>
  <c r="Y33" i="27"/>
  <c r="Y32" i="27"/>
  <c r="Y31" i="27"/>
  <c r="Y30" i="27"/>
  <c r="Y29" i="27"/>
  <c r="Y28" i="27"/>
  <c r="Y27" i="27"/>
  <c r="Y26" i="27"/>
  <c r="Y25" i="27"/>
  <c r="Y24" i="27"/>
  <c r="Y23" i="27"/>
  <c r="Y22" i="27"/>
  <c r="Y21" i="27"/>
  <c r="Y20" i="27"/>
  <c r="Y19" i="27"/>
  <c r="Y18" i="27"/>
  <c r="Y17" i="27"/>
  <c r="Y16" i="27"/>
  <c r="Y15" i="27"/>
  <c r="Y14" i="27"/>
  <c r="Y13" i="27"/>
  <c r="Y12" i="27"/>
  <c r="Y11" i="27"/>
  <c r="Y10" i="27"/>
  <c r="Y9" i="27"/>
  <c r="Y8" i="27"/>
  <c r="Y7" i="27"/>
  <c r="X37" i="27"/>
  <c r="X36" i="27"/>
  <c r="X35" i="27"/>
  <c r="X34" i="27"/>
  <c r="X33" i="27"/>
  <c r="X32" i="27"/>
  <c r="X31" i="27"/>
  <c r="X30" i="27"/>
  <c r="X29" i="27"/>
  <c r="X28" i="27"/>
  <c r="X27" i="27"/>
  <c r="X26" i="27"/>
  <c r="X25" i="27"/>
  <c r="X24" i="27"/>
  <c r="X23" i="27"/>
  <c r="X22" i="27"/>
  <c r="X21" i="27"/>
  <c r="X20" i="27"/>
  <c r="X19" i="27"/>
  <c r="X18" i="27"/>
  <c r="X17" i="27"/>
  <c r="X16" i="27"/>
  <c r="X15" i="27"/>
  <c r="X14" i="27"/>
  <c r="X13" i="27"/>
  <c r="X12" i="27"/>
  <c r="X11" i="27"/>
  <c r="X10" i="27"/>
  <c r="X9" i="27"/>
  <c r="X8" i="27"/>
  <c r="X7" i="27"/>
  <c r="W37" i="27"/>
  <c r="W36" i="27"/>
  <c r="W35" i="27"/>
  <c r="W34" i="27"/>
  <c r="W33" i="27"/>
  <c r="W32" i="27"/>
  <c r="W31" i="27"/>
  <c r="W30" i="27"/>
  <c r="W29" i="27"/>
  <c r="W28" i="27"/>
  <c r="W27" i="27"/>
  <c r="W26" i="27"/>
  <c r="W25" i="27"/>
  <c r="W24" i="27"/>
  <c r="W23" i="27"/>
  <c r="W22" i="27"/>
  <c r="W21" i="27"/>
  <c r="W20" i="27"/>
  <c r="W19" i="27"/>
  <c r="W18" i="27"/>
  <c r="W17" i="27"/>
  <c r="W16" i="27"/>
  <c r="W15" i="27"/>
  <c r="W14" i="27"/>
  <c r="W13" i="27"/>
  <c r="W12" i="27"/>
  <c r="W11" i="27"/>
  <c r="W10" i="27"/>
  <c r="W9" i="27"/>
  <c r="W8" i="27"/>
  <c r="W7" i="27"/>
  <c r="W39" i="27" s="1"/>
  <c r="U37" i="27"/>
  <c r="U36" i="27"/>
  <c r="U35" i="27"/>
  <c r="U34" i="27"/>
  <c r="U33" i="27"/>
  <c r="U32" i="27"/>
  <c r="U31" i="27"/>
  <c r="U30" i="27"/>
  <c r="U29" i="27"/>
  <c r="U28" i="27"/>
  <c r="U27" i="27"/>
  <c r="U26" i="27"/>
  <c r="U25" i="27"/>
  <c r="U23" i="27"/>
  <c r="U24" i="27"/>
  <c r="U22" i="27"/>
  <c r="U21" i="27"/>
  <c r="U20" i="27"/>
  <c r="U19" i="27"/>
  <c r="U18" i="27"/>
  <c r="U17" i="27"/>
  <c r="U16" i="27"/>
  <c r="U15" i="27"/>
  <c r="U14" i="27"/>
  <c r="U13" i="27"/>
  <c r="U12" i="27"/>
  <c r="U11" i="27"/>
  <c r="U10" i="27"/>
  <c r="U9" i="27"/>
  <c r="U8" i="27"/>
  <c r="U7" i="27"/>
  <c r="T7" i="27"/>
  <c r="T37" i="27"/>
  <c r="T36" i="27"/>
  <c r="T35" i="27"/>
  <c r="T34" i="27"/>
  <c r="T33" i="27"/>
  <c r="T32" i="27"/>
  <c r="T31" i="27"/>
  <c r="T30" i="27"/>
  <c r="T29" i="27"/>
  <c r="T28" i="27"/>
  <c r="T27" i="27"/>
  <c r="T26" i="27"/>
  <c r="T25" i="27"/>
  <c r="T24" i="27"/>
  <c r="T23" i="27"/>
  <c r="T22" i="27"/>
  <c r="T21" i="27"/>
  <c r="T20" i="27"/>
  <c r="T19" i="27"/>
  <c r="T18" i="27"/>
  <c r="T17" i="27"/>
  <c r="T16" i="27"/>
  <c r="T15" i="27"/>
  <c r="T14" i="27"/>
  <c r="T13" i="27"/>
  <c r="T12" i="27"/>
  <c r="T11" i="27"/>
  <c r="T10" i="27"/>
  <c r="T9" i="27"/>
  <c r="T8" i="27"/>
  <c r="S37"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S11" i="27"/>
  <c r="S10" i="27"/>
  <c r="S9" i="27"/>
  <c r="S8" i="27"/>
  <c r="S7" i="27"/>
  <c r="R37" i="27"/>
  <c r="R36" i="27"/>
  <c r="R35" i="27"/>
  <c r="R34" i="27"/>
  <c r="R33" i="27"/>
  <c r="R32" i="27"/>
  <c r="R31" i="27"/>
  <c r="R30" i="27"/>
  <c r="R29" i="27"/>
  <c r="R28" i="27"/>
  <c r="R27" i="27"/>
  <c r="R26" i="27"/>
  <c r="R25" i="27"/>
  <c r="R24" i="27"/>
  <c r="R23" i="27"/>
  <c r="R22" i="27"/>
  <c r="R21" i="27"/>
  <c r="R20" i="27"/>
  <c r="R19" i="27"/>
  <c r="R18" i="27"/>
  <c r="R17" i="27"/>
  <c r="R16" i="27"/>
  <c r="R15" i="27"/>
  <c r="R14" i="27"/>
  <c r="R13" i="27"/>
  <c r="R12" i="27"/>
  <c r="R11" i="27"/>
  <c r="R10" i="27"/>
  <c r="R9" i="27"/>
  <c r="R8" i="27"/>
  <c r="R7" i="27"/>
  <c r="P37" i="27"/>
  <c r="P36" i="27"/>
  <c r="P35" i="27"/>
  <c r="P34" i="27"/>
  <c r="P33" i="27"/>
  <c r="P32" i="27"/>
  <c r="P31" i="27"/>
  <c r="P30" i="27"/>
  <c r="P29" i="27"/>
  <c r="P28" i="27"/>
  <c r="P27" i="27"/>
  <c r="P26" i="27"/>
  <c r="P25" i="27"/>
  <c r="P24" i="27"/>
  <c r="P23" i="27"/>
  <c r="P22" i="27"/>
  <c r="P21" i="27"/>
  <c r="P20" i="27"/>
  <c r="P19" i="27"/>
  <c r="P18" i="27"/>
  <c r="P17" i="27"/>
  <c r="P16" i="27"/>
  <c r="P15" i="27"/>
  <c r="P14" i="27"/>
  <c r="P13" i="27"/>
  <c r="P12" i="27"/>
  <c r="P11" i="27"/>
  <c r="P10" i="27"/>
  <c r="P9" i="27"/>
  <c r="P8" i="27"/>
  <c r="P7" i="27"/>
  <c r="O37" i="27"/>
  <c r="O36" i="27"/>
  <c r="O35" i="27"/>
  <c r="O34" i="27"/>
  <c r="O33" i="27"/>
  <c r="O32" i="27"/>
  <c r="O31" i="27"/>
  <c r="O30" i="27"/>
  <c r="O29" i="27"/>
  <c r="O28" i="27"/>
  <c r="O27" i="27"/>
  <c r="O26" i="27"/>
  <c r="O25" i="27"/>
  <c r="O24" i="27"/>
  <c r="O23" i="27"/>
  <c r="O22" i="27"/>
  <c r="O21" i="27"/>
  <c r="O20" i="27"/>
  <c r="O19" i="27"/>
  <c r="O18" i="27"/>
  <c r="O17" i="27"/>
  <c r="O16" i="27"/>
  <c r="O15" i="27"/>
  <c r="O14" i="27"/>
  <c r="O13" i="27"/>
  <c r="O12" i="27"/>
  <c r="O11" i="27"/>
  <c r="O10" i="27"/>
  <c r="O9" i="27"/>
  <c r="O8" i="27"/>
  <c r="O7" i="27"/>
  <c r="N37" i="27"/>
  <c r="N36" i="27"/>
  <c r="N35" i="27"/>
  <c r="N34" i="27"/>
  <c r="N33" i="27"/>
  <c r="N32" i="27"/>
  <c r="N31" i="27"/>
  <c r="N30" i="27"/>
  <c r="N29" i="27"/>
  <c r="N28" i="27"/>
  <c r="N27" i="27"/>
  <c r="N26" i="27"/>
  <c r="N25" i="27"/>
  <c r="N24" i="27"/>
  <c r="N23" i="27"/>
  <c r="N22" i="27"/>
  <c r="N21" i="27"/>
  <c r="N19" i="27"/>
  <c r="N20" i="27"/>
  <c r="N18" i="27"/>
  <c r="N17" i="27"/>
  <c r="N16" i="27"/>
  <c r="N15" i="27"/>
  <c r="N14" i="27"/>
  <c r="N13" i="27"/>
  <c r="N12" i="27"/>
  <c r="N11" i="27"/>
  <c r="N10" i="27"/>
  <c r="N9" i="27"/>
  <c r="N8" i="27"/>
  <c r="N7" i="27"/>
  <c r="M37" i="27"/>
  <c r="M36" i="27"/>
  <c r="M35" i="27"/>
  <c r="M34" i="27"/>
  <c r="M33" i="27"/>
  <c r="M32" i="27"/>
  <c r="M31" i="27"/>
  <c r="M30" i="27"/>
  <c r="M29" i="27"/>
  <c r="M28" i="27"/>
  <c r="M27" i="27"/>
  <c r="M26" i="27"/>
  <c r="M25" i="27"/>
  <c r="M24" i="27"/>
  <c r="M23" i="27"/>
  <c r="M22" i="27"/>
  <c r="M21" i="27"/>
  <c r="M20" i="27"/>
  <c r="M19" i="27"/>
  <c r="M18" i="27"/>
  <c r="M17" i="27"/>
  <c r="M16" i="27"/>
  <c r="M15" i="27"/>
  <c r="M14" i="27"/>
  <c r="M13" i="27"/>
  <c r="M12" i="27"/>
  <c r="M11" i="27"/>
  <c r="M10" i="27"/>
  <c r="M9" i="27"/>
  <c r="M8" i="27"/>
  <c r="M7" i="27"/>
  <c r="AA7" i="27" l="1"/>
  <c r="AA39" i="27" s="1"/>
  <c r="Q7" i="27"/>
  <c r="Q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K8" i="27"/>
  <c r="K7" i="27"/>
  <c r="J37" i="27" l="1"/>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I7"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I9" i="27"/>
  <c r="I8" i="27"/>
  <c r="H7"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H9" i="27"/>
  <c r="H8" i="27"/>
  <c r="H39" i="27" l="1"/>
  <c r="L10" i="27"/>
  <c r="L12" i="27"/>
  <c r="L14" i="27"/>
  <c r="L16" i="27"/>
  <c r="L18" i="27"/>
  <c r="L20" i="27"/>
  <c r="L22" i="27"/>
  <c r="L24" i="27"/>
  <c r="L26" i="27"/>
  <c r="L28" i="27"/>
  <c r="L30" i="27"/>
  <c r="L32" i="27"/>
  <c r="L34" i="27"/>
  <c r="L36" i="27"/>
  <c r="L8" i="27"/>
  <c r="L9" i="27"/>
  <c r="L11" i="27"/>
  <c r="L13" i="27"/>
  <c r="L15" i="27"/>
  <c r="L17" i="27"/>
  <c r="L19" i="27"/>
  <c r="L21" i="27"/>
  <c r="L23" i="27"/>
  <c r="L25" i="27"/>
  <c r="L27" i="27"/>
  <c r="L29" i="27"/>
  <c r="L31" i="27"/>
  <c r="L33" i="27"/>
  <c r="L35" i="27"/>
  <c r="L37" i="27"/>
  <c r="H38" i="27"/>
  <c r="F1" i="102" l="1"/>
  <c r="F1" i="103"/>
  <c r="F1" i="104"/>
  <c r="F1" i="105"/>
  <c r="F1" i="106"/>
  <c r="F1" i="107"/>
  <c r="F1" i="108"/>
  <c r="F1" i="109"/>
  <c r="F1" i="110"/>
  <c r="F1" i="111"/>
  <c r="F1" i="112"/>
  <c r="F1" i="113"/>
  <c r="F1" i="114"/>
  <c r="F1" i="115"/>
  <c r="F1" i="116"/>
  <c r="F1" i="117"/>
  <c r="F1" i="118"/>
  <c r="F1" i="119"/>
  <c r="F1" i="120"/>
  <c r="F1" i="121"/>
  <c r="F1" i="122"/>
  <c r="F1" i="123"/>
  <c r="F1" i="124"/>
  <c r="F1" i="125"/>
  <c r="F1" i="126"/>
  <c r="F1" i="127"/>
  <c r="F1" i="129"/>
  <c r="F1" i="130"/>
  <c r="F1" i="128"/>
  <c r="C1" i="102"/>
  <c r="C1" i="103"/>
  <c r="C1" i="104"/>
  <c r="C1" i="105"/>
  <c r="C1" i="106"/>
  <c r="C1" i="107"/>
  <c r="C1" i="108"/>
  <c r="C1" i="109"/>
  <c r="C1" i="110"/>
  <c r="C1" i="111"/>
  <c r="C1" i="112"/>
  <c r="C1" i="113"/>
  <c r="C1" i="114"/>
  <c r="C1" i="115"/>
  <c r="C1" i="116"/>
  <c r="C1" i="117"/>
  <c r="C1" i="118"/>
  <c r="C1" i="119"/>
  <c r="C1" i="120"/>
  <c r="C1" i="121"/>
  <c r="C1" i="122"/>
  <c r="C1" i="123"/>
  <c r="C1" i="124"/>
  <c r="C1" i="125"/>
  <c r="C1" i="126"/>
  <c r="C1" i="127"/>
  <c r="C1" i="129"/>
  <c r="C1" i="130"/>
  <c r="C1" i="128"/>
  <c r="AH78" i="108"/>
  <c r="AH79" i="108"/>
  <c r="AH80" i="108"/>
  <c r="AH81" i="108"/>
  <c r="AH82" i="108"/>
  <c r="AH83" i="108"/>
  <c r="AH84" i="108"/>
  <c r="AH85" i="108"/>
  <c r="AH86" i="108"/>
  <c r="AH88" i="108"/>
  <c r="AH89" i="108"/>
  <c r="AH78" i="109"/>
  <c r="AH79" i="109"/>
  <c r="AH80" i="109"/>
  <c r="AH81" i="109"/>
  <c r="AH82" i="109"/>
  <c r="AH83" i="109"/>
  <c r="AH84" i="109"/>
  <c r="AH85" i="109"/>
  <c r="AH86" i="109"/>
  <c r="AH88" i="109"/>
  <c r="AH89" i="109"/>
  <c r="AH78" i="110"/>
  <c r="AH79" i="110"/>
  <c r="AH80" i="110"/>
  <c r="AH81" i="110"/>
  <c r="AH82" i="110"/>
  <c r="AH83" i="110"/>
  <c r="AH84" i="110"/>
  <c r="AH85" i="110"/>
  <c r="AH86" i="110"/>
  <c r="AH88" i="110"/>
  <c r="AH89" i="110"/>
  <c r="AH78" i="111"/>
  <c r="AH79" i="111"/>
  <c r="AH80" i="111"/>
  <c r="AH81" i="111"/>
  <c r="AH82" i="111"/>
  <c r="AH83" i="111"/>
  <c r="AH84" i="111"/>
  <c r="AH85" i="111"/>
  <c r="AH86" i="111"/>
  <c r="AH88" i="111"/>
  <c r="AH89" i="111"/>
  <c r="AH78" i="112"/>
  <c r="AH79" i="112"/>
  <c r="AH80" i="112"/>
  <c r="AH81" i="112"/>
  <c r="AH82" i="112"/>
  <c r="AH83" i="112"/>
  <c r="AH84" i="112"/>
  <c r="AH85" i="112"/>
  <c r="AH86" i="112"/>
  <c r="AH88" i="112"/>
  <c r="AH89" i="112"/>
  <c r="AH78" i="113"/>
  <c r="AH79" i="113"/>
  <c r="AH80" i="113"/>
  <c r="AH81" i="113"/>
  <c r="AH82" i="113"/>
  <c r="AH83" i="113"/>
  <c r="AH84" i="113"/>
  <c r="AH85" i="113"/>
  <c r="AH86" i="113"/>
  <c r="AH88" i="113"/>
  <c r="AH89" i="113"/>
  <c r="AH78" i="114"/>
  <c r="AH79" i="114"/>
  <c r="AH80" i="114"/>
  <c r="AH81" i="114"/>
  <c r="AH82" i="114"/>
  <c r="AH83" i="114"/>
  <c r="AH84" i="114"/>
  <c r="AH85" i="114"/>
  <c r="AH86" i="114"/>
  <c r="AH88" i="114"/>
  <c r="AH89" i="114"/>
  <c r="AH78" i="115"/>
  <c r="AH79" i="115"/>
  <c r="AH80" i="115"/>
  <c r="AH81" i="115"/>
  <c r="AH82" i="115"/>
  <c r="AH83" i="115"/>
  <c r="AH84" i="115"/>
  <c r="AH85" i="115"/>
  <c r="AH86" i="115"/>
  <c r="AH88" i="115"/>
  <c r="AH89" i="115"/>
  <c r="AH78" i="116"/>
  <c r="AH79" i="116"/>
  <c r="AH80" i="116"/>
  <c r="AH81" i="116"/>
  <c r="AH82" i="116"/>
  <c r="AH83" i="116"/>
  <c r="AH84" i="116"/>
  <c r="AH85" i="116"/>
  <c r="AH86" i="116"/>
  <c r="AH88" i="116"/>
  <c r="AH89" i="116"/>
  <c r="AH78" i="117"/>
  <c r="AH79" i="117"/>
  <c r="AH80" i="117"/>
  <c r="AH81" i="117"/>
  <c r="AH82" i="117"/>
  <c r="AH83" i="117"/>
  <c r="AH84" i="117"/>
  <c r="AH85" i="117"/>
  <c r="AH86" i="117"/>
  <c r="AH88" i="117"/>
  <c r="AH89" i="117"/>
  <c r="AH78" i="118"/>
  <c r="AH79" i="118"/>
  <c r="AH80" i="118"/>
  <c r="AH81" i="118"/>
  <c r="AH82" i="118"/>
  <c r="AH83" i="118"/>
  <c r="AH84" i="118"/>
  <c r="AH85" i="118"/>
  <c r="AH86" i="118"/>
  <c r="AH88" i="118"/>
  <c r="AH89" i="118"/>
  <c r="AH78" i="119"/>
  <c r="AH79" i="119"/>
  <c r="AH80" i="119"/>
  <c r="AH81" i="119"/>
  <c r="AH82" i="119"/>
  <c r="AH83" i="119"/>
  <c r="AH84" i="119"/>
  <c r="AH85" i="119"/>
  <c r="AH86" i="119"/>
  <c r="AH88" i="119"/>
  <c r="AH89" i="119"/>
  <c r="AH78" i="120"/>
  <c r="AH79" i="120"/>
  <c r="AH80" i="120"/>
  <c r="AH81" i="120"/>
  <c r="AH82" i="120"/>
  <c r="AH83" i="120"/>
  <c r="AH84" i="120"/>
  <c r="AH85" i="120"/>
  <c r="AH86" i="120"/>
  <c r="AH88" i="120"/>
  <c r="AH89" i="120"/>
  <c r="AH78" i="121"/>
  <c r="AH79" i="121"/>
  <c r="AH80" i="121"/>
  <c r="AH81" i="121"/>
  <c r="AH82" i="121"/>
  <c r="AH83" i="121"/>
  <c r="AH84" i="121"/>
  <c r="AH85" i="121"/>
  <c r="AH86" i="121"/>
  <c r="AH88" i="121"/>
  <c r="AH89" i="121"/>
  <c r="AH78" i="122"/>
  <c r="AH79" i="122"/>
  <c r="AH80" i="122"/>
  <c r="AH81" i="122"/>
  <c r="AH82" i="122"/>
  <c r="AH83" i="122"/>
  <c r="AH84" i="122"/>
  <c r="AH85" i="122"/>
  <c r="AH86" i="122"/>
  <c r="AH88" i="122"/>
  <c r="AH89" i="122"/>
  <c r="AH78" i="123"/>
  <c r="AH79" i="123"/>
  <c r="AH80" i="123"/>
  <c r="AH81" i="123"/>
  <c r="AH82" i="123"/>
  <c r="AH83" i="123"/>
  <c r="AH84" i="123"/>
  <c r="AH85" i="123"/>
  <c r="AH86" i="123"/>
  <c r="AH88" i="123"/>
  <c r="AH89" i="123"/>
  <c r="AH78" i="125"/>
  <c r="AH79" i="125"/>
  <c r="AH80" i="125"/>
  <c r="AH81" i="125"/>
  <c r="AH82" i="125"/>
  <c r="AH83" i="125"/>
  <c r="AH84" i="125"/>
  <c r="AH85" i="125"/>
  <c r="AH86" i="125"/>
  <c r="AH88" i="125"/>
  <c r="AH89" i="125"/>
  <c r="AH78" i="126"/>
  <c r="AH79" i="126"/>
  <c r="AH80" i="126"/>
  <c r="AH81" i="126"/>
  <c r="AH82" i="126"/>
  <c r="AH83" i="126"/>
  <c r="AH84" i="126"/>
  <c r="AH85" i="126"/>
  <c r="AH86" i="126"/>
  <c r="AH88" i="126"/>
  <c r="AH89" i="126"/>
  <c r="AH78" i="127"/>
  <c r="AH79" i="127"/>
  <c r="AH80" i="127"/>
  <c r="AH81" i="127"/>
  <c r="AH82" i="127"/>
  <c r="AH83" i="127"/>
  <c r="AH84" i="127"/>
  <c r="AH85" i="127"/>
  <c r="AH86" i="127"/>
  <c r="AH88" i="127"/>
  <c r="AH89" i="127"/>
  <c r="AH78" i="128"/>
  <c r="AH79" i="128"/>
  <c r="AH80" i="128"/>
  <c r="AH81" i="128"/>
  <c r="AH82" i="128"/>
  <c r="AH83" i="128"/>
  <c r="AH84" i="128"/>
  <c r="AH85" i="128"/>
  <c r="AH86" i="128"/>
  <c r="AH88" i="128"/>
  <c r="AH89" i="128"/>
  <c r="AH78" i="129"/>
  <c r="AH79" i="129"/>
  <c r="AH80" i="129"/>
  <c r="AH81" i="129"/>
  <c r="AH82" i="129"/>
  <c r="AH83" i="129"/>
  <c r="AH84" i="129"/>
  <c r="AH85" i="129"/>
  <c r="AH86" i="129"/>
  <c r="AH88" i="129"/>
  <c r="AH89" i="129"/>
  <c r="AH78" i="130"/>
  <c r="AH79" i="130"/>
  <c r="AH80" i="130"/>
  <c r="AH81" i="130"/>
  <c r="AH82" i="130"/>
  <c r="AH83" i="130"/>
  <c r="AH84" i="130"/>
  <c r="AH85" i="130"/>
  <c r="AH86" i="130"/>
  <c r="AH88" i="130"/>
  <c r="AH89" i="130"/>
  <c r="AH78" i="124"/>
  <c r="AH79" i="124"/>
  <c r="AH80" i="124"/>
  <c r="AH81" i="124"/>
  <c r="AH82" i="124"/>
  <c r="AH83" i="124"/>
  <c r="AH84" i="124"/>
  <c r="AH85" i="124"/>
  <c r="AH86" i="124"/>
  <c r="AH88" i="124"/>
  <c r="AH89" i="124"/>
  <c r="AH40" i="108"/>
  <c r="AH41" i="108"/>
  <c r="AH42" i="108"/>
  <c r="AH43" i="108"/>
  <c r="AH44" i="108"/>
  <c r="AH45" i="108"/>
  <c r="AH46" i="108"/>
  <c r="AH47" i="108"/>
  <c r="AH48" i="108"/>
  <c r="AH49" i="108"/>
  <c r="AH50" i="108"/>
  <c r="AH51" i="108"/>
  <c r="AH52" i="108"/>
  <c r="AH53" i="108"/>
  <c r="AH54" i="108"/>
  <c r="AH55" i="108"/>
  <c r="AH56" i="108"/>
  <c r="AH57" i="108"/>
  <c r="AH58" i="108"/>
  <c r="AH59" i="108"/>
  <c r="AH40" i="109"/>
  <c r="AH41" i="109"/>
  <c r="AH42" i="109"/>
  <c r="AH43" i="109"/>
  <c r="AH44" i="109"/>
  <c r="AH45" i="109"/>
  <c r="AH46" i="109"/>
  <c r="AH47" i="109"/>
  <c r="AH48" i="109"/>
  <c r="AH49" i="109"/>
  <c r="AH50" i="109"/>
  <c r="AH51" i="109"/>
  <c r="AH52" i="109"/>
  <c r="AH53" i="109"/>
  <c r="AH54" i="109"/>
  <c r="AH55" i="109"/>
  <c r="AH56" i="109"/>
  <c r="AH57" i="109"/>
  <c r="AH58" i="109"/>
  <c r="AH59" i="109"/>
  <c r="AH40" i="110"/>
  <c r="AH41" i="110"/>
  <c r="AH42" i="110"/>
  <c r="AH43" i="110"/>
  <c r="AH44" i="110"/>
  <c r="AH45" i="110"/>
  <c r="AH46" i="110"/>
  <c r="AH47" i="110"/>
  <c r="AH48" i="110"/>
  <c r="AH49" i="110"/>
  <c r="AH50" i="110"/>
  <c r="AH51" i="110"/>
  <c r="AH52" i="110"/>
  <c r="AH53" i="110"/>
  <c r="AH54" i="110"/>
  <c r="AH55" i="110"/>
  <c r="AH56" i="110"/>
  <c r="AH57" i="110"/>
  <c r="AH58" i="110"/>
  <c r="AH59" i="110"/>
  <c r="AH40" i="111"/>
  <c r="AH41" i="111"/>
  <c r="AH42" i="111"/>
  <c r="AH43" i="111"/>
  <c r="AH44" i="111"/>
  <c r="AH45" i="111"/>
  <c r="AH46" i="111"/>
  <c r="AH47" i="111"/>
  <c r="AH48" i="111"/>
  <c r="AH49" i="111"/>
  <c r="AH50" i="111"/>
  <c r="AH51" i="111"/>
  <c r="AH52" i="111"/>
  <c r="AH53" i="111"/>
  <c r="AH54" i="111"/>
  <c r="AH55" i="111"/>
  <c r="AH56" i="111"/>
  <c r="AH57" i="111"/>
  <c r="AH58" i="111"/>
  <c r="AH59" i="111"/>
  <c r="AH40" i="112"/>
  <c r="AH41" i="112"/>
  <c r="AH42" i="112"/>
  <c r="AH43" i="112"/>
  <c r="AH44" i="112"/>
  <c r="AH45" i="112"/>
  <c r="AH46" i="112"/>
  <c r="AH47" i="112"/>
  <c r="AH48" i="112"/>
  <c r="AH49" i="112"/>
  <c r="AH50" i="112"/>
  <c r="AH51" i="112"/>
  <c r="AH52" i="112"/>
  <c r="AH53" i="112"/>
  <c r="AH54" i="112"/>
  <c r="AH55" i="112"/>
  <c r="AH56" i="112"/>
  <c r="AH57" i="112"/>
  <c r="AH58" i="112"/>
  <c r="AH59" i="112"/>
  <c r="AH40" i="113"/>
  <c r="AH41" i="113"/>
  <c r="AH42" i="113"/>
  <c r="AH43" i="113"/>
  <c r="AH44" i="113"/>
  <c r="AH45" i="113"/>
  <c r="AH46" i="113"/>
  <c r="AH47" i="113"/>
  <c r="AH48" i="113"/>
  <c r="AH49" i="113"/>
  <c r="AH50" i="113"/>
  <c r="AH51" i="113"/>
  <c r="AH52" i="113"/>
  <c r="AH53" i="113"/>
  <c r="AH54" i="113"/>
  <c r="AH55" i="113"/>
  <c r="AH56" i="113"/>
  <c r="AH57" i="113"/>
  <c r="AH58" i="113"/>
  <c r="AH59" i="113"/>
  <c r="AH40" i="114"/>
  <c r="AH41" i="114"/>
  <c r="AH42" i="114"/>
  <c r="AH43" i="114"/>
  <c r="AH44" i="114"/>
  <c r="AH45" i="114"/>
  <c r="AH46" i="114"/>
  <c r="AH47" i="114"/>
  <c r="AH48" i="114"/>
  <c r="AH49" i="114"/>
  <c r="AH50" i="114"/>
  <c r="AH51" i="114"/>
  <c r="AH52" i="114"/>
  <c r="AH53" i="114"/>
  <c r="AH54" i="114"/>
  <c r="AH55" i="114"/>
  <c r="AH56" i="114"/>
  <c r="AH57" i="114"/>
  <c r="AH58" i="114"/>
  <c r="AH59" i="114"/>
  <c r="AH40" i="115"/>
  <c r="AH41" i="115"/>
  <c r="AH42" i="115"/>
  <c r="AH43" i="115"/>
  <c r="AH44" i="115"/>
  <c r="AH45" i="115"/>
  <c r="AH46" i="115"/>
  <c r="AH47" i="115"/>
  <c r="AH48" i="115"/>
  <c r="AH49" i="115"/>
  <c r="AH50" i="115"/>
  <c r="AH51" i="115"/>
  <c r="AH52" i="115"/>
  <c r="AH53" i="115"/>
  <c r="AH54" i="115"/>
  <c r="AH55" i="115"/>
  <c r="AH56" i="115"/>
  <c r="AH57" i="115"/>
  <c r="AH58" i="115"/>
  <c r="AH59" i="115"/>
  <c r="AH40" i="116"/>
  <c r="AH41" i="116"/>
  <c r="AH42" i="116"/>
  <c r="AH43" i="116"/>
  <c r="AH44" i="116"/>
  <c r="AH45" i="116"/>
  <c r="AH46" i="116"/>
  <c r="AH47" i="116"/>
  <c r="AH48" i="116"/>
  <c r="AH49" i="116"/>
  <c r="AH50" i="116"/>
  <c r="AH51" i="116"/>
  <c r="AH52" i="116"/>
  <c r="AH53" i="116"/>
  <c r="AH54" i="116"/>
  <c r="AH55" i="116"/>
  <c r="AH56" i="116"/>
  <c r="AH57" i="116"/>
  <c r="AH58" i="116"/>
  <c r="AH59" i="116"/>
  <c r="AH40" i="117"/>
  <c r="AH41" i="117"/>
  <c r="AH42" i="117"/>
  <c r="AH43" i="117"/>
  <c r="AH44" i="117"/>
  <c r="AH45" i="117"/>
  <c r="AH46" i="117"/>
  <c r="AH47" i="117"/>
  <c r="AH48" i="117"/>
  <c r="AH49" i="117"/>
  <c r="AH50" i="117"/>
  <c r="AH51" i="117"/>
  <c r="AH52" i="117"/>
  <c r="AH53" i="117"/>
  <c r="AH54" i="117"/>
  <c r="AH55" i="117"/>
  <c r="AH56" i="117"/>
  <c r="AH57" i="117"/>
  <c r="AH58" i="117"/>
  <c r="AH59" i="117"/>
  <c r="AH40" i="118"/>
  <c r="AH41" i="118"/>
  <c r="AH42" i="118"/>
  <c r="AH43" i="118"/>
  <c r="AH44" i="118"/>
  <c r="AH45" i="118"/>
  <c r="AH46" i="118"/>
  <c r="AH47" i="118"/>
  <c r="AH48" i="118"/>
  <c r="AH49" i="118"/>
  <c r="AH50" i="118"/>
  <c r="AH51" i="118"/>
  <c r="AH52" i="118"/>
  <c r="AH53" i="118"/>
  <c r="AH54" i="118"/>
  <c r="AH55" i="118"/>
  <c r="AH56" i="118"/>
  <c r="AH57" i="118"/>
  <c r="AH58" i="118"/>
  <c r="AH59" i="118"/>
  <c r="AH40" i="119"/>
  <c r="AH41" i="119"/>
  <c r="AH42" i="119"/>
  <c r="AH43" i="119"/>
  <c r="AH44" i="119"/>
  <c r="AH45" i="119"/>
  <c r="AH46" i="119"/>
  <c r="AH47" i="119"/>
  <c r="AH48" i="119"/>
  <c r="AH49" i="119"/>
  <c r="AH50" i="119"/>
  <c r="AH51" i="119"/>
  <c r="AH52" i="119"/>
  <c r="AH53" i="119"/>
  <c r="AH54" i="119"/>
  <c r="AH55" i="119"/>
  <c r="AH56" i="119"/>
  <c r="AH57" i="119"/>
  <c r="AH58" i="119"/>
  <c r="AH59" i="119"/>
  <c r="AH40" i="120"/>
  <c r="AH41" i="120"/>
  <c r="AH42" i="120"/>
  <c r="AH43" i="120"/>
  <c r="AH44" i="120"/>
  <c r="AH45" i="120"/>
  <c r="AH46" i="120"/>
  <c r="AH47" i="120"/>
  <c r="AH48" i="120"/>
  <c r="AH49" i="120"/>
  <c r="AH50" i="120"/>
  <c r="AH51" i="120"/>
  <c r="AH52" i="120"/>
  <c r="AH53" i="120"/>
  <c r="AH54" i="120"/>
  <c r="AH55" i="120"/>
  <c r="AH56" i="120"/>
  <c r="AH57" i="120"/>
  <c r="AH58" i="120"/>
  <c r="AH59" i="120"/>
  <c r="AH40" i="121"/>
  <c r="AH41" i="121"/>
  <c r="AH42" i="121"/>
  <c r="AH43" i="121"/>
  <c r="AH44" i="121"/>
  <c r="AH45" i="121"/>
  <c r="AH46" i="121"/>
  <c r="AH47" i="121"/>
  <c r="AH48" i="121"/>
  <c r="AH49" i="121"/>
  <c r="AH50" i="121"/>
  <c r="AH51" i="121"/>
  <c r="AH52" i="121"/>
  <c r="AH53" i="121"/>
  <c r="AH54" i="121"/>
  <c r="AH55" i="121"/>
  <c r="AH56" i="121"/>
  <c r="AH57" i="121"/>
  <c r="AH58" i="121"/>
  <c r="AH59" i="121"/>
  <c r="AH40" i="122"/>
  <c r="AH41" i="122"/>
  <c r="AH42" i="122"/>
  <c r="AH43" i="122"/>
  <c r="AH44" i="122"/>
  <c r="AH45" i="122"/>
  <c r="AH46" i="122"/>
  <c r="AH47" i="122"/>
  <c r="AH48" i="122"/>
  <c r="AH49" i="122"/>
  <c r="AH50" i="122"/>
  <c r="AH51" i="122"/>
  <c r="AH52" i="122"/>
  <c r="AH53" i="122"/>
  <c r="AH54" i="122"/>
  <c r="AH55" i="122"/>
  <c r="AH56" i="122"/>
  <c r="AH57" i="122"/>
  <c r="AH58" i="122"/>
  <c r="AH59" i="122"/>
  <c r="AH40" i="123"/>
  <c r="AH41" i="123"/>
  <c r="AH42" i="123"/>
  <c r="AH43" i="123"/>
  <c r="AH44" i="123"/>
  <c r="AH45" i="123"/>
  <c r="AH46" i="123"/>
  <c r="AH47" i="123"/>
  <c r="AH48" i="123"/>
  <c r="AH49" i="123"/>
  <c r="AH50" i="123"/>
  <c r="AH51" i="123"/>
  <c r="AH52" i="123"/>
  <c r="AH53" i="123"/>
  <c r="AH54" i="123"/>
  <c r="AH55" i="123"/>
  <c r="AH56" i="123"/>
  <c r="AH57" i="123"/>
  <c r="AH58" i="123"/>
  <c r="AH59" i="123"/>
  <c r="AH40" i="125"/>
  <c r="AH41" i="125"/>
  <c r="AH42" i="125"/>
  <c r="AH43" i="125"/>
  <c r="AH44" i="125"/>
  <c r="AH45" i="125"/>
  <c r="AH46" i="125"/>
  <c r="AH47" i="125"/>
  <c r="AH48" i="125"/>
  <c r="AH49" i="125"/>
  <c r="AH50" i="125"/>
  <c r="AH51" i="125"/>
  <c r="AH52" i="125"/>
  <c r="AH53" i="125"/>
  <c r="AH54" i="125"/>
  <c r="AH55" i="125"/>
  <c r="AH56" i="125"/>
  <c r="AH57" i="125"/>
  <c r="AH58" i="125"/>
  <c r="AH59" i="125"/>
  <c r="AH40" i="126"/>
  <c r="AH41" i="126"/>
  <c r="AH42" i="126"/>
  <c r="AH43" i="126"/>
  <c r="AH44" i="126"/>
  <c r="AH45" i="126"/>
  <c r="AH46" i="126"/>
  <c r="AH47" i="126"/>
  <c r="AH48" i="126"/>
  <c r="AH49" i="126"/>
  <c r="AH50" i="126"/>
  <c r="AH51" i="126"/>
  <c r="AH52" i="126"/>
  <c r="AH53" i="126"/>
  <c r="AH54" i="126"/>
  <c r="AH55" i="126"/>
  <c r="AH56" i="126"/>
  <c r="AH57" i="126"/>
  <c r="AH58" i="126"/>
  <c r="AH59" i="126"/>
  <c r="AH40" i="127"/>
  <c r="AH41" i="127"/>
  <c r="AH42" i="127"/>
  <c r="AH43" i="127"/>
  <c r="AH44" i="127"/>
  <c r="AH45" i="127"/>
  <c r="AH46" i="127"/>
  <c r="AH47" i="127"/>
  <c r="AH48" i="127"/>
  <c r="AH49" i="127"/>
  <c r="AH50" i="127"/>
  <c r="AH51" i="127"/>
  <c r="AH52" i="127"/>
  <c r="AH53" i="127"/>
  <c r="AH54" i="127"/>
  <c r="AH55" i="127"/>
  <c r="AH56" i="127"/>
  <c r="AH57" i="127"/>
  <c r="AH58" i="127"/>
  <c r="AH59" i="127"/>
  <c r="AH40" i="128"/>
  <c r="AH41" i="128"/>
  <c r="AH42" i="128"/>
  <c r="AH43" i="128"/>
  <c r="AH44" i="128"/>
  <c r="AH45" i="128"/>
  <c r="AH46" i="128"/>
  <c r="AH47" i="128"/>
  <c r="AH48" i="128"/>
  <c r="AH49" i="128"/>
  <c r="AH50" i="128"/>
  <c r="AH51" i="128"/>
  <c r="AH52" i="128"/>
  <c r="AH53" i="128"/>
  <c r="AH54" i="128"/>
  <c r="AH55" i="128"/>
  <c r="AH56" i="128"/>
  <c r="AH57" i="128"/>
  <c r="AH58" i="128"/>
  <c r="AH59" i="128"/>
  <c r="AH40" i="129"/>
  <c r="AH41" i="129"/>
  <c r="AH42" i="129"/>
  <c r="AH43" i="129"/>
  <c r="AH44" i="129"/>
  <c r="AH45" i="129"/>
  <c r="AH46" i="129"/>
  <c r="AH47" i="129"/>
  <c r="AH48" i="129"/>
  <c r="AH49" i="129"/>
  <c r="AH50" i="129"/>
  <c r="AH51" i="129"/>
  <c r="AH52" i="129"/>
  <c r="AH53" i="129"/>
  <c r="AH54" i="129"/>
  <c r="AH55" i="129"/>
  <c r="AH56" i="129"/>
  <c r="AH57" i="129"/>
  <c r="AH58" i="129"/>
  <c r="AH59" i="129"/>
  <c r="AH40" i="130"/>
  <c r="AH41" i="130"/>
  <c r="AH42" i="130"/>
  <c r="AH43" i="130"/>
  <c r="AH44" i="130"/>
  <c r="AH45" i="130"/>
  <c r="AH46" i="130"/>
  <c r="AH47" i="130"/>
  <c r="AH48" i="130"/>
  <c r="AH49" i="130"/>
  <c r="AH50" i="130"/>
  <c r="AH51" i="130"/>
  <c r="AH52" i="130"/>
  <c r="AH53" i="130"/>
  <c r="AH54" i="130"/>
  <c r="AH55" i="130"/>
  <c r="AH56" i="130"/>
  <c r="AH57" i="130"/>
  <c r="AH58" i="130"/>
  <c r="AH59" i="130"/>
  <c r="AH40" i="124"/>
  <c r="AH41" i="124"/>
  <c r="AH42" i="124"/>
  <c r="AH43" i="124"/>
  <c r="AH44" i="124"/>
  <c r="AH45" i="124"/>
  <c r="AH46" i="124"/>
  <c r="AH47" i="124"/>
  <c r="AH48" i="124"/>
  <c r="AH49" i="124"/>
  <c r="AH50" i="124"/>
  <c r="AH51" i="124"/>
  <c r="AH52" i="124"/>
  <c r="AH53" i="124"/>
  <c r="AH54" i="124"/>
  <c r="AH55" i="124"/>
  <c r="AH56" i="124"/>
  <c r="AH57" i="124"/>
  <c r="AH58" i="124"/>
  <c r="AH59" i="124"/>
  <c r="AH78" i="102"/>
  <c r="AH79" i="102"/>
  <c r="AH80" i="102"/>
  <c r="AH81" i="102"/>
  <c r="AH82" i="102"/>
  <c r="AH83" i="102"/>
  <c r="AH84" i="102"/>
  <c r="AH85" i="102"/>
  <c r="AH88" i="102"/>
  <c r="AH89" i="102"/>
  <c r="AH78" i="103"/>
  <c r="AH79" i="103"/>
  <c r="AH80" i="103"/>
  <c r="AH81" i="103"/>
  <c r="AH82" i="103"/>
  <c r="AH83" i="103"/>
  <c r="AH84" i="103"/>
  <c r="AH85" i="103"/>
  <c r="AH88" i="103"/>
  <c r="AH89" i="103"/>
  <c r="AH78" i="104"/>
  <c r="AH79" i="104"/>
  <c r="AH80" i="104"/>
  <c r="AH81" i="104"/>
  <c r="AH82" i="104"/>
  <c r="AH83" i="104"/>
  <c r="AH84" i="104"/>
  <c r="AH85" i="104"/>
  <c r="AH88" i="104"/>
  <c r="AH89" i="104"/>
  <c r="AH78" i="105"/>
  <c r="AH79" i="105"/>
  <c r="AH80" i="105"/>
  <c r="AH81" i="105"/>
  <c r="AH82" i="105"/>
  <c r="AH83" i="105"/>
  <c r="AH84" i="105"/>
  <c r="AH85" i="105"/>
  <c r="AH88" i="105"/>
  <c r="AH89" i="105"/>
  <c r="AH78" i="106"/>
  <c r="AH79" i="106"/>
  <c r="AH80" i="106"/>
  <c r="AH81" i="106"/>
  <c r="AH82" i="106"/>
  <c r="AH83" i="106"/>
  <c r="AH84" i="106"/>
  <c r="AH85" i="106"/>
  <c r="AH88" i="106"/>
  <c r="AH89" i="106"/>
  <c r="AH78" i="107"/>
  <c r="AH79" i="107"/>
  <c r="AH80" i="107"/>
  <c r="AH81" i="107"/>
  <c r="AH82" i="107"/>
  <c r="AH83" i="107"/>
  <c r="AH84" i="107"/>
  <c r="AH85" i="107"/>
  <c r="AH88" i="107"/>
  <c r="AH89" i="107"/>
  <c r="AH78" i="101"/>
  <c r="AH79" i="101"/>
  <c r="AH80" i="101"/>
  <c r="AH81" i="101"/>
  <c r="AH82" i="101"/>
  <c r="AH83" i="101"/>
  <c r="AH84" i="101"/>
  <c r="AH85" i="101"/>
  <c r="AH88" i="101"/>
  <c r="AH89" i="101"/>
  <c r="AH52" i="102"/>
  <c r="AH53" i="102"/>
  <c r="AH54" i="102"/>
  <c r="AH55" i="102"/>
  <c r="AH56" i="102"/>
  <c r="AH57" i="102"/>
  <c r="AH58" i="102"/>
  <c r="AH52" i="103"/>
  <c r="AH53" i="103"/>
  <c r="AH54" i="103"/>
  <c r="AH55" i="103"/>
  <c r="AH56" i="103"/>
  <c r="AH57" i="103"/>
  <c r="AH58" i="103"/>
  <c r="AH52" i="104"/>
  <c r="AH53" i="104"/>
  <c r="AH54" i="104"/>
  <c r="AH55" i="104"/>
  <c r="AH56" i="104"/>
  <c r="AH57" i="104"/>
  <c r="AH58" i="104"/>
  <c r="AH52" i="105"/>
  <c r="AH53" i="105"/>
  <c r="AH54" i="105"/>
  <c r="AH55" i="105"/>
  <c r="AH56" i="105"/>
  <c r="AH57" i="105"/>
  <c r="AH58" i="105"/>
  <c r="AH52" i="106"/>
  <c r="AH53" i="106"/>
  <c r="AH54" i="106"/>
  <c r="AH55" i="106"/>
  <c r="AH56" i="106"/>
  <c r="AH57" i="106"/>
  <c r="AH58" i="106"/>
  <c r="AH52" i="107"/>
  <c r="AH53" i="107"/>
  <c r="AH54" i="107"/>
  <c r="AH55" i="107"/>
  <c r="AH56" i="107"/>
  <c r="AH57" i="107"/>
  <c r="AH58" i="107"/>
  <c r="AH52" i="101"/>
  <c r="AH53" i="101"/>
  <c r="AH54" i="101"/>
  <c r="AH55" i="101"/>
  <c r="AH56" i="101"/>
  <c r="AH57" i="101"/>
  <c r="AH58" i="101"/>
  <c r="AH40" i="102"/>
  <c r="AH41" i="102"/>
  <c r="AH42" i="102"/>
  <c r="AH43" i="102"/>
  <c r="AH44" i="102"/>
  <c r="AH45" i="102"/>
  <c r="AH46" i="102"/>
  <c r="AH47" i="102"/>
  <c r="AH48" i="102"/>
  <c r="AH49" i="102"/>
  <c r="AH50" i="102"/>
  <c r="AH51" i="102"/>
  <c r="AH40" i="103"/>
  <c r="AH41" i="103"/>
  <c r="AH42" i="103"/>
  <c r="AH43" i="103"/>
  <c r="AH44" i="103"/>
  <c r="AH45" i="103"/>
  <c r="AH46" i="103"/>
  <c r="AH47" i="103"/>
  <c r="AH48" i="103"/>
  <c r="AH49" i="103"/>
  <c r="AH50" i="103"/>
  <c r="AH51" i="103"/>
  <c r="AH40" i="104"/>
  <c r="AH41" i="104"/>
  <c r="AH42" i="104"/>
  <c r="AH43" i="104"/>
  <c r="AH44" i="104"/>
  <c r="AH45" i="104"/>
  <c r="AH46" i="104"/>
  <c r="AH47" i="104"/>
  <c r="AH48" i="104"/>
  <c r="AH49" i="104"/>
  <c r="AH50" i="104"/>
  <c r="AH51" i="104"/>
  <c r="AH40" i="105"/>
  <c r="AH41" i="105"/>
  <c r="AH42" i="105"/>
  <c r="AH43" i="105"/>
  <c r="AH44" i="105"/>
  <c r="AH45" i="105"/>
  <c r="AH46" i="105"/>
  <c r="AH47" i="105"/>
  <c r="AH48" i="105"/>
  <c r="AH49" i="105"/>
  <c r="AH50" i="105"/>
  <c r="AH51" i="105"/>
  <c r="AH40" i="106"/>
  <c r="AH41" i="106"/>
  <c r="AH42" i="106"/>
  <c r="AH43" i="106"/>
  <c r="AH44" i="106"/>
  <c r="AH45" i="106"/>
  <c r="AH46" i="106"/>
  <c r="AH47" i="106"/>
  <c r="AH48" i="106"/>
  <c r="AH49" i="106"/>
  <c r="AH50" i="106"/>
  <c r="AH51" i="106"/>
  <c r="AH40" i="107"/>
  <c r="AH41" i="107"/>
  <c r="AH42" i="107"/>
  <c r="AH43" i="107"/>
  <c r="AH44" i="107"/>
  <c r="AH45" i="107"/>
  <c r="AH46" i="107"/>
  <c r="AH47" i="107"/>
  <c r="AH48" i="107"/>
  <c r="AH49" i="107"/>
  <c r="AH50" i="107"/>
  <c r="AH51" i="107"/>
  <c r="AH40" i="101"/>
  <c r="AH41" i="101"/>
  <c r="AH42" i="101"/>
  <c r="AH43" i="101"/>
  <c r="AH44" i="101"/>
  <c r="AH45" i="101"/>
  <c r="AH46" i="101"/>
  <c r="AH47" i="101"/>
  <c r="AH48" i="101"/>
  <c r="AH49" i="101"/>
  <c r="AH50" i="101"/>
  <c r="AH51" i="101"/>
  <c r="AH78" i="92"/>
  <c r="AH79" i="92"/>
  <c r="AH80" i="92"/>
  <c r="AH81" i="92"/>
  <c r="AH82" i="92"/>
  <c r="AH83" i="92"/>
  <c r="AH84" i="92"/>
  <c r="AH85" i="92"/>
  <c r="AH88" i="92"/>
  <c r="AH89" i="92"/>
  <c r="AH40" i="92"/>
  <c r="AH41" i="92"/>
  <c r="AH42" i="92"/>
  <c r="AH43" i="92"/>
  <c r="AH44" i="92"/>
  <c r="AH45" i="92"/>
  <c r="AH46" i="92"/>
  <c r="AH47" i="92"/>
  <c r="AH48" i="92"/>
  <c r="AH49" i="92"/>
  <c r="AH50" i="92"/>
  <c r="AH51" i="92"/>
  <c r="AH52" i="92"/>
  <c r="AH53" i="92"/>
  <c r="AH54" i="92"/>
  <c r="AH55" i="92"/>
  <c r="AH56" i="92"/>
  <c r="AH57" i="92"/>
  <c r="AH58" i="92"/>
  <c r="AE89" i="130" l="1"/>
  <c r="AK89" i="130" s="1"/>
  <c r="Y89" i="130"/>
  <c r="Q89" i="130"/>
  <c r="R89" i="130" s="1"/>
  <c r="AE88" i="130"/>
  <c r="Y88" i="130"/>
  <c r="Q88" i="130"/>
  <c r="R88" i="130" s="1"/>
  <c r="AE87" i="130"/>
  <c r="AK87" i="130" s="1"/>
  <c r="Y87" i="130"/>
  <c r="Q87" i="130"/>
  <c r="R87" i="130" s="1"/>
  <c r="AE85" i="130"/>
  <c r="AB85" i="130"/>
  <c r="Y85" i="130"/>
  <c r="V85" i="130"/>
  <c r="S85" i="130"/>
  <c r="Q85" i="130"/>
  <c r="R85" i="130" s="1"/>
  <c r="AE84" i="130"/>
  <c r="AK84" i="130" s="1"/>
  <c r="AB84" i="130"/>
  <c r="Y84" i="130"/>
  <c r="V84" i="130"/>
  <c r="S84" i="130"/>
  <c r="Q84" i="130"/>
  <c r="R84" i="130" s="1"/>
  <c r="AE83" i="130"/>
  <c r="AK83" i="130" s="1"/>
  <c r="AB83" i="130"/>
  <c r="Y83" i="130"/>
  <c r="V83" i="130"/>
  <c r="S83" i="130"/>
  <c r="Q83" i="130"/>
  <c r="R83" i="130" s="1"/>
  <c r="AE82" i="130"/>
  <c r="AB82" i="130"/>
  <c r="Y82" i="130"/>
  <c r="V82" i="130"/>
  <c r="S82" i="130"/>
  <c r="Q82" i="130"/>
  <c r="R82" i="130" s="1"/>
  <c r="AE81" i="130"/>
  <c r="AB81" i="130"/>
  <c r="Y81" i="130"/>
  <c r="V81" i="130"/>
  <c r="S81" i="130"/>
  <c r="Q81" i="130"/>
  <c r="R81" i="130" s="1"/>
  <c r="AE80" i="130"/>
  <c r="AK80" i="130" s="1"/>
  <c r="AB80" i="130"/>
  <c r="Y80" i="130"/>
  <c r="V80" i="130"/>
  <c r="S80" i="130"/>
  <c r="Q80" i="130"/>
  <c r="R80" i="130" s="1"/>
  <c r="AE79" i="130"/>
  <c r="AK79" i="130" s="1"/>
  <c r="AB79" i="130"/>
  <c r="Y79" i="130"/>
  <c r="V79" i="130"/>
  <c r="S79" i="130"/>
  <c r="Q79" i="130"/>
  <c r="R79" i="130" s="1"/>
  <c r="AE78" i="130"/>
  <c r="AB78" i="130"/>
  <c r="Y78" i="130"/>
  <c r="V78" i="130"/>
  <c r="S78" i="130"/>
  <c r="Q78" i="130"/>
  <c r="R78" i="130" s="1"/>
  <c r="AE77" i="130"/>
  <c r="AB77" i="130"/>
  <c r="Y77" i="130"/>
  <c r="V77" i="130"/>
  <c r="S77" i="130"/>
  <c r="Q77" i="130"/>
  <c r="R77" i="130" s="1"/>
  <c r="AE76" i="130"/>
  <c r="AK76" i="130" s="1"/>
  <c r="AB76" i="130"/>
  <c r="Y76" i="130"/>
  <c r="V76" i="130"/>
  <c r="S76" i="130"/>
  <c r="Q76" i="130"/>
  <c r="R76" i="130" s="1"/>
  <c r="AE75" i="130"/>
  <c r="AK75" i="130" s="1"/>
  <c r="AB75" i="130"/>
  <c r="Y75" i="130"/>
  <c r="V75" i="130"/>
  <c r="S75" i="130"/>
  <c r="Q75" i="130"/>
  <c r="R75" i="130" s="1"/>
  <c r="AE74" i="130"/>
  <c r="AB74" i="130"/>
  <c r="Y74" i="130"/>
  <c r="V74" i="130"/>
  <c r="S74" i="130"/>
  <c r="Q74" i="130"/>
  <c r="R74" i="130" s="1"/>
  <c r="AE73" i="130"/>
  <c r="AB73" i="130"/>
  <c r="Y73" i="130"/>
  <c r="V73" i="130"/>
  <c r="S73" i="130"/>
  <c r="Q73" i="130"/>
  <c r="R73" i="130" s="1"/>
  <c r="AE72" i="130"/>
  <c r="AK72" i="130" s="1"/>
  <c r="AB72" i="130"/>
  <c r="Y72" i="130"/>
  <c r="V72" i="130"/>
  <c r="S72" i="130"/>
  <c r="Q72" i="130"/>
  <c r="R72" i="130" s="1"/>
  <c r="AE71" i="130"/>
  <c r="AK71" i="130" s="1"/>
  <c r="AB71" i="130"/>
  <c r="Y71" i="130"/>
  <c r="V71" i="130"/>
  <c r="S71" i="130"/>
  <c r="Q71" i="130"/>
  <c r="R71" i="130" s="1"/>
  <c r="AE70" i="130"/>
  <c r="AB70" i="130"/>
  <c r="Y70" i="130"/>
  <c r="V70" i="130"/>
  <c r="S70" i="130"/>
  <c r="Q70" i="130"/>
  <c r="R70" i="130" s="1"/>
  <c r="AE69" i="130"/>
  <c r="AB69" i="130"/>
  <c r="Y69" i="130"/>
  <c r="V69" i="130"/>
  <c r="S69" i="130"/>
  <c r="Q69" i="130"/>
  <c r="R69" i="130" s="1"/>
  <c r="AE68" i="130"/>
  <c r="AK68" i="130" s="1"/>
  <c r="AB68" i="130"/>
  <c r="Y68" i="130"/>
  <c r="V68" i="130"/>
  <c r="S68" i="130"/>
  <c r="Q68" i="130"/>
  <c r="R68" i="130" s="1"/>
  <c r="AE62" i="130"/>
  <c r="AK62" i="130" s="1"/>
  <c r="Y62" i="130"/>
  <c r="Q62" i="130"/>
  <c r="R62" i="130" s="1"/>
  <c r="AE61" i="130"/>
  <c r="Y61" i="130"/>
  <c r="Q61" i="130"/>
  <c r="R61" i="130" s="1"/>
  <c r="AE60" i="130"/>
  <c r="AK60" i="130" s="1"/>
  <c r="Y60" i="130"/>
  <c r="Q60" i="130"/>
  <c r="R60" i="130" s="1"/>
  <c r="AE58" i="130"/>
  <c r="AB58" i="130"/>
  <c r="Y58" i="130"/>
  <c r="V58" i="130"/>
  <c r="S58" i="130"/>
  <c r="Q58" i="130"/>
  <c r="R58" i="130" s="1"/>
  <c r="AE57" i="130"/>
  <c r="AK57" i="130" s="1"/>
  <c r="AB57" i="130"/>
  <c r="Y57" i="130"/>
  <c r="V57" i="130"/>
  <c r="S57" i="130"/>
  <c r="Q57" i="130"/>
  <c r="R57" i="130" s="1"/>
  <c r="AE56" i="130"/>
  <c r="AK56" i="130" s="1"/>
  <c r="AB56" i="130"/>
  <c r="Y56" i="130"/>
  <c r="V56" i="130"/>
  <c r="S56" i="130"/>
  <c r="Q56" i="130"/>
  <c r="R56" i="130" s="1"/>
  <c r="AE55" i="130"/>
  <c r="AB55" i="130"/>
  <c r="Y55" i="130"/>
  <c r="V55" i="130"/>
  <c r="S55" i="130"/>
  <c r="Q55" i="130"/>
  <c r="R55" i="130" s="1"/>
  <c r="AE54" i="130"/>
  <c r="AB54" i="130"/>
  <c r="Y54" i="130"/>
  <c r="V54" i="130"/>
  <c r="S54" i="130"/>
  <c r="Q54" i="130"/>
  <c r="R54" i="130" s="1"/>
  <c r="AE53" i="130"/>
  <c r="AK53" i="130" s="1"/>
  <c r="AB53" i="130"/>
  <c r="Y53" i="130"/>
  <c r="V53" i="130"/>
  <c r="S53" i="130"/>
  <c r="Q53" i="130"/>
  <c r="R53" i="130" s="1"/>
  <c r="AE52" i="130"/>
  <c r="AK52" i="130" s="1"/>
  <c r="AB52" i="130"/>
  <c r="Y52" i="130"/>
  <c r="V52" i="130"/>
  <c r="S52" i="130"/>
  <c r="Q52" i="130"/>
  <c r="R52" i="130" s="1"/>
  <c r="AE51" i="130"/>
  <c r="AB51" i="130"/>
  <c r="Y51" i="130"/>
  <c r="V51" i="130"/>
  <c r="S51" i="130"/>
  <c r="Q51" i="130"/>
  <c r="R51" i="130" s="1"/>
  <c r="AE50" i="130"/>
  <c r="AB50" i="130"/>
  <c r="Y50" i="130"/>
  <c r="V50" i="130"/>
  <c r="S50" i="130"/>
  <c r="Q50" i="130"/>
  <c r="R50" i="130" s="1"/>
  <c r="AE49" i="130"/>
  <c r="AK49" i="130" s="1"/>
  <c r="AB49" i="130"/>
  <c r="Y49" i="130"/>
  <c r="V49" i="130"/>
  <c r="S49" i="130"/>
  <c r="Q49" i="130"/>
  <c r="R49" i="130" s="1"/>
  <c r="AE48" i="130"/>
  <c r="AK48" i="130" s="1"/>
  <c r="AB48" i="130"/>
  <c r="Y48" i="130"/>
  <c r="V48" i="130"/>
  <c r="S48" i="130"/>
  <c r="Q48" i="130"/>
  <c r="R48" i="130" s="1"/>
  <c r="AE47" i="130"/>
  <c r="AB47" i="130"/>
  <c r="Y47" i="130"/>
  <c r="V47" i="130"/>
  <c r="S47" i="130"/>
  <c r="Q47" i="130"/>
  <c r="R47" i="130" s="1"/>
  <c r="AE46" i="130"/>
  <c r="AB46" i="130"/>
  <c r="Y46" i="130"/>
  <c r="V46" i="130"/>
  <c r="S46" i="130"/>
  <c r="Q46" i="130"/>
  <c r="R46" i="130" s="1"/>
  <c r="AE45" i="130"/>
  <c r="AK45" i="130" s="1"/>
  <c r="AB45" i="130"/>
  <c r="Y45" i="130"/>
  <c r="V45" i="130"/>
  <c r="S45" i="130"/>
  <c r="Q45" i="130"/>
  <c r="R45" i="130" s="1"/>
  <c r="AE44" i="130"/>
  <c r="AK44" i="130" s="1"/>
  <c r="AB44" i="130"/>
  <c r="Y44" i="130"/>
  <c r="V44" i="130"/>
  <c r="S44" i="130"/>
  <c r="Q44" i="130"/>
  <c r="R44" i="130" s="1"/>
  <c r="AE43" i="130"/>
  <c r="AB43" i="130"/>
  <c r="Y43" i="130"/>
  <c r="V43" i="130"/>
  <c r="S43" i="130"/>
  <c r="Q43" i="130"/>
  <c r="R43" i="130" s="1"/>
  <c r="AE42" i="130"/>
  <c r="AB42" i="130"/>
  <c r="Y42" i="130"/>
  <c r="V42" i="130"/>
  <c r="S42" i="130"/>
  <c r="Q42" i="130"/>
  <c r="R42" i="130" s="1"/>
  <c r="AE41" i="130"/>
  <c r="AK41" i="130" s="1"/>
  <c r="AB41" i="130"/>
  <c r="Y41" i="130"/>
  <c r="V41" i="130"/>
  <c r="S41" i="130"/>
  <c r="Q41" i="130"/>
  <c r="R41" i="130" s="1"/>
  <c r="AE40" i="130"/>
  <c r="AK40" i="130" s="1"/>
  <c r="AB40" i="130"/>
  <c r="Y40" i="130"/>
  <c r="V40" i="130"/>
  <c r="S40" i="130"/>
  <c r="Q40" i="130"/>
  <c r="AE39" i="130"/>
  <c r="AB39" i="130"/>
  <c r="Y39" i="130"/>
  <c r="V39" i="130"/>
  <c r="S39" i="130"/>
  <c r="Q39" i="130"/>
  <c r="R39" i="130" s="1"/>
  <c r="AE38" i="130"/>
  <c r="AB38" i="130"/>
  <c r="Y38" i="130"/>
  <c r="V38" i="130"/>
  <c r="S38" i="130"/>
  <c r="Q38" i="130"/>
  <c r="R38" i="130" s="1"/>
  <c r="AE37" i="130"/>
  <c r="AK37" i="130" s="1"/>
  <c r="AB37" i="130"/>
  <c r="Y37" i="130"/>
  <c r="V37" i="130"/>
  <c r="S37" i="130"/>
  <c r="Q37" i="130"/>
  <c r="R37" i="130" s="1"/>
  <c r="AE36" i="130"/>
  <c r="AK36" i="130" s="1"/>
  <c r="AB36" i="130"/>
  <c r="Y36" i="130"/>
  <c r="V36" i="130"/>
  <c r="S36" i="130"/>
  <c r="Q36" i="130"/>
  <c r="R36" i="130" s="1"/>
  <c r="AE35" i="130"/>
  <c r="AB35" i="130"/>
  <c r="Y35" i="130"/>
  <c r="V35" i="130"/>
  <c r="S35" i="130"/>
  <c r="Q35" i="130"/>
  <c r="R35" i="130" s="1"/>
  <c r="AE34" i="130"/>
  <c r="AB34" i="130"/>
  <c r="Y34" i="130"/>
  <c r="V34" i="130"/>
  <c r="S34" i="130"/>
  <c r="Q34" i="130"/>
  <c r="R34" i="130" s="1"/>
  <c r="AE33" i="130"/>
  <c r="AK33" i="130" s="1"/>
  <c r="AB33" i="130"/>
  <c r="Y33" i="130"/>
  <c r="V33" i="130"/>
  <c r="S33" i="130"/>
  <c r="Q33" i="130"/>
  <c r="R33" i="130" s="1"/>
  <c r="AE32" i="130"/>
  <c r="AK32" i="130" s="1"/>
  <c r="AB32" i="130"/>
  <c r="Y32" i="130"/>
  <c r="V32" i="130"/>
  <c r="S32" i="130"/>
  <c r="Q32" i="130"/>
  <c r="R32" i="130" s="1"/>
  <c r="AE31" i="130"/>
  <c r="AB31" i="130"/>
  <c r="Y31" i="130"/>
  <c r="V31" i="130"/>
  <c r="S31" i="130"/>
  <c r="Q31" i="130"/>
  <c r="R31" i="130" s="1"/>
  <c r="AE30" i="130"/>
  <c r="AB30" i="130"/>
  <c r="Y30" i="130"/>
  <c r="V30" i="130"/>
  <c r="S30" i="130"/>
  <c r="Q30" i="130"/>
  <c r="R30" i="130" s="1"/>
  <c r="AE29" i="130"/>
  <c r="AK29" i="130" s="1"/>
  <c r="AB29" i="130"/>
  <c r="Y29" i="130"/>
  <c r="V29" i="130"/>
  <c r="S29" i="130"/>
  <c r="Q29" i="130"/>
  <c r="R29" i="130" s="1"/>
  <c r="AE28" i="130"/>
  <c r="AK28" i="130" s="1"/>
  <c r="AB28" i="130"/>
  <c r="Y28" i="130"/>
  <c r="V28" i="130"/>
  <c r="S28" i="130"/>
  <c r="Q28" i="130"/>
  <c r="R28" i="130" s="1"/>
  <c r="AE27" i="130"/>
  <c r="AB27" i="130"/>
  <c r="Y27" i="130"/>
  <c r="V27" i="130"/>
  <c r="S27" i="130"/>
  <c r="Q27" i="130"/>
  <c r="R27" i="130" s="1"/>
  <c r="AE26" i="130"/>
  <c r="AB26" i="130"/>
  <c r="Y26" i="130"/>
  <c r="V26" i="130"/>
  <c r="S26" i="130"/>
  <c r="Q26" i="130"/>
  <c r="R26" i="130" s="1"/>
  <c r="AE25" i="130"/>
  <c r="AK25" i="130" s="1"/>
  <c r="AB25" i="130"/>
  <c r="Y25" i="130"/>
  <c r="V25" i="130"/>
  <c r="S25" i="130"/>
  <c r="Q25" i="130"/>
  <c r="R25" i="130" s="1"/>
  <c r="AE24" i="130"/>
  <c r="AK24" i="130" s="1"/>
  <c r="AB24" i="130"/>
  <c r="Y24" i="130"/>
  <c r="V24" i="130"/>
  <c r="S24" i="130"/>
  <c r="Q24" i="130"/>
  <c r="R24" i="130" s="1"/>
  <c r="AE23" i="130"/>
  <c r="AB23" i="130"/>
  <c r="Y23" i="130"/>
  <c r="V23" i="130"/>
  <c r="S23" i="130"/>
  <c r="Q23" i="130"/>
  <c r="R23" i="130" s="1"/>
  <c r="AE22" i="130"/>
  <c r="AB22" i="130"/>
  <c r="Y22" i="130"/>
  <c r="V22" i="130"/>
  <c r="S22" i="130"/>
  <c r="Q22" i="130"/>
  <c r="R22" i="130" s="1"/>
  <c r="AE21" i="130"/>
  <c r="AK21" i="130" s="1"/>
  <c r="AB21" i="130"/>
  <c r="Y21" i="130"/>
  <c r="V21" i="130"/>
  <c r="S21" i="130"/>
  <c r="Q21" i="130"/>
  <c r="R21" i="130" s="1"/>
  <c r="AE20" i="130"/>
  <c r="AK20" i="130" s="1"/>
  <c r="AB20" i="130"/>
  <c r="Y20" i="130"/>
  <c r="V20" i="130"/>
  <c r="S20" i="130"/>
  <c r="Q20" i="130"/>
  <c r="R20" i="130" s="1"/>
  <c r="AE19" i="130"/>
  <c r="AB19" i="130"/>
  <c r="Y19" i="130"/>
  <c r="V19" i="130"/>
  <c r="S19" i="130"/>
  <c r="Q19" i="130"/>
  <c r="R19" i="130" s="1"/>
  <c r="AE18" i="130"/>
  <c r="AB18" i="130"/>
  <c r="Y18" i="130"/>
  <c r="V18" i="130"/>
  <c r="S18" i="130"/>
  <c r="Q18" i="130"/>
  <c r="R18" i="130" s="1"/>
  <c r="AE17" i="130"/>
  <c r="AK17" i="130" s="1"/>
  <c r="AB17" i="130"/>
  <c r="Y17" i="130"/>
  <c r="V17" i="130"/>
  <c r="S17" i="130"/>
  <c r="Q17" i="130"/>
  <c r="AE11" i="130"/>
  <c r="AB11" i="130"/>
  <c r="Y11" i="130"/>
  <c r="V11" i="130"/>
  <c r="L11" i="130"/>
  <c r="I11" i="130"/>
  <c r="F11" i="130"/>
  <c r="C11" i="130"/>
  <c r="AS10" i="130"/>
  <c r="AH9" i="130"/>
  <c r="O9" i="130"/>
  <c r="AN8" i="130"/>
  <c r="AV8" i="130" s="1"/>
  <c r="D37" i="27" s="1"/>
  <c r="AE8" i="130"/>
  <c r="AB8" i="130"/>
  <c r="Y8" i="130"/>
  <c r="V8" i="130"/>
  <c r="L8" i="130"/>
  <c r="I8" i="130"/>
  <c r="F8" i="130"/>
  <c r="C8" i="130"/>
  <c r="AN6" i="130"/>
  <c r="AH6" i="130"/>
  <c r="O6" i="130"/>
  <c r="AE89" i="129"/>
  <c r="Y89" i="129"/>
  <c r="Q89" i="129"/>
  <c r="R89" i="129" s="1"/>
  <c r="AE88" i="129"/>
  <c r="Y88" i="129"/>
  <c r="Q88" i="129"/>
  <c r="R88" i="129" s="1"/>
  <c r="AE87" i="129"/>
  <c r="Y87" i="129"/>
  <c r="Q87" i="129"/>
  <c r="R87" i="129" s="1"/>
  <c r="AE85" i="129"/>
  <c r="AB85" i="129"/>
  <c r="Y85" i="129"/>
  <c r="V85" i="129"/>
  <c r="S85" i="129"/>
  <c r="Q85" i="129"/>
  <c r="R85" i="129" s="1"/>
  <c r="AE84" i="129"/>
  <c r="AB84" i="129"/>
  <c r="Y84" i="129"/>
  <c r="V84" i="129"/>
  <c r="S84" i="129"/>
  <c r="Q84" i="129"/>
  <c r="R84" i="129" s="1"/>
  <c r="AE83" i="129"/>
  <c r="AB83" i="129"/>
  <c r="Y83" i="129"/>
  <c r="V83" i="129"/>
  <c r="S83" i="129"/>
  <c r="Q83" i="129"/>
  <c r="R83" i="129" s="1"/>
  <c r="AE82" i="129"/>
  <c r="AK82" i="129" s="1"/>
  <c r="AB82" i="129"/>
  <c r="Y82" i="129"/>
  <c r="V82" i="129"/>
  <c r="S82" i="129"/>
  <c r="Q82" i="129"/>
  <c r="R82" i="129" s="1"/>
  <c r="AE81" i="129"/>
  <c r="AB81" i="129"/>
  <c r="Y81" i="129"/>
  <c r="V81" i="129"/>
  <c r="S81" i="129"/>
  <c r="Q81" i="129"/>
  <c r="R81" i="129" s="1"/>
  <c r="AE80" i="129"/>
  <c r="AB80" i="129"/>
  <c r="Y80" i="129"/>
  <c r="V80" i="129"/>
  <c r="S80" i="129"/>
  <c r="Q80" i="129"/>
  <c r="R80" i="129" s="1"/>
  <c r="AE79" i="129"/>
  <c r="AB79" i="129"/>
  <c r="Y79" i="129"/>
  <c r="V79" i="129"/>
  <c r="S79" i="129"/>
  <c r="Q79" i="129"/>
  <c r="R79" i="129" s="1"/>
  <c r="AE78" i="129"/>
  <c r="AK78" i="129" s="1"/>
  <c r="AB78" i="129"/>
  <c r="Y78" i="129"/>
  <c r="V78" i="129"/>
  <c r="S78" i="129"/>
  <c r="Q78" i="129"/>
  <c r="R78" i="129" s="1"/>
  <c r="AE77" i="129"/>
  <c r="AB77" i="129"/>
  <c r="Y77" i="129"/>
  <c r="V77" i="129"/>
  <c r="S77" i="129"/>
  <c r="Q77" i="129"/>
  <c r="R77" i="129" s="1"/>
  <c r="AE76" i="129"/>
  <c r="AB76" i="129"/>
  <c r="Y76" i="129"/>
  <c r="V76" i="129"/>
  <c r="S76" i="129"/>
  <c r="Q76" i="129"/>
  <c r="R76" i="129" s="1"/>
  <c r="AE75" i="129"/>
  <c r="AB75" i="129"/>
  <c r="Y75" i="129"/>
  <c r="V75" i="129"/>
  <c r="S75" i="129"/>
  <c r="Q75" i="129"/>
  <c r="R75" i="129" s="1"/>
  <c r="AE74" i="129"/>
  <c r="AK74" i="129" s="1"/>
  <c r="AB74" i="129"/>
  <c r="Y74" i="129"/>
  <c r="V74" i="129"/>
  <c r="S74" i="129"/>
  <c r="Q74" i="129"/>
  <c r="R74" i="129" s="1"/>
  <c r="AE73" i="129"/>
  <c r="AB73" i="129"/>
  <c r="Y73" i="129"/>
  <c r="V73" i="129"/>
  <c r="S73" i="129"/>
  <c r="Q73" i="129"/>
  <c r="R73" i="129" s="1"/>
  <c r="AE72" i="129"/>
  <c r="AK72" i="129" s="1"/>
  <c r="AB72" i="129"/>
  <c r="Y72" i="129"/>
  <c r="V72" i="129"/>
  <c r="S72" i="129"/>
  <c r="Q72" i="129"/>
  <c r="R72" i="129" s="1"/>
  <c r="AE71" i="129"/>
  <c r="AK71" i="129" s="1"/>
  <c r="AB71" i="129"/>
  <c r="Y71" i="129"/>
  <c r="V71" i="129"/>
  <c r="S71" i="129"/>
  <c r="Q71" i="129"/>
  <c r="R71" i="129" s="1"/>
  <c r="AE70" i="129"/>
  <c r="AB70" i="129"/>
  <c r="Y70" i="129"/>
  <c r="V70" i="129"/>
  <c r="S70" i="129"/>
  <c r="Q70" i="129"/>
  <c r="R70" i="129" s="1"/>
  <c r="AE69" i="129"/>
  <c r="AB69" i="129"/>
  <c r="Y69" i="129"/>
  <c r="V69" i="129"/>
  <c r="S69" i="129"/>
  <c r="Q69" i="129"/>
  <c r="R69" i="129" s="1"/>
  <c r="AE68" i="129"/>
  <c r="AK68" i="129" s="1"/>
  <c r="AB68" i="129"/>
  <c r="Y68" i="129"/>
  <c r="V68" i="129"/>
  <c r="S68" i="129"/>
  <c r="Q68" i="129"/>
  <c r="R68" i="129" s="1"/>
  <c r="AE62" i="129"/>
  <c r="AK62" i="129" s="1"/>
  <c r="Y62" i="129"/>
  <c r="Q62" i="129"/>
  <c r="R62" i="129" s="1"/>
  <c r="AE61" i="129"/>
  <c r="Y61" i="129"/>
  <c r="Q61" i="129"/>
  <c r="R61" i="129" s="1"/>
  <c r="AE60" i="129"/>
  <c r="AK60" i="129" s="1"/>
  <c r="Y60" i="129"/>
  <c r="Q60" i="129"/>
  <c r="R60" i="129" s="1"/>
  <c r="AE58" i="129"/>
  <c r="AB58" i="129"/>
  <c r="Y58" i="129"/>
  <c r="V58" i="129"/>
  <c r="S58" i="129"/>
  <c r="Q58" i="129"/>
  <c r="R58" i="129" s="1"/>
  <c r="AE57" i="129"/>
  <c r="AK57" i="129" s="1"/>
  <c r="AB57" i="129"/>
  <c r="Y57" i="129"/>
  <c r="V57" i="129"/>
  <c r="S57" i="129"/>
  <c r="Q57" i="129"/>
  <c r="R57" i="129" s="1"/>
  <c r="AE56" i="129"/>
  <c r="AK56" i="129" s="1"/>
  <c r="AB56" i="129"/>
  <c r="Y56" i="129"/>
  <c r="V56" i="129"/>
  <c r="S56" i="129"/>
  <c r="Q56" i="129"/>
  <c r="R56" i="129" s="1"/>
  <c r="AE55" i="129"/>
  <c r="AB55" i="129"/>
  <c r="Y55" i="129"/>
  <c r="V55" i="129"/>
  <c r="S55" i="129"/>
  <c r="Q55" i="129"/>
  <c r="R55" i="129" s="1"/>
  <c r="AE54" i="129"/>
  <c r="AB54" i="129"/>
  <c r="Y54" i="129"/>
  <c r="V54" i="129"/>
  <c r="S54" i="129"/>
  <c r="Q54" i="129"/>
  <c r="R54" i="129" s="1"/>
  <c r="AE53" i="129"/>
  <c r="AK53" i="129" s="1"/>
  <c r="AB53" i="129"/>
  <c r="Y53" i="129"/>
  <c r="V53" i="129"/>
  <c r="S53" i="129"/>
  <c r="Q53" i="129"/>
  <c r="R53" i="129" s="1"/>
  <c r="AE52" i="129"/>
  <c r="AK52" i="129" s="1"/>
  <c r="AB52" i="129"/>
  <c r="Y52" i="129"/>
  <c r="V52" i="129"/>
  <c r="S52" i="129"/>
  <c r="Q52" i="129"/>
  <c r="R52" i="129" s="1"/>
  <c r="AE51" i="129"/>
  <c r="AB51" i="129"/>
  <c r="Y51" i="129"/>
  <c r="V51" i="129"/>
  <c r="S51" i="129"/>
  <c r="Q51" i="129"/>
  <c r="R51" i="129" s="1"/>
  <c r="AE50" i="129"/>
  <c r="AB50" i="129"/>
  <c r="Y50" i="129"/>
  <c r="V50" i="129"/>
  <c r="S50" i="129"/>
  <c r="Q50" i="129"/>
  <c r="R50" i="129" s="1"/>
  <c r="AE49" i="129"/>
  <c r="AK49" i="129" s="1"/>
  <c r="AB49" i="129"/>
  <c r="Y49" i="129"/>
  <c r="V49" i="129"/>
  <c r="S49" i="129"/>
  <c r="Q49" i="129"/>
  <c r="R49" i="129" s="1"/>
  <c r="AE48" i="129"/>
  <c r="AK48" i="129" s="1"/>
  <c r="AB48" i="129"/>
  <c r="Y48" i="129"/>
  <c r="V48" i="129"/>
  <c r="S48" i="129"/>
  <c r="Q48" i="129"/>
  <c r="R48" i="129" s="1"/>
  <c r="AE47" i="129"/>
  <c r="AB47" i="129"/>
  <c r="Y47" i="129"/>
  <c r="V47" i="129"/>
  <c r="S47" i="129"/>
  <c r="Q47" i="129"/>
  <c r="R47" i="129" s="1"/>
  <c r="AE46" i="129"/>
  <c r="AB46" i="129"/>
  <c r="Y46" i="129"/>
  <c r="V46" i="129"/>
  <c r="S46" i="129"/>
  <c r="Q46" i="129"/>
  <c r="R46" i="129" s="1"/>
  <c r="AE45" i="129"/>
  <c r="AK45" i="129" s="1"/>
  <c r="AB45" i="129"/>
  <c r="Y45" i="129"/>
  <c r="V45" i="129"/>
  <c r="S45" i="129"/>
  <c r="Q45" i="129"/>
  <c r="R45" i="129" s="1"/>
  <c r="AE44" i="129"/>
  <c r="AK44" i="129" s="1"/>
  <c r="AB44" i="129"/>
  <c r="Y44" i="129"/>
  <c r="V44" i="129"/>
  <c r="S44" i="129"/>
  <c r="Q44" i="129"/>
  <c r="R44" i="129" s="1"/>
  <c r="AE43" i="129"/>
  <c r="AB43" i="129"/>
  <c r="Y43" i="129"/>
  <c r="V43" i="129"/>
  <c r="S43" i="129"/>
  <c r="Q43" i="129"/>
  <c r="R43" i="129" s="1"/>
  <c r="AE42" i="129"/>
  <c r="AB42" i="129"/>
  <c r="Y42" i="129"/>
  <c r="V42" i="129"/>
  <c r="S42" i="129"/>
  <c r="Q42" i="129"/>
  <c r="R42" i="129" s="1"/>
  <c r="AE41" i="129"/>
  <c r="AK41" i="129" s="1"/>
  <c r="AB41" i="129"/>
  <c r="Y41" i="129"/>
  <c r="V41" i="129"/>
  <c r="S41" i="129"/>
  <c r="Q41" i="129"/>
  <c r="R41" i="129" s="1"/>
  <c r="AE40" i="129"/>
  <c r="AK40" i="129" s="1"/>
  <c r="AB40" i="129"/>
  <c r="Y40" i="129"/>
  <c r="V40" i="129"/>
  <c r="S40" i="129"/>
  <c r="Q40" i="129"/>
  <c r="AE39" i="129"/>
  <c r="AB39" i="129"/>
  <c r="Y39" i="129"/>
  <c r="V39" i="129"/>
  <c r="S39" i="129"/>
  <c r="Q39" i="129"/>
  <c r="R39" i="129" s="1"/>
  <c r="AE38" i="129"/>
  <c r="AB38" i="129"/>
  <c r="Y38" i="129"/>
  <c r="V38" i="129"/>
  <c r="S38" i="129"/>
  <c r="Q38" i="129"/>
  <c r="R38" i="129" s="1"/>
  <c r="AE37" i="129"/>
  <c r="AK37" i="129" s="1"/>
  <c r="AB37" i="129"/>
  <c r="Y37" i="129"/>
  <c r="V37" i="129"/>
  <c r="S37" i="129"/>
  <c r="Q37" i="129"/>
  <c r="R37" i="129" s="1"/>
  <c r="AE36" i="129"/>
  <c r="AK36" i="129" s="1"/>
  <c r="AB36" i="129"/>
  <c r="Y36" i="129"/>
  <c r="V36" i="129"/>
  <c r="S36" i="129"/>
  <c r="Q36" i="129"/>
  <c r="R36" i="129" s="1"/>
  <c r="AE35" i="129"/>
  <c r="AB35" i="129"/>
  <c r="Y35" i="129"/>
  <c r="V35" i="129"/>
  <c r="S35" i="129"/>
  <c r="Q35" i="129"/>
  <c r="R35" i="129" s="1"/>
  <c r="AE34" i="129"/>
  <c r="AB34" i="129"/>
  <c r="Y34" i="129"/>
  <c r="V34" i="129"/>
  <c r="S34" i="129"/>
  <c r="Q34" i="129"/>
  <c r="R34" i="129" s="1"/>
  <c r="AE33" i="129"/>
  <c r="AK33" i="129" s="1"/>
  <c r="AB33" i="129"/>
  <c r="Y33" i="129"/>
  <c r="V33" i="129"/>
  <c r="S33" i="129"/>
  <c r="Q33" i="129"/>
  <c r="R33" i="129" s="1"/>
  <c r="AE32" i="129"/>
  <c r="AK32" i="129" s="1"/>
  <c r="AB32" i="129"/>
  <c r="Y32" i="129"/>
  <c r="V32" i="129"/>
  <c r="S32" i="129"/>
  <c r="Q32" i="129"/>
  <c r="R32" i="129" s="1"/>
  <c r="AE31" i="129"/>
  <c r="AB31" i="129"/>
  <c r="Y31" i="129"/>
  <c r="V31" i="129"/>
  <c r="S31" i="129"/>
  <c r="Q31" i="129"/>
  <c r="R31" i="129" s="1"/>
  <c r="AE30" i="129"/>
  <c r="AB30" i="129"/>
  <c r="Y30" i="129"/>
  <c r="V30" i="129"/>
  <c r="S30" i="129"/>
  <c r="Q30" i="129"/>
  <c r="R30" i="129" s="1"/>
  <c r="AE29" i="129"/>
  <c r="AK29" i="129" s="1"/>
  <c r="AB29" i="129"/>
  <c r="Y29" i="129"/>
  <c r="V29" i="129"/>
  <c r="S29" i="129"/>
  <c r="Q29" i="129"/>
  <c r="R29" i="129" s="1"/>
  <c r="AE28" i="129"/>
  <c r="AK28" i="129" s="1"/>
  <c r="AB28" i="129"/>
  <c r="Y28" i="129"/>
  <c r="V28" i="129"/>
  <c r="S28" i="129"/>
  <c r="Q28" i="129"/>
  <c r="R28" i="129" s="1"/>
  <c r="AE27" i="129"/>
  <c r="AB27" i="129"/>
  <c r="Y27" i="129"/>
  <c r="V27" i="129"/>
  <c r="S27" i="129"/>
  <c r="Q27" i="129"/>
  <c r="R27" i="129" s="1"/>
  <c r="AE26" i="129"/>
  <c r="AB26" i="129"/>
  <c r="Y26" i="129"/>
  <c r="V26" i="129"/>
  <c r="S26" i="129"/>
  <c r="Q26" i="129"/>
  <c r="R26" i="129" s="1"/>
  <c r="AE25" i="129"/>
  <c r="AK25" i="129" s="1"/>
  <c r="AB25" i="129"/>
  <c r="Y25" i="129"/>
  <c r="V25" i="129"/>
  <c r="S25" i="129"/>
  <c r="Q25" i="129"/>
  <c r="R25" i="129" s="1"/>
  <c r="AE24" i="129"/>
  <c r="AK24" i="129" s="1"/>
  <c r="AB24" i="129"/>
  <c r="Y24" i="129"/>
  <c r="V24" i="129"/>
  <c r="S24" i="129"/>
  <c r="Q24" i="129"/>
  <c r="R24" i="129" s="1"/>
  <c r="AE23" i="129"/>
  <c r="AB23" i="129"/>
  <c r="Y23" i="129"/>
  <c r="V23" i="129"/>
  <c r="S23" i="129"/>
  <c r="Q23" i="129"/>
  <c r="R23" i="129" s="1"/>
  <c r="AE22" i="129"/>
  <c r="AB22" i="129"/>
  <c r="Y22" i="129"/>
  <c r="V22" i="129"/>
  <c r="S22" i="129"/>
  <c r="Q22" i="129"/>
  <c r="R22" i="129" s="1"/>
  <c r="AE21" i="129"/>
  <c r="AK21" i="129" s="1"/>
  <c r="AB21" i="129"/>
  <c r="Y21" i="129"/>
  <c r="V21" i="129"/>
  <c r="S21" i="129"/>
  <c r="Q21" i="129"/>
  <c r="R21" i="129" s="1"/>
  <c r="AE20" i="129"/>
  <c r="AK20" i="129" s="1"/>
  <c r="AB20" i="129"/>
  <c r="Y20" i="129"/>
  <c r="V20" i="129"/>
  <c r="S20" i="129"/>
  <c r="Q20" i="129"/>
  <c r="R20" i="129" s="1"/>
  <c r="AE19" i="129"/>
  <c r="AB19" i="129"/>
  <c r="Y19" i="129"/>
  <c r="V19" i="129"/>
  <c r="S19" i="129"/>
  <c r="Q19" i="129"/>
  <c r="R19" i="129" s="1"/>
  <c r="AE18" i="129"/>
  <c r="AB18" i="129"/>
  <c r="Y18" i="129"/>
  <c r="V18" i="129"/>
  <c r="S18" i="129"/>
  <c r="Q18" i="129"/>
  <c r="R18" i="129" s="1"/>
  <c r="AE17" i="129"/>
  <c r="AK17" i="129" s="1"/>
  <c r="AB17" i="129"/>
  <c r="Y17" i="129"/>
  <c r="V17" i="129"/>
  <c r="S17" i="129"/>
  <c r="Q17" i="129"/>
  <c r="AE11" i="129"/>
  <c r="AB11" i="129"/>
  <c r="Y11" i="129"/>
  <c r="V11" i="129"/>
  <c r="L11" i="129"/>
  <c r="I11" i="129"/>
  <c r="F11" i="129"/>
  <c r="C11" i="129"/>
  <c r="AS10" i="129"/>
  <c r="AH9" i="129"/>
  <c r="O9" i="129"/>
  <c r="AN8" i="129"/>
  <c r="AV8" i="129" s="1"/>
  <c r="D36" i="27" s="1"/>
  <c r="AE8" i="129"/>
  <c r="AB8" i="129"/>
  <c r="Y8" i="129"/>
  <c r="V8" i="129"/>
  <c r="L8" i="129"/>
  <c r="I8" i="129"/>
  <c r="F8" i="129"/>
  <c r="C8" i="129"/>
  <c r="AN6" i="129"/>
  <c r="AH6" i="129"/>
  <c r="O6" i="129"/>
  <c r="AE89" i="128"/>
  <c r="Y89" i="128"/>
  <c r="Q89" i="128"/>
  <c r="R89" i="128" s="1"/>
  <c r="AE88" i="128"/>
  <c r="Y88" i="128"/>
  <c r="Q88" i="128"/>
  <c r="R88" i="128" s="1"/>
  <c r="AE87" i="128"/>
  <c r="Y87" i="128"/>
  <c r="Q87" i="128"/>
  <c r="R87" i="128" s="1"/>
  <c r="AE85" i="128"/>
  <c r="AB85" i="128"/>
  <c r="Y85" i="128"/>
  <c r="V85" i="128"/>
  <c r="S85" i="128"/>
  <c r="Q85" i="128"/>
  <c r="R85" i="128" s="1"/>
  <c r="AE84" i="128"/>
  <c r="AB84" i="128"/>
  <c r="Y84" i="128"/>
  <c r="V84" i="128"/>
  <c r="S84" i="128"/>
  <c r="Q84" i="128"/>
  <c r="R84" i="128" s="1"/>
  <c r="AE83" i="128"/>
  <c r="AK83" i="128" s="1"/>
  <c r="AB83" i="128"/>
  <c r="Y83" i="128"/>
  <c r="V83" i="128"/>
  <c r="S83" i="128"/>
  <c r="Q83" i="128"/>
  <c r="R83" i="128" s="1"/>
  <c r="AE82" i="128"/>
  <c r="AK82" i="128" s="1"/>
  <c r="AB82" i="128"/>
  <c r="Y82" i="128"/>
  <c r="V82" i="128"/>
  <c r="S82" i="128"/>
  <c r="Q82" i="128"/>
  <c r="R82" i="128" s="1"/>
  <c r="AE81" i="128"/>
  <c r="AB81" i="128"/>
  <c r="Y81" i="128"/>
  <c r="V81" i="128"/>
  <c r="S81" i="128"/>
  <c r="Q81" i="128"/>
  <c r="R81" i="128" s="1"/>
  <c r="AE80" i="128"/>
  <c r="AB80" i="128"/>
  <c r="Y80" i="128"/>
  <c r="V80" i="128"/>
  <c r="S80" i="128"/>
  <c r="Q80" i="128"/>
  <c r="R80" i="128" s="1"/>
  <c r="AE79" i="128"/>
  <c r="AK79" i="128" s="1"/>
  <c r="AB79" i="128"/>
  <c r="Y79" i="128"/>
  <c r="V79" i="128"/>
  <c r="S79" i="128"/>
  <c r="Q79" i="128"/>
  <c r="R79" i="128" s="1"/>
  <c r="AE78" i="128"/>
  <c r="AK78" i="128" s="1"/>
  <c r="AB78" i="128"/>
  <c r="Y78" i="128"/>
  <c r="V78" i="128"/>
  <c r="S78" i="128"/>
  <c r="Q78" i="128"/>
  <c r="R78" i="128" s="1"/>
  <c r="AE77" i="128"/>
  <c r="AB77" i="128"/>
  <c r="Y77" i="128"/>
  <c r="V77" i="128"/>
  <c r="S77" i="128"/>
  <c r="Q77" i="128"/>
  <c r="R77" i="128" s="1"/>
  <c r="AE76" i="128"/>
  <c r="AB76" i="128"/>
  <c r="Y76" i="128"/>
  <c r="V76" i="128"/>
  <c r="S76" i="128"/>
  <c r="Q76" i="128"/>
  <c r="R76" i="128" s="1"/>
  <c r="AE75" i="128"/>
  <c r="AK75" i="128" s="1"/>
  <c r="AB75" i="128"/>
  <c r="Y75" i="128"/>
  <c r="V75" i="128"/>
  <c r="S75" i="128"/>
  <c r="Q75" i="128"/>
  <c r="R75" i="128" s="1"/>
  <c r="AE74" i="128"/>
  <c r="AK74" i="128" s="1"/>
  <c r="AB74" i="128"/>
  <c r="Y74" i="128"/>
  <c r="V74" i="128"/>
  <c r="S74" i="128"/>
  <c r="Q74" i="128"/>
  <c r="R74" i="128" s="1"/>
  <c r="AE73" i="128"/>
  <c r="AB73" i="128"/>
  <c r="Y73" i="128"/>
  <c r="V73" i="128"/>
  <c r="S73" i="128"/>
  <c r="Q73" i="128"/>
  <c r="R73" i="128" s="1"/>
  <c r="AE72" i="128"/>
  <c r="AB72" i="128"/>
  <c r="Y72" i="128"/>
  <c r="V72" i="128"/>
  <c r="S72" i="128"/>
  <c r="Q72" i="128"/>
  <c r="R72" i="128" s="1"/>
  <c r="AE71" i="128"/>
  <c r="AK71" i="128" s="1"/>
  <c r="AB71" i="128"/>
  <c r="Y71" i="128"/>
  <c r="V71" i="128"/>
  <c r="S71" i="128"/>
  <c r="Q71" i="128"/>
  <c r="R71" i="128" s="1"/>
  <c r="AE70" i="128"/>
  <c r="AK70" i="128" s="1"/>
  <c r="AB70" i="128"/>
  <c r="Y70" i="128"/>
  <c r="V70" i="128"/>
  <c r="S70" i="128"/>
  <c r="Q70" i="128"/>
  <c r="R70" i="128" s="1"/>
  <c r="AE69" i="128"/>
  <c r="AB69" i="128"/>
  <c r="Y69" i="128"/>
  <c r="V69" i="128"/>
  <c r="S69" i="128"/>
  <c r="Q69" i="128"/>
  <c r="R69" i="128" s="1"/>
  <c r="AE68" i="128"/>
  <c r="AB68" i="128"/>
  <c r="Y68" i="128"/>
  <c r="V68" i="128"/>
  <c r="S68" i="128"/>
  <c r="Q68" i="128"/>
  <c r="R68" i="128" s="1"/>
  <c r="AE62" i="128"/>
  <c r="AK62" i="128" s="1"/>
  <c r="Y62" i="128"/>
  <c r="Q62" i="128"/>
  <c r="R62" i="128" s="1"/>
  <c r="AE61" i="128"/>
  <c r="AK61" i="128" s="1"/>
  <c r="Y61" i="128"/>
  <c r="Q61" i="128"/>
  <c r="R61" i="128" s="1"/>
  <c r="AE60" i="128"/>
  <c r="AK60" i="128" s="1"/>
  <c r="Y60" i="128"/>
  <c r="Q60" i="128"/>
  <c r="R60" i="128" s="1"/>
  <c r="AE58" i="128"/>
  <c r="AK58" i="128" s="1"/>
  <c r="AB58" i="128"/>
  <c r="Y58" i="128"/>
  <c r="V58" i="128"/>
  <c r="S58" i="128"/>
  <c r="Q58" i="128"/>
  <c r="R58" i="128" s="1"/>
  <c r="AE57" i="128"/>
  <c r="AK57" i="128" s="1"/>
  <c r="AB57" i="128"/>
  <c r="Y57" i="128"/>
  <c r="V57" i="128"/>
  <c r="S57" i="128"/>
  <c r="Q57" i="128"/>
  <c r="R57" i="128" s="1"/>
  <c r="AE56" i="128"/>
  <c r="AB56" i="128"/>
  <c r="Y56" i="128"/>
  <c r="V56" i="128"/>
  <c r="S56" i="128"/>
  <c r="Q56" i="128"/>
  <c r="R56" i="128" s="1"/>
  <c r="AE55" i="128"/>
  <c r="AB55" i="128"/>
  <c r="Y55" i="128"/>
  <c r="V55" i="128"/>
  <c r="S55" i="128"/>
  <c r="Q55" i="128"/>
  <c r="R55" i="128" s="1"/>
  <c r="AE54" i="128"/>
  <c r="AK54" i="128" s="1"/>
  <c r="AB54" i="128"/>
  <c r="Y54" i="128"/>
  <c r="V54" i="128"/>
  <c r="S54" i="128"/>
  <c r="Q54" i="128"/>
  <c r="R54" i="128" s="1"/>
  <c r="AE53" i="128"/>
  <c r="AK53" i="128" s="1"/>
  <c r="AB53" i="128"/>
  <c r="Y53" i="128"/>
  <c r="V53" i="128"/>
  <c r="S53" i="128"/>
  <c r="Q53" i="128"/>
  <c r="R53" i="128" s="1"/>
  <c r="AE52" i="128"/>
  <c r="AB52" i="128"/>
  <c r="Y52" i="128"/>
  <c r="V52" i="128"/>
  <c r="S52" i="128"/>
  <c r="Q52" i="128"/>
  <c r="R52" i="128" s="1"/>
  <c r="AE51" i="128"/>
  <c r="AB51" i="128"/>
  <c r="Y51" i="128"/>
  <c r="V51" i="128"/>
  <c r="S51" i="128"/>
  <c r="Q51" i="128"/>
  <c r="R51" i="128" s="1"/>
  <c r="AE50" i="128"/>
  <c r="AK50" i="128" s="1"/>
  <c r="AB50" i="128"/>
  <c r="Y50" i="128"/>
  <c r="V50" i="128"/>
  <c r="S50" i="128"/>
  <c r="Q50" i="128"/>
  <c r="R50" i="128" s="1"/>
  <c r="AE49" i="128"/>
  <c r="AK49" i="128" s="1"/>
  <c r="AB49" i="128"/>
  <c r="Y49" i="128"/>
  <c r="V49" i="128"/>
  <c r="S49" i="128"/>
  <c r="Q49" i="128"/>
  <c r="R49" i="128" s="1"/>
  <c r="AE48" i="128"/>
  <c r="AB48" i="128"/>
  <c r="Y48" i="128"/>
  <c r="V48" i="128"/>
  <c r="S48" i="128"/>
  <c r="Q48" i="128"/>
  <c r="R48" i="128" s="1"/>
  <c r="AE47" i="128"/>
  <c r="AB47" i="128"/>
  <c r="Y47" i="128"/>
  <c r="V47" i="128"/>
  <c r="S47" i="128"/>
  <c r="Q47" i="128"/>
  <c r="R47" i="128" s="1"/>
  <c r="AE46" i="128"/>
  <c r="AK46" i="128" s="1"/>
  <c r="AB46" i="128"/>
  <c r="Y46" i="128"/>
  <c r="V46" i="128"/>
  <c r="S46" i="128"/>
  <c r="Q46" i="128"/>
  <c r="R46" i="128" s="1"/>
  <c r="AE45" i="128"/>
  <c r="AK45" i="128" s="1"/>
  <c r="AB45" i="128"/>
  <c r="Y45" i="128"/>
  <c r="V45" i="128"/>
  <c r="S45" i="128"/>
  <c r="Q45" i="128"/>
  <c r="R45" i="128" s="1"/>
  <c r="AE44" i="128"/>
  <c r="AB44" i="128"/>
  <c r="Y44" i="128"/>
  <c r="V44" i="128"/>
  <c r="S44" i="128"/>
  <c r="Q44" i="128"/>
  <c r="R44" i="128" s="1"/>
  <c r="AE43" i="128"/>
  <c r="AB43" i="128"/>
  <c r="Y43" i="128"/>
  <c r="V43" i="128"/>
  <c r="S43" i="128"/>
  <c r="Q43" i="128"/>
  <c r="R43" i="128" s="1"/>
  <c r="AE42" i="128"/>
  <c r="AK42" i="128" s="1"/>
  <c r="AB42" i="128"/>
  <c r="Y42" i="128"/>
  <c r="V42" i="128"/>
  <c r="S42" i="128"/>
  <c r="Q42" i="128"/>
  <c r="R42" i="128" s="1"/>
  <c r="AE41" i="128"/>
  <c r="AK41" i="128" s="1"/>
  <c r="AB41" i="128"/>
  <c r="Y41" i="128"/>
  <c r="V41" i="128"/>
  <c r="S41" i="128"/>
  <c r="Q41" i="128"/>
  <c r="R41" i="128" s="1"/>
  <c r="AE40" i="128"/>
  <c r="AB40" i="128"/>
  <c r="Y40" i="128"/>
  <c r="V40" i="128"/>
  <c r="S40" i="128"/>
  <c r="Q40" i="128"/>
  <c r="AE39" i="128"/>
  <c r="AB39" i="128"/>
  <c r="Y39" i="128"/>
  <c r="V39" i="128"/>
  <c r="S39" i="128"/>
  <c r="Q39" i="128"/>
  <c r="R39" i="128" s="1"/>
  <c r="AE38" i="128"/>
  <c r="AK38" i="128" s="1"/>
  <c r="AB38" i="128"/>
  <c r="Y38" i="128"/>
  <c r="V38" i="128"/>
  <c r="S38" i="128"/>
  <c r="Q38" i="128"/>
  <c r="R38" i="128" s="1"/>
  <c r="AE37" i="128"/>
  <c r="AK37" i="128" s="1"/>
  <c r="AB37" i="128"/>
  <c r="Y37" i="128"/>
  <c r="V37" i="128"/>
  <c r="S37" i="128"/>
  <c r="Q37" i="128"/>
  <c r="R37" i="128" s="1"/>
  <c r="AE36" i="128"/>
  <c r="AB36" i="128"/>
  <c r="Y36" i="128"/>
  <c r="V36" i="128"/>
  <c r="S36" i="128"/>
  <c r="Q36" i="128"/>
  <c r="R36" i="128" s="1"/>
  <c r="AE35" i="128"/>
  <c r="AB35" i="128"/>
  <c r="Y35" i="128"/>
  <c r="V35" i="128"/>
  <c r="S35" i="128"/>
  <c r="Q35" i="128"/>
  <c r="R35" i="128" s="1"/>
  <c r="AE34" i="128"/>
  <c r="AK34" i="128" s="1"/>
  <c r="AB34" i="128"/>
  <c r="Y34" i="128"/>
  <c r="V34" i="128"/>
  <c r="S34" i="128"/>
  <c r="Q34" i="128"/>
  <c r="R34" i="128" s="1"/>
  <c r="AE33" i="128"/>
  <c r="AK33" i="128" s="1"/>
  <c r="AB33" i="128"/>
  <c r="Y33" i="128"/>
  <c r="V33" i="128"/>
  <c r="S33" i="128"/>
  <c r="Q33" i="128"/>
  <c r="R33" i="128" s="1"/>
  <c r="AE32" i="128"/>
  <c r="AB32" i="128"/>
  <c r="Y32" i="128"/>
  <c r="V32" i="128"/>
  <c r="S32" i="128"/>
  <c r="Q32" i="128"/>
  <c r="R32" i="128" s="1"/>
  <c r="AE31" i="128"/>
  <c r="AB31" i="128"/>
  <c r="Y31" i="128"/>
  <c r="V31" i="128"/>
  <c r="S31" i="128"/>
  <c r="Q31" i="128"/>
  <c r="R31" i="128" s="1"/>
  <c r="AE30" i="128"/>
  <c r="AK30" i="128" s="1"/>
  <c r="AB30" i="128"/>
  <c r="Y30" i="128"/>
  <c r="V30" i="128"/>
  <c r="S30" i="128"/>
  <c r="Q30" i="128"/>
  <c r="R30" i="128" s="1"/>
  <c r="AE29" i="128"/>
  <c r="AK29" i="128" s="1"/>
  <c r="AB29" i="128"/>
  <c r="Y29" i="128"/>
  <c r="V29" i="128"/>
  <c r="S29" i="128"/>
  <c r="Q29" i="128"/>
  <c r="R29" i="128" s="1"/>
  <c r="AE28" i="128"/>
  <c r="AB28" i="128"/>
  <c r="Y28" i="128"/>
  <c r="V28" i="128"/>
  <c r="S28" i="128"/>
  <c r="Q28" i="128"/>
  <c r="R28" i="128" s="1"/>
  <c r="AE27" i="128"/>
  <c r="AB27" i="128"/>
  <c r="Y27" i="128"/>
  <c r="V27" i="128"/>
  <c r="S27" i="128"/>
  <c r="Q27" i="128"/>
  <c r="R27" i="128" s="1"/>
  <c r="AE26" i="128"/>
  <c r="AK26" i="128" s="1"/>
  <c r="AB26" i="128"/>
  <c r="Y26" i="128"/>
  <c r="V26" i="128"/>
  <c r="S26" i="128"/>
  <c r="Q26" i="128"/>
  <c r="R26" i="128" s="1"/>
  <c r="AE25" i="128"/>
  <c r="AK25" i="128" s="1"/>
  <c r="AB25" i="128"/>
  <c r="Y25" i="128"/>
  <c r="V25" i="128"/>
  <c r="S25" i="128"/>
  <c r="Q25" i="128"/>
  <c r="R25" i="128" s="1"/>
  <c r="AE24" i="128"/>
  <c r="AB24" i="128"/>
  <c r="Y24" i="128"/>
  <c r="V24" i="128"/>
  <c r="S24" i="128"/>
  <c r="Q24" i="128"/>
  <c r="R24" i="128" s="1"/>
  <c r="AE23" i="128"/>
  <c r="AB23" i="128"/>
  <c r="Y23" i="128"/>
  <c r="V23" i="128"/>
  <c r="S23" i="128"/>
  <c r="Q23" i="128"/>
  <c r="R23" i="128" s="1"/>
  <c r="AE22" i="128"/>
  <c r="AK22" i="128" s="1"/>
  <c r="AB22" i="128"/>
  <c r="Y22" i="128"/>
  <c r="V22" i="128"/>
  <c r="S22" i="128"/>
  <c r="Q22" i="128"/>
  <c r="R22" i="128" s="1"/>
  <c r="AE21" i="128"/>
  <c r="AK21" i="128" s="1"/>
  <c r="AB21" i="128"/>
  <c r="Y21" i="128"/>
  <c r="V21" i="128"/>
  <c r="S21" i="128"/>
  <c r="Q21" i="128"/>
  <c r="R21" i="128" s="1"/>
  <c r="AE20" i="128"/>
  <c r="AB20" i="128"/>
  <c r="Y20" i="128"/>
  <c r="V20" i="128"/>
  <c r="S20" i="128"/>
  <c r="Q20" i="128"/>
  <c r="R20" i="128" s="1"/>
  <c r="AE19" i="128"/>
  <c r="AB19" i="128"/>
  <c r="Y19" i="128"/>
  <c r="V19" i="128"/>
  <c r="S19" i="128"/>
  <c r="Q19" i="128"/>
  <c r="R19" i="128" s="1"/>
  <c r="AE18" i="128"/>
  <c r="AK18" i="128" s="1"/>
  <c r="AB18" i="128"/>
  <c r="Y18" i="128"/>
  <c r="V18" i="128"/>
  <c r="S18" i="128"/>
  <c r="Q18" i="128"/>
  <c r="R18" i="128" s="1"/>
  <c r="AE17" i="128"/>
  <c r="AB17" i="128"/>
  <c r="Y17" i="128"/>
  <c r="V17" i="128"/>
  <c r="S17" i="128"/>
  <c r="Q17" i="128"/>
  <c r="AE11" i="128"/>
  <c r="AB11" i="128"/>
  <c r="Y11" i="128"/>
  <c r="V11" i="128"/>
  <c r="L11" i="128"/>
  <c r="I11" i="128"/>
  <c r="F11" i="128"/>
  <c r="C11" i="128"/>
  <c r="AS10" i="128"/>
  <c r="AH9" i="128"/>
  <c r="O9" i="128"/>
  <c r="AN8" i="128"/>
  <c r="AV8" i="128" s="1"/>
  <c r="D35" i="27" s="1"/>
  <c r="AE8" i="128"/>
  <c r="AB8" i="128"/>
  <c r="Y8" i="128"/>
  <c r="V8" i="128"/>
  <c r="L8" i="128"/>
  <c r="I8" i="128"/>
  <c r="F8" i="128"/>
  <c r="C8" i="128"/>
  <c r="AV6" i="128"/>
  <c r="B35" i="27" s="1"/>
  <c r="AN6" i="128"/>
  <c r="AN10" i="128" s="1"/>
  <c r="AH6" i="128"/>
  <c r="O6" i="128"/>
  <c r="AE89" i="127"/>
  <c r="Y89" i="127"/>
  <c r="Q89" i="127"/>
  <c r="R89" i="127" s="1"/>
  <c r="AE88" i="127"/>
  <c r="Y88" i="127"/>
  <c r="Q88" i="127"/>
  <c r="R88" i="127" s="1"/>
  <c r="AE87" i="127"/>
  <c r="AK87" i="127" s="1"/>
  <c r="Y87" i="127"/>
  <c r="Q87" i="127"/>
  <c r="R87" i="127" s="1"/>
  <c r="AE85" i="127"/>
  <c r="AK85" i="127" s="1"/>
  <c r="AB85" i="127"/>
  <c r="Y85" i="127"/>
  <c r="V85" i="127"/>
  <c r="S85" i="127"/>
  <c r="Q85" i="127"/>
  <c r="R85" i="127" s="1"/>
  <c r="AE84" i="127"/>
  <c r="AK84" i="127" s="1"/>
  <c r="AB84" i="127"/>
  <c r="Y84" i="127"/>
  <c r="V84" i="127"/>
  <c r="S84" i="127"/>
  <c r="Q84" i="127"/>
  <c r="R84" i="127" s="1"/>
  <c r="AE83" i="127"/>
  <c r="AK83" i="127" s="1"/>
  <c r="AB83" i="127"/>
  <c r="Y83" i="127"/>
  <c r="V83" i="127"/>
  <c r="S83" i="127"/>
  <c r="Q83" i="127"/>
  <c r="R83" i="127" s="1"/>
  <c r="AE82" i="127"/>
  <c r="AB82" i="127"/>
  <c r="Y82" i="127"/>
  <c r="V82" i="127"/>
  <c r="S82" i="127"/>
  <c r="Q82" i="127"/>
  <c r="R82" i="127" s="1"/>
  <c r="AE81" i="127"/>
  <c r="AB81" i="127"/>
  <c r="Y81" i="127"/>
  <c r="V81" i="127"/>
  <c r="S81" i="127"/>
  <c r="Q81" i="127"/>
  <c r="R81" i="127" s="1"/>
  <c r="AE80" i="127"/>
  <c r="AB80" i="127"/>
  <c r="Y80" i="127"/>
  <c r="V80" i="127"/>
  <c r="S80" i="127"/>
  <c r="Q80" i="127"/>
  <c r="R80" i="127" s="1"/>
  <c r="AE79" i="127"/>
  <c r="AB79" i="127"/>
  <c r="Y79" i="127"/>
  <c r="V79" i="127"/>
  <c r="S79" i="127"/>
  <c r="Q79" i="127"/>
  <c r="R79" i="127" s="1"/>
  <c r="AE78" i="127"/>
  <c r="AK78" i="127" s="1"/>
  <c r="AB78" i="127"/>
  <c r="Y78" i="127"/>
  <c r="V78" i="127"/>
  <c r="S78" i="127"/>
  <c r="Q78" i="127"/>
  <c r="R78" i="127" s="1"/>
  <c r="AE77" i="127"/>
  <c r="AK77" i="127" s="1"/>
  <c r="AB77" i="127"/>
  <c r="Y77" i="127"/>
  <c r="V77" i="127"/>
  <c r="S77" i="127"/>
  <c r="Q77" i="127"/>
  <c r="R77" i="127" s="1"/>
  <c r="AE76" i="127"/>
  <c r="AK76" i="127" s="1"/>
  <c r="AB76" i="127"/>
  <c r="Y76" i="127"/>
  <c r="V76" i="127"/>
  <c r="S76" i="127"/>
  <c r="Q76" i="127"/>
  <c r="R76" i="127" s="1"/>
  <c r="AE75" i="127"/>
  <c r="AK75" i="127" s="1"/>
  <c r="AB75" i="127"/>
  <c r="Y75" i="127"/>
  <c r="V75" i="127"/>
  <c r="S75" i="127"/>
  <c r="Q75" i="127"/>
  <c r="R75" i="127" s="1"/>
  <c r="AE74" i="127"/>
  <c r="AB74" i="127"/>
  <c r="Y74" i="127"/>
  <c r="V74" i="127"/>
  <c r="S74" i="127"/>
  <c r="Q74" i="127"/>
  <c r="R74" i="127" s="1"/>
  <c r="AE73" i="127"/>
  <c r="AB73" i="127"/>
  <c r="Y73" i="127"/>
  <c r="V73" i="127"/>
  <c r="S73" i="127"/>
  <c r="Q73" i="127"/>
  <c r="R73" i="127" s="1"/>
  <c r="AE72" i="127"/>
  <c r="AB72" i="127"/>
  <c r="Y72" i="127"/>
  <c r="V72" i="127"/>
  <c r="S72" i="127"/>
  <c r="Q72" i="127"/>
  <c r="R72" i="127" s="1"/>
  <c r="AE71" i="127"/>
  <c r="AB71" i="127"/>
  <c r="Y71" i="127"/>
  <c r="V71" i="127"/>
  <c r="S71" i="127"/>
  <c r="Q71" i="127"/>
  <c r="R71" i="127" s="1"/>
  <c r="AE70" i="127"/>
  <c r="AB70" i="127"/>
  <c r="Y70" i="127"/>
  <c r="V70" i="127"/>
  <c r="S70" i="127"/>
  <c r="Q70" i="127"/>
  <c r="R70" i="127" s="1"/>
  <c r="AE69" i="127"/>
  <c r="AK69" i="127" s="1"/>
  <c r="AB69" i="127"/>
  <c r="Y69" i="127"/>
  <c r="V69" i="127"/>
  <c r="S69" i="127"/>
  <c r="Q69" i="127"/>
  <c r="R69" i="127" s="1"/>
  <c r="AE68" i="127"/>
  <c r="AB68" i="127"/>
  <c r="Y68" i="127"/>
  <c r="V68" i="127"/>
  <c r="S68" i="127"/>
  <c r="Q68" i="127"/>
  <c r="R68" i="127" s="1"/>
  <c r="AE62" i="127"/>
  <c r="AK62" i="127" s="1"/>
  <c r="Y62" i="127"/>
  <c r="Q62" i="127"/>
  <c r="R62" i="127" s="1"/>
  <c r="AE61" i="127"/>
  <c r="AK61" i="127" s="1"/>
  <c r="Y61" i="127"/>
  <c r="Q61" i="127"/>
  <c r="R61" i="127" s="1"/>
  <c r="AE60" i="127"/>
  <c r="Y60" i="127"/>
  <c r="Q60" i="127"/>
  <c r="R60" i="127" s="1"/>
  <c r="AE58" i="127"/>
  <c r="AB58" i="127"/>
  <c r="Y58" i="127"/>
  <c r="V58" i="127"/>
  <c r="S58" i="127"/>
  <c r="Q58" i="127"/>
  <c r="R58" i="127" s="1"/>
  <c r="AE57" i="127"/>
  <c r="AB57" i="127"/>
  <c r="Y57" i="127"/>
  <c r="V57" i="127"/>
  <c r="S57" i="127"/>
  <c r="Q57" i="127"/>
  <c r="R57" i="127" s="1"/>
  <c r="AE56" i="127"/>
  <c r="AB56" i="127"/>
  <c r="Y56" i="127"/>
  <c r="V56" i="127"/>
  <c r="S56" i="127"/>
  <c r="Q56" i="127"/>
  <c r="R56" i="127" s="1"/>
  <c r="AE55" i="127"/>
  <c r="AB55" i="127"/>
  <c r="Y55" i="127"/>
  <c r="V55" i="127"/>
  <c r="S55" i="127"/>
  <c r="Q55" i="127"/>
  <c r="R55" i="127" s="1"/>
  <c r="AE54" i="127"/>
  <c r="AK54" i="127" s="1"/>
  <c r="AB54" i="127"/>
  <c r="Y54" i="127"/>
  <c r="V54" i="127"/>
  <c r="S54" i="127"/>
  <c r="Q54" i="127"/>
  <c r="R54" i="127" s="1"/>
  <c r="AE53" i="127"/>
  <c r="AB53" i="127"/>
  <c r="Y53" i="127"/>
  <c r="V53" i="127"/>
  <c r="S53" i="127"/>
  <c r="Q53" i="127"/>
  <c r="R53" i="127" s="1"/>
  <c r="AE52" i="127"/>
  <c r="AK52" i="127" s="1"/>
  <c r="AB52" i="127"/>
  <c r="Y52" i="127"/>
  <c r="V52" i="127"/>
  <c r="S52" i="127"/>
  <c r="Q52" i="127"/>
  <c r="R52" i="127" s="1"/>
  <c r="AE51" i="127"/>
  <c r="AB51" i="127"/>
  <c r="Y51" i="127"/>
  <c r="V51" i="127"/>
  <c r="S51" i="127"/>
  <c r="Q51" i="127"/>
  <c r="R51" i="127" s="1"/>
  <c r="AE50" i="127"/>
  <c r="AB50" i="127"/>
  <c r="Y50" i="127"/>
  <c r="V50" i="127"/>
  <c r="S50" i="127"/>
  <c r="Q50" i="127"/>
  <c r="R50" i="127" s="1"/>
  <c r="AE49" i="127"/>
  <c r="AB49" i="127"/>
  <c r="Y49" i="127"/>
  <c r="V49" i="127"/>
  <c r="S49" i="127"/>
  <c r="Q49" i="127"/>
  <c r="R49" i="127" s="1"/>
  <c r="AE48" i="127"/>
  <c r="AB48" i="127"/>
  <c r="Y48" i="127"/>
  <c r="V48" i="127"/>
  <c r="S48" i="127"/>
  <c r="Q48" i="127"/>
  <c r="R48" i="127" s="1"/>
  <c r="AE47" i="127"/>
  <c r="AB47" i="127"/>
  <c r="Y47" i="127"/>
  <c r="V47" i="127"/>
  <c r="S47" i="127"/>
  <c r="Q47" i="127"/>
  <c r="R47" i="127" s="1"/>
  <c r="AE46" i="127"/>
  <c r="AK46" i="127" s="1"/>
  <c r="AB46" i="127"/>
  <c r="Y46" i="127"/>
  <c r="V46" i="127"/>
  <c r="S46" i="127"/>
  <c r="Q46" i="127"/>
  <c r="R46" i="127" s="1"/>
  <c r="AE45" i="127"/>
  <c r="AK45" i="127" s="1"/>
  <c r="AB45" i="127"/>
  <c r="Y45" i="127"/>
  <c r="V45" i="127"/>
  <c r="S45" i="127"/>
  <c r="Q45" i="127"/>
  <c r="R45" i="127" s="1"/>
  <c r="AE44" i="127"/>
  <c r="AB44" i="127"/>
  <c r="Y44" i="127"/>
  <c r="V44" i="127"/>
  <c r="S44" i="127"/>
  <c r="Q44" i="127"/>
  <c r="R44" i="127" s="1"/>
  <c r="AE43" i="127"/>
  <c r="AB43" i="127"/>
  <c r="Y43" i="127"/>
  <c r="V43" i="127"/>
  <c r="S43" i="127"/>
  <c r="Q43" i="127"/>
  <c r="R43" i="127" s="1"/>
  <c r="AE42" i="127"/>
  <c r="AB42" i="127"/>
  <c r="Y42" i="127"/>
  <c r="V42" i="127"/>
  <c r="S42" i="127"/>
  <c r="Q42" i="127"/>
  <c r="R42" i="127" s="1"/>
  <c r="AE41" i="127"/>
  <c r="AB41" i="127"/>
  <c r="Y41" i="127"/>
  <c r="V41" i="127"/>
  <c r="S41" i="127"/>
  <c r="Q41" i="127"/>
  <c r="R41" i="127" s="1"/>
  <c r="AE40" i="127"/>
  <c r="AK40" i="127" s="1"/>
  <c r="AB40" i="127"/>
  <c r="Y40" i="127"/>
  <c r="V40" i="127"/>
  <c r="S40" i="127"/>
  <c r="Q40" i="127"/>
  <c r="R40" i="127" s="1"/>
  <c r="AE39" i="127"/>
  <c r="AK39" i="127" s="1"/>
  <c r="AB39" i="127"/>
  <c r="Y39" i="127"/>
  <c r="V39" i="127"/>
  <c r="S39" i="127"/>
  <c r="Q39" i="127"/>
  <c r="R39" i="127" s="1"/>
  <c r="AE38" i="127"/>
  <c r="AK38" i="127" s="1"/>
  <c r="AB38" i="127"/>
  <c r="Y38" i="127"/>
  <c r="V38" i="127"/>
  <c r="S38" i="127"/>
  <c r="Q38" i="127"/>
  <c r="R38" i="127" s="1"/>
  <c r="AE37" i="127"/>
  <c r="AK37" i="127" s="1"/>
  <c r="AB37" i="127"/>
  <c r="Y37" i="127"/>
  <c r="V37" i="127"/>
  <c r="S37" i="127"/>
  <c r="Q37" i="127"/>
  <c r="R37" i="127" s="1"/>
  <c r="AE36" i="127"/>
  <c r="AB36" i="127"/>
  <c r="Y36" i="127"/>
  <c r="V36" i="127"/>
  <c r="S36" i="127"/>
  <c r="Q36" i="127"/>
  <c r="R36" i="127" s="1"/>
  <c r="AE35" i="127"/>
  <c r="AB35" i="127"/>
  <c r="Y35" i="127"/>
  <c r="V35" i="127"/>
  <c r="S35" i="127"/>
  <c r="Q35" i="127"/>
  <c r="R35" i="127" s="1"/>
  <c r="AE34" i="127"/>
  <c r="AB34" i="127"/>
  <c r="Y34" i="127"/>
  <c r="V34" i="127"/>
  <c r="S34" i="127"/>
  <c r="Q34" i="127"/>
  <c r="R34" i="127" s="1"/>
  <c r="AE33" i="127"/>
  <c r="AB33" i="127"/>
  <c r="Y33" i="127"/>
  <c r="V33" i="127"/>
  <c r="S33" i="127"/>
  <c r="Q33" i="127"/>
  <c r="R33" i="127" s="1"/>
  <c r="AE32" i="127"/>
  <c r="AK32" i="127" s="1"/>
  <c r="AB32" i="127"/>
  <c r="Y32" i="127"/>
  <c r="V32" i="127"/>
  <c r="S32" i="127"/>
  <c r="Q32" i="127"/>
  <c r="R32" i="127" s="1"/>
  <c r="AE31" i="127"/>
  <c r="AK31" i="127" s="1"/>
  <c r="AB31" i="127"/>
  <c r="Y31" i="127"/>
  <c r="V31" i="127"/>
  <c r="S31" i="127"/>
  <c r="Q31" i="127"/>
  <c r="R31" i="127" s="1"/>
  <c r="AE30" i="127"/>
  <c r="AK30" i="127" s="1"/>
  <c r="AB30" i="127"/>
  <c r="Y30" i="127"/>
  <c r="V30" i="127"/>
  <c r="S30" i="127"/>
  <c r="Q30" i="127"/>
  <c r="R30" i="127" s="1"/>
  <c r="AE29" i="127"/>
  <c r="AK29" i="127" s="1"/>
  <c r="AB29" i="127"/>
  <c r="Y29" i="127"/>
  <c r="V29" i="127"/>
  <c r="S29" i="127"/>
  <c r="Q29" i="127"/>
  <c r="R29" i="127" s="1"/>
  <c r="AE28" i="127"/>
  <c r="AB28" i="127"/>
  <c r="Y28" i="127"/>
  <c r="V28" i="127"/>
  <c r="S28" i="127"/>
  <c r="Q28" i="127"/>
  <c r="R28" i="127" s="1"/>
  <c r="AE27" i="127"/>
  <c r="AB27" i="127"/>
  <c r="Y27" i="127"/>
  <c r="V27" i="127"/>
  <c r="S27" i="127"/>
  <c r="Q27" i="127"/>
  <c r="R27" i="127" s="1"/>
  <c r="AE26" i="127"/>
  <c r="AB26" i="127"/>
  <c r="Y26" i="127"/>
  <c r="V26" i="127"/>
  <c r="S26" i="127"/>
  <c r="Q26" i="127"/>
  <c r="R26" i="127" s="1"/>
  <c r="AE25" i="127"/>
  <c r="AB25" i="127"/>
  <c r="Y25" i="127"/>
  <c r="V25" i="127"/>
  <c r="S25" i="127"/>
  <c r="Q25" i="127"/>
  <c r="R25" i="127" s="1"/>
  <c r="AE24" i="127"/>
  <c r="AK24" i="127" s="1"/>
  <c r="AB24" i="127"/>
  <c r="Y24" i="127"/>
  <c r="V24" i="127"/>
  <c r="S24" i="127"/>
  <c r="Q24" i="127"/>
  <c r="R24" i="127" s="1"/>
  <c r="AE23" i="127"/>
  <c r="AK23" i="127" s="1"/>
  <c r="AB23" i="127"/>
  <c r="Y23" i="127"/>
  <c r="V23" i="127"/>
  <c r="S23" i="127"/>
  <c r="Q23" i="127"/>
  <c r="R23" i="127" s="1"/>
  <c r="AE22" i="127"/>
  <c r="AK22" i="127" s="1"/>
  <c r="AB22" i="127"/>
  <c r="Y22" i="127"/>
  <c r="V22" i="127"/>
  <c r="S22" i="127"/>
  <c r="Q22" i="127"/>
  <c r="R22" i="127" s="1"/>
  <c r="AE21" i="127"/>
  <c r="AK21" i="127" s="1"/>
  <c r="AB21" i="127"/>
  <c r="Y21" i="127"/>
  <c r="V21" i="127"/>
  <c r="S21" i="127"/>
  <c r="Q21" i="127"/>
  <c r="R21" i="127" s="1"/>
  <c r="AE20" i="127"/>
  <c r="AB20" i="127"/>
  <c r="Y20" i="127"/>
  <c r="V20" i="127"/>
  <c r="S20" i="127"/>
  <c r="Q20" i="127"/>
  <c r="R20" i="127" s="1"/>
  <c r="AE19" i="127"/>
  <c r="AB19" i="127"/>
  <c r="Y19" i="127"/>
  <c r="V19" i="127"/>
  <c r="S19" i="127"/>
  <c r="Q19" i="127"/>
  <c r="R19" i="127" s="1"/>
  <c r="AE18" i="127"/>
  <c r="AB18" i="127"/>
  <c r="Y18" i="127"/>
  <c r="V18" i="127"/>
  <c r="S18" i="127"/>
  <c r="Q18" i="127"/>
  <c r="R18" i="127" s="1"/>
  <c r="AE17" i="127"/>
  <c r="AB17" i="127"/>
  <c r="Y17" i="127"/>
  <c r="V17" i="127"/>
  <c r="S17" i="127"/>
  <c r="Q17" i="127"/>
  <c r="AE11" i="127"/>
  <c r="AB11" i="127"/>
  <c r="Y11" i="127"/>
  <c r="V11" i="127"/>
  <c r="L11" i="127"/>
  <c r="I11" i="127"/>
  <c r="F11" i="127"/>
  <c r="C11" i="127"/>
  <c r="AS10" i="127"/>
  <c r="AH9" i="127"/>
  <c r="O9" i="127"/>
  <c r="AN8" i="127"/>
  <c r="AV8" i="127" s="1"/>
  <c r="D34" i="27" s="1"/>
  <c r="AE8" i="127"/>
  <c r="AB8" i="127"/>
  <c r="Y8" i="127"/>
  <c r="V8" i="127"/>
  <c r="L8" i="127"/>
  <c r="I8" i="127"/>
  <c r="F8" i="127"/>
  <c r="C8" i="127"/>
  <c r="AV6" i="127"/>
  <c r="B34" i="27" s="1"/>
  <c r="AN6" i="127"/>
  <c r="AH6" i="127"/>
  <c r="O6" i="127"/>
  <c r="AE89" i="126"/>
  <c r="Y89" i="126"/>
  <c r="Q89" i="126"/>
  <c r="R89" i="126" s="1"/>
  <c r="AE88" i="126"/>
  <c r="Y88" i="126"/>
  <c r="Q88" i="126"/>
  <c r="R88" i="126" s="1"/>
  <c r="AE87" i="126"/>
  <c r="AK87" i="126" s="1"/>
  <c r="Y87" i="126"/>
  <c r="Q87" i="126"/>
  <c r="R87" i="126" s="1"/>
  <c r="AE85" i="126"/>
  <c r="AK85" i="126" s="1"/>
  <c r="AB85" i="126"/>
  <c r="Y85" i="126"/>
  <c r="V85" i="126"/>
  <c r="S85" i="126"/>
  <c r="Q85" i="126"/>
  <c r="R85" i="126" s="1"/>
  <c r="AE84" i="126"/>
  <c r="AK84" i="126" s="1"/>
  <c r="AB84" i="126"/>
  <c r="Y84" i="126"/>
  <c r="V84" i="126"/>
  <c r="S84" i="126"/>
  <c r="Q84" i="126"/>
  <c r="R84" i="126" s="1"/>
  <c r="AE83" i="126"/>
  <c r="AK83" i="126" s="1"/>
  <c r="AB83" i="126"/>
  <c r="Y83" i="126"/>
  <c r="V83" i="126"/>
  <c r="S83" i="126"/>
  <c r="Q83" i="126"/>
  <c r="R83" i="126" s="1"/>
  <c r="AE82" i="126"/>
  <c r="AB82" i="126"/>
  <c r="Y82" i="126"/>
  <c r="V82" i="126"/>
  <c r="S82" i="126"/>
  <c r="Q82" i="126"/>
  <c r="R82" i="126" s="1"/>
  <c r="AE81" i="126"/>
  <c r="AB81" i="126"/>
  <c r="Y81" i="126"/>
  <c r="V81" i="126"/>
  <c r="S81" i="126"/>
  <c r="Q81" i="126"/>
  <c r="R81" i="126" s="1"/>
  <c r="AE80" i="126"/>
  <c r="AB80" i="126"/>
  <c r="Y80" i="126"/>
  <c r="V80" i="126"/>
  <c r="S80" i="126"/>
  <c r="Q80" i="126"/>
  <c r="R80" i="126" s="1"/>
  <c r="AE79" i="126"/>
  <c r="AB79" i="126"/>
  <c r="Y79" i="126"/>
  <c r="V79" i="126"/>
  <c r="S79" i="126"/>
  <c r="Q79" i="126"/>
  <c r="R79" i="126" s="1"/>
  <c r="AE78" i="126"/>
  <c r="AK78" i="126" s="1"/>
  <c r="AB78" i="126"/>
  <c r="Y78" i="126"/>
  <c r="V78" i="126"/>
  <c r="S78" i="126"/>
  <c r="Q78" i="126"/>
  <c r="R78" i="126" s="1"/>
  <c r="AE77" i="126"/>
  <c r="AK77" i="126" s="1"/>
  <c r="AB77" i="126"/>
  <c r="Y77" i="126"/>
  <c r="V77" i="126"/>
  <c r="S77" i="126"/>
  <c r="Q77" i="126"/>
  <c r="R77" i="126" s="1"/>
  <c r="AE76" i="126"/>
  <c r="AK76" i="126" s="1"/>
  <c r="AB76" i="126"/>
  <c r="Y76" i="126"/>
  <c r="V76" i="126"/>
  <c r="S76" i="126"/>
  <c r="Q76" i="126"/>
  <c r="R76" i="126" s="1"/>
  <c r="AE75" i="126"/>
  <c r="AK75" i="126" s="1"/>
  <c r="AB75" i="126"/>
  <c r="Y75" i="126"/>
  <c r="V75" i="126"/>
  <c r="S75" i="126"/>
  <c r="Q75" i="126"/>
  <c r="R75" i="126" s="1"/>
  <c r="AE74" i="126"/>
  <c r="AB74" i="126"/>
  <c r="Y74" i="126"/>
  <c r="V74" i="126"/>
  <c r="S74" i="126"/>
  <c r="Q74" i="126"/>
  <c r="R74" i="126" s="1"/>
  <c r="AE73" i="126"/>
  <c r="AB73" i="126"/>
  <c r="Y73" i="126"/>
  <c r="V73" i="126"/>
  <c r="S73" i="126"/>
  <c r="Q73" i="126"/>
  <c r="R73" i="126" s="1"/>
  <c r="AE72" i="126"/>
  <c r="AB72" i="126"/>
  <c r="Y72" i="126"/>
  <c r="V72" i="126"/>
  <c r="S72" i="126"/>
  <c r="Q72" i="126"/>
  <c r="R72" i="126" s="1"/>
  <c r="AE71" i="126"/>
  <c r="AB71" i="126"/>
  <c r="Y71" i="126"/>
  <c r="V71" i="126"/>
  <c r="S71" i="126"/>
  <c r="Q71" i="126"/>
  <c r="R71" i="126" s="1"/>
  <c r="AE70" i="126"/>
  <c r="AK70" i="126" s="1"/>
  <c r="AB70" i="126"/>
  <c r="Y70" i="126"/>
  <c r="V70" i="126"/>
  <c r="S70" i="126"/>
  <c r="Q70" i="126"/>
  <c r="R70" i="126" s="1"/>
  <c r="AE69" i="126"/>
  <c r="AK69" i="126" s="1"/>
  <c r="AB69" i="126"/>
  <c r="Y69" i="126"/>
  <c r="V69" i="126"/>
  <c r="S69" i="126"/>
  <c r="Q69" i="126"/>
  <c r="R69" i="126" s="1"/>
  <c r="AE68" i="126"/>
  <c r="AK68" i="126" s="1"/>
  <c r="AB68" i="126"/>
  <c r="Y68" i="126"/>
  <c r="V68" i="126"/>
  <c r="S68" i="126"/>
  <c r="Q68" i="126"/>
  <c r="R68" i="126" s="1"/>
  <c r="AE62" i="126"/>
  <c r="AK62" i="126" s="1"/>
  <c r="Y62" i="126"/>
  <c r="Q62" i="126"/>
  <c r="R62" i="126" s="1"/>
  <c r="AE61" i="126"/>
  <c r="AK61" i="126" s="1"/>
  <c r="Y61" i="126"/>
  <c r="Q61" i="126"/>
  <c r="R61" i="126" s="1"/>
  <c r="AE60" i="126"/>
  <c r="Y60" i="126"/>
  <c r="Q60" i="126"/>
  <c r="R60" i="126" s="1"/>
  <c r="AE58" i="126"/>
  <c r="AB58" i="126"/>
  <c r="Y58" i="126"/>
  <c r="V58" i="126"/>
  <c r="S58" i="126"/>
  <c r="Q58" i="126"/>
  <c r="R58" i="126" s="1"/>
  <c r="AE57" i="126"/>
  <c r="AB57" i="126"/>
  <c r="Y57" i="126"/>
  <c r="V57" i="126"/>
  <c r="S57" i="126"/>
  <c r="Q57" i="126"/>
  <c r="R57" i="126" s="1"/>
  <c r="AE56" i="126"/>
  <c r="AB56" i="126"/>
  <c r="Y56" i="126"/>
  <c r="V56" i="126"/>
  <c r="S56" i="126"/>
  <c r="Q56" i="126"/>
  <c r="R56" i="126" s="1"/>
  <c r="AE55" i="126"/>
  <c r="AK55" i="126" s="1"/>
  <c r="AB55" i="126"/>
  <c r="Y55" i="126"/>
  <c r="V55" i="126"/>
  <c r="S55" i="126"/>
  <c r="Q55" i="126"/>
  <c r="R55" i="126" s="1"/>
  <c r="AE54" i="126"/>
  <c r="AK54" i="126" s="1"/>
  <c r="AB54" i="126"/>
  <c r="Y54" i="126"/>
  <c r="V54" i="126"/>
  <c r="S54" i="126"/>
  <c r="Q54" i="126"/>
  <c r="R54" i="126" s="1"/>
  <c r="AE53" i="126"/>
  <c r="AK53" i="126" s="1"/>
  <c r="AB53" i="126"/>
  <c r="Y53" i="126"/>
  <c r="V53" i="126"/>
  <c r="S53" i="126"/>
  <c r="Q53" i="126"/>
  <c r="R53" i="126" s="1"/>
  <c r="AE52" i="126"/>
  <c r="AK52" i="126" s="1"/>
  <c r="AB52" i="126"/>
  <c r="Y52" i="126"/>
  <c r="V52" i="126"/>
  <c r="S52" i="126"/>
  <c r="Q52" i="126"/>
  <c r="R52" i="126" s="1"/>
  <c r="AE51" i="126"/>
  <c r="AB51" i="126"/>
  <c r="Y51" i="126"/>
  <c r="V51" i="126"/>
  <c r="S51" i="126"/>
  <c r="Q51" i="126"/>
  <c r="R51" i="126" s="1"/>
  <c r="AE50" i="126"/>
  <c r="AB50" i="126"/>
  <c r="Y50" i="126"/>
  <c r="V50" i="126"/>
  <c r="S50" i="126"/>
  <c r="Q50" i="126"/>
  <c r="R50" i="126" s="1"/>
  <c r="AE49" i="126"/>
  <c r="AB49" i="126"/>
  <c r="Y49" i="126"/>
  <c r="V49" i="126"/>
  <c r="S49" i="126"/>
  <c r="Q49" i="126"/>
  <c r="R49" i="126" s="1"/>
  <c r="AE48" i="126"/>
  <c r="AB48" i="126"/>
  <c r="Y48" i="126"/>
  <c r="V48" i="126"/>
  <c r="S48" i="126"/>
  <c r="Q48" i="126"/>
  <c r="R48" i="126" s="1"/>
  <c r="AE47" i="126"/>
  <c r="AK47" i="126" s="1"/>
  <c r="AB47" i="126"/>
  <c r="Y47" i="126"/>
  <c r="V47" i="126"/>
  <c r="S47" i="126"/>
  <c r="Q47" i="126"/>
  <c r="R47" i="126" s="1"/>
  <c r="AE46" i="126"/>
  <c r="AK46" i="126" s="1"/>
  <c r="AB46" i="126"/>
  <c r="Y46" i="126"/>
  <c r="V46" i="126"/>
  <c r="S46" i="126"/>
  <c r="Q46" i="126"/>
  <c r="R46" i="126" s="1"/>
  <c r="AE45" i="126"/>
  <c r="AK45" i="126" s="1"/>
  <c r="AB45" i="126"/>
  <c r="Y45" i="126"/>
  <c r="V45" i="126"/>
  <c r="S45" i="126"/>
  <c r="Q45" i="126"/>
  <c r="R45" i="126" s="1"/>
  <c r="AE44" i="126"/>
  <c r="AK44" i="126" s="1"/>
  <c r="AB44" i="126"/>
  <c r="Y44" i="126"/>
  <c r="V44" i="126"/>
  <c r="S44" i="126"/>
  <c r="Q44" i="126"/>
  <c r="R44" i="126" s="1"/>
  <c r="AE43" i="126"/>
  <c r="AB43" i="126"/>
  <c r="Y43" i="126"/>
  <c r="V43" i="126"/>
  <c r="S43" i="126"/>
  <c r="Q43" i="126"/>
  <c r="R43" i="126" s="1"/>
  <c r="AE42" i="126"/>
  <c r="AB42" i="126"/>
  <c r="Y42" i="126"/>
  <c r="V42" i="126"/>
  <c r="S42" i="126"/>
  <c r="Q42" i="126"/>
  <c r="R42" i="126" s="1"/>
  <c r="AE41" i="126"/>
  <c r="AB41" i="126"/>
  <c r="Y41" i="126"/>
  <c r="V41" i="126"/>
  <c r="S41" i="126"/>
  <c r="Q41" i="126"/>
  <c r="R41" i="126" s="1"/>
  <c r="AE40" i="126"/>
  <c r="AB40" i="126"/>
  <c r="Y40" i="126"/>
  <c r="V40" i="126"/>
  <c r="S40" i="126"/>
  <c r="Q40" i="126"/>
  <c r="AE39" i="126"/>
  <c r="AK39" i="126" s="1"/>
  <c r="AB39" i="126"/>
  <c r="Y39" i="126"/>
  <c r="V39" i="126"/>
  <c r="S39" i="126"/>
  <c r="Q39" i="126"/>
  <c r="R39" i="126" s="1"/>
  <c r="AE38" i="126"/>
  <c r="AK38" i="126" s="1"/>
  <c r="AB38" i="126"/>
  <c r="Y38" i="126"/>
  <c r="V38" i="126"/>
  <c r="S38" i="126"/>
  <c r="Q38" i="126"/>
  <c r="R38" i="126" s="1"/>
  <c r="AE37" i="126"/>
  <c r="AK37" i="126" s="1"/>
  <c r="AB37" i="126"/>
  <c r="Y37" i="126"/>
  <c r="V37" i="126"/>
  <c r="S37" i="126"/>
  <c r="Q37" i="126"/>
  <c r="R37" i="126" s="1"/>
  <c r="AE36" i="126"/>
  <c r="AK36" i="126" s="1"/>
  <c r="AB36" i="126"/>
  <c r="Y36" i="126"/>
  <c r="V36" i="126"/>
  <c r="S36" i="126"/>
  <c r="Q36" i="126"/>
  <c r="R36" i="126" s="1"/>
  <c r="AE35" i="126"/>
  <c r="AB35" i="126"/>
  <c r="Y35" i="126"/>
  <c r="V35" i="126"/>
  <c r="S35" i="126"/>
  <c r="Q35" i="126"/>
  <c r="R35" i="126" s="1"/>
  <c r="AE34" i="126"/>
  <c r="AB34" i="126"/>
  <c r="Y34" i="126"/>
  <c r="V34" i="126"/>
  <c r="S34" i="126"/>
  <c r="Q34" i="126"/>
  <c r="R34" i="126" s="1"/>
  <c r="AE33" i="126"/>
  <c r="AB33" i="126"/>
  <c r="Y33" i="126"/>
  <c r="V33" i="126"/>
  <c r="S33" i="126"/>
  <c r="Q33" i="126"/>
  <c r="R33" i="126" s="1"/>
  <c r="AE32" i="126"/>
  <c r="AB32" i="126"/>
  <c r="Y32" i="126"/>
  <c r="V32" i="126"/>
  <c r="S32" i="126"/>
  <c r="Q32" i="126"/>
  <c r="R32" i="126" s="1"/>
  <c r="AE31" i="126"/>
  <c r="AK31" i="126" s="1"/>
  <c r="AB31" i="126"/>
  <c r="Y31" i="126"/>
  <c r="V31" i="126"/>
  <c r="S31" i="126"/>
  <c r="Q31" i="126"/>
  <c r="R31" i="126" s="1"/>
  <c r="AE30" i="126"/>
  <c r="AK30" i="126" s="1"/>
  <c r="AB30" i="126"/>
  <c r="Y30" i="126"/>
  <c r="V30" i="126"/>
  <c r="S30" i="126"/>
  <c r="Q30" i="126"/>
  <c r="R30" i="126" s="1"/>
  <c r="AE29" i="126"/>
  <c r="AK29" i="126" s="1"/>
  <c r="AB29" i="126"/>
  <c r="Y29" i="126"/>
  <c r="V29" i="126"/>
  <c r="S29" i="126"/>
  <c r="Q29" i="126"/>
  <c r="R29" i="126" s="1"/>
  <c r="AE28" i="126"/>
  <c r="AK28" i="126" s="1"/>
  <c r="AB28" i="126"/>
  <c r="Y28" i="126"/>
  <c r="V28" i="126"/>
  <c r="S28" i="126"/>
  <c r="Q28" i="126"/>
  <c r="R28" i="126" s="1"/>
  <c r="AE27" i="126"/>
  <c r="AB27" i="126"/>
  <c r="Y27" i="126"/>
  <c r="V27" i="126"/>
  <c r="S27" i="126"/>
  <c r="Q27" i="126"/>
  <c r="R27" i="126" s="1"/>
  <c r="AE26" i="126"/>
  <c r="AB26" i="126"/>
  <c r="Y26" i="126"/>
  <c r="V26" i="126"/>
  <c r="S26" i="126"/>
  <c r="Q26" i="126"/>
  <c r="R26" i="126" s="1"/>
  <c r="AE25" i="126"/>
  <c r="AB25" i="126"/>
  <c r="Y25" i="126"/>
  <c r="V25" i="126"/>
  <c r="S25" i="126"/>
  <c r="Q25" i="126"/>
  <c r="R25" i="126" s="1"/>
  <c r="AE24" i="126"/>
  <c r="AB24" i="126"/>
  <c r="Y24" i="126"/>
  <c r="V24" i="126"/>
  <c r="S24" i="126"/>
  <c r="Q24" i="126"/>
  <c r="R24" i="126" s="1"/>
  <c r="AE23" i="126"/>
  <c r="AK23" i="126" s="1"/>
  <c r="AB23" i="126"/>
  <c r="Y23" i="126"/>
  <c r="V23" i="126"/>
  <c r="S23" i="126"/>
  <c r="Q23" i="126"/>
  <c r="R23" i="126" s="1"/>
  <c r="AE22" i="126"/>
  <c r="AK22" i="126" s="1"/>
  <c r="AB22" i="126"/>
  <c r="Y22" i="126"/>
  <c r="V22" i="126"/>
  <c r="S22" i="126"/>
  <c r="Q22" i="126"/>
  <c r="R22" i="126" s="1"/>
  <c r="AE21" i="126"/>
  <c r="AK21" i="126" s="1"/>
  <c r="AB21" i="126"/>
  <c r="Y21" i="126"/>
  <c r="V21" i="126"/>
  <c r="S21" i="126"/>
  <c r="Q21" i="126"/>
  <c r="R21" i="126" s="1"/>
  <c r="AE20" i="126"/>
  <c r="AK20" i="126" s="1"/>
  <c r="AB20" i="126"/>
  <c r="Y20" i="126"/>
  <c r="V20" i="126"/>
  <c r="S20" i="126"/>
  <c r="Q20" i="126"/>
  <c r="R20" i="126" s="1"/>
  <c r="AE19" i="126"/>
  <c r="AB19" i="126"/>
  <c r="Y19" i="126"/>
  <c r="V19" i="126"/>
  <c r="S19" i="126"/>
  <c r="Q19" i="126"/>
  <c r="R19" i="126" s="1"/>
  <c r="AE18" i="126"/>
  <c r="AB18" i="126"/>
  <c r="Y18" i="126"/>
  <c r="V18" i="126"/>
  <c r="S18" i="126"/>
  <c r="Q18" i="126"/>
  <c r="R18" i="126" s="1"/>
  <c r="AE17" i="126"/>
  <c r="AB17" i="126"/>
  <c r="Y17" i="126"/>
  <c r="V17" i="126"/>
  <c r="S17" i="126"/>
  <c r="Q17" i="126"/>
  <c r="AE11" i="126"/>
  <c r="AB11" i="126"/>
  <c r="Y11" i="126"/>
  <c r="V11" i="126"/>
  <c r="L11" i="126"/>
  <c r="I11" i="126"/>
  <c r="F11" i="126"/>
  <c r="C11" i="126"/>
  <c r="AS10" i="126"/>
  <c r="AH9" i="126"/>
  <c r="O9" i="126"/>
  <c r="AN8" i="126"/>
  <c r="AV8" i="126" s="1"/>
  <c r="D33" i="27" s="1"/>
  <c r="AE8" i="126"/>
  <c r="AB8" i="126"/>
  <c r="Y8" i="126"/>
  <c r="V8" i="126"/>
  <c r="L8" i="126"/>
  <c r="I8" i="126"/>
  <c r="F8" i="126"/>
  <c r="C8" i="126"/>
  <c r="AN6" i="126"/>
  <c r="AH6" i="126"/>
  <c r="O6" i="126"/>
  <c r="AE89" i="125"/>
  <c r="AK89" i="125" s="1"/>
  <c r="Y89" i="125"/>
  <c r="Q89" i="125"/>
  <c r="R89" i="125" s="1"/>
  <c r="AE88" i="125"/>
  <c r="AK88" i="125" s="1"/>
  <c r="Y88" i="125"/>
  <c r="Q88" i="125"/>
  <c r="R88" i="125" s="1"/>
  <c r="AE87" i="125"/>
  <c r="AK87" i="125" s="1"/>
  <c r="Y87" i="125"/>
  <c r="Q87" i="125"/>
  <c r="R87" i="125" s="1"/>
  <c r="AE85" i="125"/>
  <c r="AK85" i="125" s="1"/>
  <c r="AB85" i="125"/>
  <c r="Y85" i="125"/>
  <c r="V85" i="125"/>
  <c r="S85" i="125"/>
  <c r="Q85" i="125"/>
  <c r="R85" i="125" s="1"/>
  <c r="AE84" i="125"/>
  <c r="AK84" i="125" s="1"/>
  <c r="AB84" i="125"/>
  <c r="Y84" i="125"/>
  <c r="V84" i="125"/>
  <c r="S84" i="125"/>
  <c r="Q84" i="125"/>
  <c r="R84" i="125" s="1"/>
  <c r="AE83" i="125"/>
  <c r="AK83" i="125" s="1"/>
  <c r="AB83" i="125"/>
  <c r="Y83" i="125"/>
  <c r="V83" i="125"/>
  <c r="S83" i="125"/>
  <c r="Q83" i="125"/>
  <c r="R83" i="125" s="1"/>
  <c r="AE82" i="125"/>
  <c r="AK82" i="125" s="1"/>
  <c r="AB82" i="125"/>
  <c r="Y82" i="125"/>
  <c r="V82" i="125"/>
  <c r="S82" i="125"/>
  <c r="Q82" i="125"/>
  <c r="R82" i="125" s="1"/>
  <c r="AE81" i="125"/>
  <c r="AB81" i="125"/>
  <c r="Y81" i="125"/>
  <c r="V81" i="125"/>
  <c r="S81" i="125"/>
  <c r="Q81" i="125"/>
  <c r="R81" i="125" s="1"/>
  <c r="AE80" i="125"/>
  <c r="AB80" i="125"/>
  <c r="Y80" i="125"/>
  <c r="V80" i="125"/>
  <c r="S80" i="125"/>
  <c r="Q80" i="125"/>
  <c r="R80" i="125" s="1"/>
  <c r="AE79" i="125"/>
  <c r="AB79" i="125"/>
  <c r="Y79" i="125"/>
  <c r="V79" i="125"/>
  <c r="S79" i="125"/>
  <c r="Q79" i="125"/>
  <c r="R79" i="125" s="1"/>
  <c r="AE78" i="125"/>
  <c r="AB78" i="125"/>
  <c r="Y78" i="125"/>
  <c r="V78" i="125"/>
  <c r="S78" i="125"/>
  <c r="Q78" i="125"/>
  <c r="R78" i="125" s="1"/>
  <c r="AE77" i="125"/>
  <c r="AK77" i="125" s="1"/>
  <c r="AB77" i="125"/>
  <c r="Y77" i="125"/>
  <c r="V77" i="125"/>
  <c r="S77" i="125"/>
  <c r="Q77" i="125"/>
  <c r="R77" i="125" s="1"/>
  <c r="AE76" i="125"/>
  <c r="AK76" i="125" s="1"/>
  <c r="AB76" i="125"/>
  <c r="Y76" i="125"/>
  <c r="V76" i="125"/>
  <c r="S76" i="125"/>
  <c r="Q76" i="125"/>
  <c r="R76" i="125" s="1"/>
  <c r="AE75" i="125"/>
  <c r="AK75" i="125" s="1"/>
  <c r="AB75" i="125"/>
  <c r="Y75" i="125"/>
  <c r="V75" i="125"/>
  <c r="S75" i="125"/>
  <c r="Q75" i="125"/>
  <c r="R75" i="125" s="1"/>
  <c r="AE74" i="125"/>
  <c r="AK74" i="125" s="1"/>
  <c r="AB74" i="125"/>
  <c r="Y74" i="125"/>
  <c r="V74" i="125"/>
  <c r="S74" i="125"/>
  <c r="Q74" i="125"/>
  <c r="R74" i="125" s="1"/>
  <c r="AE73" i="125"/>
  <c r="AB73" i="125"/>
  <c r="Y73" i="125"/>
  <c r="V73" i="125"/>
  <c r="S73" i="125"/>
  <c r="Q73" i="125"/>
  <c r="R73" i="125" s="1"/>
  <c r="AE72" i="125"/>
  <c r="AB72" i="125"/>
  <c r="Y72" i="125"/>
  <c r="V72" i="125"/>
  <c r="S72" i="125"/>
  <c r="Q72" i="125"/>
  <c r="R72" i="125" s="1"/>
  <c r="AE71" i="125"/>
  <c r="AB71" i="125"/>
  <c r="Y71" i="125"/>
  <c r="V71" i="125"/>
  <c r="S71" i="125"/>
  <c r="Q71" i="125"/>
  <c r="R71" i="125" s="1"/>
  <c r="AE70" i="125"/>
  <c r="AB70" i="125"/>
  <c r="Y70" i="125"/>
  <c r="V70" i="125"/>
  <c r="S70" i="125"/>
  <c r="Q70" i="125"/>
  <c r="R70" i="125" s="1"/>
  <c r="AE69" i="125"/>
  <c r="AB69" i="125"/>
  <c r="Y69" i="125"/>
  <c r="V69" i="125"/>
  <c r="S69" i="125"/>
  <c r="Q69" i="125"/>
  <c r="R69" i="125" s="1"/>
  <c r="AE68" i="125"/>
  <c r="AK68" i="125" s="1"/>
  <c r="AB68" i="125"/>
  <c r="Y68" i="125"/>
  <c r="V68" i="125"/>
  <c r="S68" i="125"/>
  <c r="Q68" i="125"/>
  <c r="R68" i="125" s="1"/>
  <c r="AE62" i="125"/>
  <c r="Y62" i="125"/>
  <c r="Q62" i="125"/>
  <c r="R62" i="125" s="1"/>
  <c r="AE61" i="125"/>
  <c r="Y61" i="125"/>
  <c r="Q61" i="125"/>
  <c r="R61" i="125" s="1"/>
  <c r="AE60" i="125"/>
  <c r="Y60" i="125"/>
  <c r="Q60" i="125"/>
  <c r="R60" i="125" s="1"/>
  <c r="AE58" i="125"/>
  <c r="AB58" i="125"/>
  <c r="Y58" i="125"/>
  <c r="V58" i="125"/>
  <c r="S58" i="125"/>
  <c r="Q58" i="125"/>
  <c r="R58" i="125" s="1"/>
  <c r="AE57" i="125"/>
  <c r="AK57" i="125" s="1"/>
  <c r="AB57" i="125"/>
  <c r="Y57" i="125"/>
  <c r="V57" i="125"/>
  <c r="S57" i="125"/>
  <c r="Q57" i="125"/>
  <c r="R57" i="125" s="1"/>
  <c r="AE56" i="125"/>
  <c r="AB56" i="125"/>
  <c r="Y56" i="125"/>
  <c r="V56" i="125"/>
  <c r="S56" i="125"/>
  <c r="Q56" i="125"/>
  <c r="R56" i="125" s="1"/>
  <c r="AE55" i="125"/>
  <c r="AB55" i="125"/>
  <c r="Y55" i="125"/>
  <c r="V55" i="125"/>
  <c r="S55" i="125"/>
  <c r="Q55" i="125"/>
  <c r="R55" i="125" s="1"/>
  <c r="AE54" i="125"/>
  <c r="AB54" i="125"/>
  <c r="Y54" i="125"/>
  <c r="V54" i="125"/>
  <c r="S54" i="125"/>
  <c r="Q54" i="125"/>
  <c r="R54" i="125" s="1"/>
  <c r="AE53" i="125"/>
  <c r="AB53" i="125"/>
  <c r="Y53" i="125"/>
  <c r="V53" i="125"/>
  <c r="S53" i="125"/>
  <c r="Q53" i="125"/>
  <c r="R53" i="125" s="1"/>
  <c r="AE52" i="125"/>
  <c r="AB52" i="125"/>
  <c r="Y52" i="125"/>
  <c r="V52" i="125"/>
  <c r="S52" i="125"/>
  <c r="Q52" i="125"/>
  <c r="R52" i="125" s="1"/>
  <c r="AE51" i="125"/>
  <c r="AK51" i="125" s="1"/>
  <c r="AB51" i="125"/>
  <c r="Y51" i="125"/>
  <c r="V51" i="125"/>
  <c r="S51" i="125"/>
  <c r="Q51" i="125"/>
  <c r="R51" i="125" s="1"/>
  <c r="AE50" i="125"/>
  <c r="AB50" i="125"/>
  <c r="Y50" i="125"/>
  <c r="V50" i="125"/>
  <c r="S50" i="125"/>
  <c r="Q50" i="125"/>
  <c r="R50" i="125" s="1"/>
  <c r="AE49" i="125"/>
  <c r="AK49" i="125" s="1"/>
  <c r="AB49" i="125"/>
  <c r="Y49" i="125"/>
  <c r="V49" i="125"/>
  <c r="S49" i="125"/>
  <c r="Q49" i="125"/>
  <c r="R49" i="125" s="1"/>
  <c r="AE48" i="125"/>
  <c r="AB48" i="125"/>
  <c r="Y48" i="125"/>
  <c r="V48" i="125"/>
  <c r="S48" i="125"/>
  <c r="Q48" i="125"/>
  <c r="R48" i="125" s="1"/>
  <c r="AE47" i="125"/>
  <c r="AB47" i="125"/>
  <c r="Y47" i="125"/>
  <c r="V47" i="125"/>
  <c r="S47" i="125"/>
  <c r="Q47" i="125"/>
  <c r="R47" i="125" s="1"/>
  <c r="AE46" i="125"/>
  <c r="AB46" i="125"/>
  <c r="Y46" i="125"/>
  <c r="V46" i="125"/>
  <c r="S46" i="125"/>
  <c r="Q46" i="125"/>
  <c r="R46" i="125" s="1"/>
  <c r="AE45" i="125"/>
  <c r="AB45" i="125"/>
  <c r="Y45" i="125"/>
  <c r="V45" i="125"/>
  <c r="S45" i="125"/>
  <c r="Q45" i="125"/>
  <c r="R45" i="125" s="1"/>
  <c r="AE44" i="125"/>
  <c r="AB44" i="125"/>
  <c r="Y44" i="125"/>
  <c r="V44" i="125"/>
  <c r="S44" i="125"/>
  <c r="Q44" i="125"/>
  <c r="R44" i="125" s="1"/>
  <c r="AE43" i="125"/>
  <c r="AK43" i="125" s="1"/>
  <c r="AB43" i="125"/>
  <c r="Y43" i="125"/>
  <c r="V43" i="125"/>
  <c r="S43" i="125"/>
  <c r="Q43" i="125"/>
  <c r="R43" i="125" s="1"/>
  <c r="AE42" i="125"/>
  <c r="AB42" i="125"/>
  <c r="Y42" i="125"/>
  <c r="V42" i="125"/>
  <c r="S42" i="125"/>
  <c r="Q42" i="125"/>
  <c r="R42" i="125" s="1"/>
  <c r="AE41" i="125"/>
  <c r="AK41" i="125" s="1"/>
  <c r="AB41" i="125"/>
  <c r="Y41" i="125"/>
  <c r="V41" i="125"/>
  <c r="S41" i="125"/>
  <c r="Q41" i="125"/>
  <c r="R41" i="125" s="1"/>
  <c r="AE40" i="125"/>
  <c r="AB40" i="125"/>
  <c r="Y40" i="125"/>
  <c r="V40" i="125"/>
  <c r="S40" i="125"/>
  <c r="Q40" i="125"/>
  <c r="AE39" i="125"/>
  <c r="AB39" i="125"/>
  <c r="Y39" i="125"/>
  <c r="V39" i="125"/>
  <c r="S39" i="125"/>
  <c r="Q39" i="125"/>
  <c r="R39" i="125" s="1"/>
  <c r="AE38" i="125"/>
  <c r="AB38" i="125"/>
  <c r="Y38" i="125"/>
  <c r="V38" i="125"/>
  <c r="S38" i="125"/>
  <c r="Q38" i="125"/>
  <c r="R38" i="125" s="1"/>
  <c r="AE37" i="125"/>
  <c r="AB37" i="125"/>
  <c r="Y37" i="125"/>
  <c r="V37" i="125"/>
  <c r="S37" i="125"/>
  <c r="Q37" i="125"/>
  <c r="R37" i="125" s="1"/>
  <c r="AE36" i="125"/>
  <c r="AB36" i="125"/>
  <c r="Y36" i="125"/>
  <c r="V36" i="125"/>
  <c r="S36" i="125"/>
  <c r="Q36" i="125"/>
  <c r="R36" i="125" s="1"/>
  <c r="AE35" i="125"/>
  <c r="AK35" i="125" s="1"/>
  <c r="AB35" i="125"/>
  <c r="Y35" i="125"/>
  <c r="V35" i="125"/>
  <c r="S35" i="125"/>
  <c r="Q35" i="125"/>
  <c r="R35" i="125" s="1"/>
  <c r="AE34" i="125"/>
  <c r="AB34" i="125"/>
  <c r="Y34" i="125"/>
  <c r="V34" i="125"/>
  <c r="S34" i="125"/>
  <c r="Q34" i="125"/>
  <c r="R34" i="125" s="1"/>
  <c r="AE33" i="125"/>
  <c r="AK33" i="125" s="1"/>
  <c r="AB33" i="125"/>
  <c r="Y33" i="125"/>
  <c r="V33" i="125"/>
  <c r="S33" i="125"/>
  <c r="Q33" i="125"/>
  <c r="R33" i="125" s="1"/>
  <c r="AE32" i="125"/>
  <c r="AB32" i="125"/>
  <c r="Y32" i="125"/>
  <c r="V32" i="125"/>
  <c r="S32" i="125"/>
  <c r="Q32" i="125"/>
  <c r="R32" i="125" s="1"/>
  <c r="AE31" i="125"/>
  <c r="AB31" i="125"/>
  <c r="Y31" i="125"/>
  <c r="V31" i="125"/>
  <c r="S31" i="125"/>
  <c r="Q31" i="125"/>
  <c r="R31" i="125" s="1"/>
  <c r="AE30" i="125"/>
  <c r="AB30" i="125"/>
  <c r="Y30" i="125"/>
  <c r="V30" i="125"/>
  <c r="S30" i="125"/>
  <c r="Q30" i="125"/>
  <c r="R30" i="125" s="1"/>
  <c r="AE29" i="125"/>
  <c r="AB29" i="125"/>
  <c r="Y29" i="125"/>
  <c r="V29" i="125"/>
  <c r="S29" i="125"/>
  <c r="Q29" i="125"/>
  <c r="R29" i="125" s="1"/>
  <c r="AE28" i="125"/>
  <c r="AB28" i="125"/>
  <c r="Y28" i="125"/>
  <c r="V28" i="125"/>
  <c r="S28" i="125"/>
  <c r="Q28" i="125"/>
  <c r="R28" i="125" s="1"/>
  <c r="AE27" i="125"/>
  <c r="AK27" i="125" s="1"/>
  <c r="AB27" i="125"/>
  <c r="Y27" i="125"/>
  <c r="V27" i="125"/>
  <c r="S27" i="125"/>
  <c r="Q27" i="125"/>
  <c r="R27" i="125" s="1"/>
  <c r="AE26" i="125"/>
  <c r="AB26" i="125"/>
  <c r="Y26" i="125"/>
  <c r="V26" i="125"/>
  <c r="S26" i="125"/>
  <c r="Q26" i="125"/>
  <c r="R26" i="125" s="1"/>
  <c r="AE25" i="125"/>
  <c r="AK25" i="125" s="1"/>
  <c r="AB25" i="125"/>
  <c r="Y25" i="125"/>
  <c r="V25" i="125"/>
  <c r="S25" i="125"/>
  <c r="Q25" i="125"/>
  <c r="R25" i="125" s="1"/>
  <c r="AE24" i="125"/>
  <c r="AB24" i="125"/>
  <c r="Y24" i="125"/>
  <c r="V24" i="125"/>
  <c r="S24" i="125"/>
  <c r="Q24" i="125"/>
  <c r="R24" i="125" s="1"/>
  <c r="AE23" i="125"/>
  <c r="AB23" i="125"/>
  <c r="Y23" i="125"/>
  <c r="V23" i="125"/>
  <c r="S23" i="125"/>
  <c r="Q23" i="125"/>
  <c r="R23" i="125" s="1"/>
  <c r="AE22" i="125"/>
  <c r="AB22" i="125"/>
  <c r="Y22" i="125"/>
  <c r="V22" i="125"/>
  <c r="S22" i="125"/>
  <c r="Q22" i="125"/>
  <c r="R22" i="125" s="1"/>
  <c r="AE21" i="125"/>
  <c r="AB21" i="125"/>
  <c r="Y21" i="125"/>
  <c r="V21" i="125"/>
  <c r="S21" i="125"/>
  <c r="Q21" i="125"/>
  <c r="R21" i="125" s="1"/>
  <c r="AE20" i="125"/>
  <c r="AB20" i="125"/>
  <c r="Y20" i="125"/>
  <c r="V20" i="125"/>
  <c r="S20" i="125"/>
  <c r="Q20" i="125"/>
  <c r="R20" i="125" s="1"/>
  <c r="AE19" i="125"/>
  <c r="AK19" i="125" s="1"/>
  <c r="AB19" i="125"/>
  <c r="Y19" i="125"/>
  <c r="V19" i="125"/>
  <c r="S19" i="125"/>
  <c r="Q19" i="125"/>
  <c r="R19" i="125" s="1"/>
  <c r="AE18" i="125"/>
  <c r="AB18" i="125"/>
  <c r="Y18" i="125"/>
  <c r="V18" i="125"/>
  <c r="S18" i="125"/>
  <c r="Q18" i="125"/>
  <c r="R18" i="125" s="1"/>
  <c r="AE17" i="125"/>
  <c r="AK17" i="125" s="1"/>
  <c r="AB17" i="125"/>
  <c r="Y17" i="125"/>
  <c r="V17" i="125"/>
  <c r="S17" i="125"/>
  <c r="Q17" i="125"/>
  <c r="AE11" i="125"/>
  <c r="AB11" i="125"/>
  <c r="Y11" i="125"/>
  <c r="V11" i="125"/>
  <c r="L11" i="125"/>
  <c r="I11" i="125"/>
  <c r="F11" i="125"/>
  <c r="C11" i="125"/>
  <c r="O11" i="125" s="1"/>
  <c r="AS10" i="125"/>
  <c r="AH9" i="125"/>
  <c r="O9" i="125"/>
  <c r="AV8" i="125"/>
  <c r="D32" i="27" s="1"/>
  <c r="AN8" i="125"/>
  <c r="AE8" i="125"/>
  <c r="AB8" i="125"/>
  <c r="Y8" i="125"/>
  <c r="V8" i="125"/>
  <c r="L8" i="125"/>
  <c r="I8" i="125"/>
  <c r="F8" i="125"/>
  <c r="C8" i="125"/>
  <c r="AN6" i="125"/>
  <c r="AN10" i="125" s="1"/>
  <c r="AH6" i="125"/>
  <c r="O6" i="125"/>
  <c r="AE89" i="124"/>
  <c r="AK89" i="124" s="1"/>
  <c r="Y89" i="124"/>
  <c r="Q89" i="124"/>
  <c r="R89" i="124" s="1"/>
  <c r="AE88" i="124"/>
  <c r="AK88" i="124" s="1"/>
  <c r="Y88" i="124"/>
  <c r="Q88" i="124"/>
  <c r="R88" i="124" s="1"/>
  <c r="AE87" i="124"/>
  <c r="Y87" i="124"/>
  <c r="Q87" i="124"/>
  <c r="R87" i="124" s="1"/>
  <c r="AE85" i="124"/>
  <c r="AK85" i="124" s="1"/>
  <c r="AB85" i="124"/>
  <c r="Y85" i="124"/>
  <c r="V85" i="124"/>
  <c r="S85" i="124"/>
  <c r="Q85" i="124"/>
  <c r="R85" i="124" s="1"/>
  <c r="AE84" i="124"/>
  <c r="AB84" i="124"/>
  <c r="Y84" i="124"/>
  <c r="V84" i="124"/>
  <c r="S84" i="124"/>
  <c r="Q84" i="124"/>
  <c r="R84" i="124" s="1"/>
  <c r="AE83" i="124"/>
  <c r="AB83" i="124"/>
  <c r="Y83" i="124"/>
  <c r="V83" i="124"/>
  <c r="S83" i="124"/>
  <c r="Q83" i="124"/>
  <c r="R83" i="124" s="1"/>
  <c r="AE82" i="124"/>
  <c r="AB82" i="124"/>
  <c r="Y82" i="124"/>
  <c r="V82" i="124"/>
  <c r="S82" i="124"/>
  <c r="Q82" i="124"/>
  <c r="R82" i="124" s="1"/>
  <c r="AE81" i="124"/>
  <c r="AK81" i="124" s="1"/>
  <c r="AB81" i="124"/>
  <c r="Y81" i="124"/>
  <c r="V81" i="124"/>
  <c r="S81" i="124"/>
  <c r="Q81" i="124"/>
  <c r="R81" i="124" s="1"/>
  <c r="AE80" i="124"/>
  <c r="AB80" i="124"/>
  <c r="Y80" i="124"/>
  <c r="V80" i="124"/>
  <c r="S80" i="124"/>
  <c r="Q80" i="124"/>
  <c r="R80" i="124" s="1"/>
  <c r="AE79" i="124"/>
  <c r="AB79" i="124"/>
  <c r="Y79" i="124"/>
  <c r="V79" i="124"/>
  <c r="S79" i="124"/>
  <c r="Q79" i="124"/>
  <c r="R79" i="124" s="1"/>
  <c r="AE78" i="124"/>
  <c r="AB78" i="124"/>
  <c r="Y78" i="124"/>
  <c r="V78" i="124"/>
  <c r="S78" i="124"/>
  <c r="Q78" i="124"/>
  <c r="R78" i="124" s="1"/>
  <c r="AE77" i="124"/>
  <c r="AK77" i="124" s="1"/>
  <c r="AB77" i="124"/>
  <c r="Y77" i="124"/>
  <c r="V77" i="124"/>
  <c r="S77" i="124"/>
  <c r="Q77" i="124"/>
  <c r="R77" i="124" s="1"/>
  <c r="AE76" i="124"/>
  <c r="AB76" i="124"/>
  <c r="Y76" i="124"/>
  <c r="V76" i="124"/>
  <c r="S76" i="124"/>
  <c r="Q76" i="124"/>
  <c r="R76" i="124" s="1"/>
  <c r="AE75" i="124"/>
  <c r="AB75" i="124"/>
  <c r="Y75" i="124"/>
  <c r="V75" i="124"/>
  <c r="S75" i="124"/>
  <c r="Q75" i="124"/>
  <c r="R75" i="124" s="1"/>
  <c r="AE74" i="124"/>
  <c r="AB74" i="124"/>
  <c r="Y74" i="124"/>
  <c r="V74" i="124"/>
  <c r="S74" i="124"/>
  <c r="Q74" i="124"/>
  <c r="R74" i="124" s="1"/>
  <c r="AE73" i="124"/>
  <c r="AK73" i="124" s="1"/>
  <c r="AB73" i="124"/>
  <c r="Y73" i="124"/>
  <c r="V73" i="124"/>
  <c r="S73" i="124"/>
  <c r="Q73" i="124"/>
  <c r="R73" i="124" s="1"/>
  <c r="AE72" i="124"/>
  <c r="AB72" i="124"/>
  <c r="Y72" i="124"/>
  <c r="V72" i="124"/>
  <c r="S72" i="124"/>
  <c r="Q72" i="124"/>
  <c r="R72" i="124" s="1"/>
  <c r="AE71" i="124"/>
  <c r="AB71" i="124"/>
  <c r="Y71" i="124"/>
  <c r="V71" i="124"/>
  <c r="S71" i="124"/>
  <c r="Q71" i="124"/>
  <c r="R71" i="124" s="1"/>
  <c r="AE70" i="124"/>
  <c r="AB70" i="124"/>
  <c r="Y70" i="124"/>
  <c r="V70" i="124"/>
  <c r="S70" i="124"/>
  <c r="Q70" i="124"/>
  <c r="R70" i="124" s="1"/>
  <c r="AE69" i="124"/>
  <c r="AK69" i="124" s="1"/>
  <c r="AB69" i="124"/>
  <c r="Y69" i="124"/>
  <c r="V69" i="124"/>
  <c r="S69" i="124"/>
  <c r="Q69" i="124"/>
  <c r="R69" i="124" s="1"/>
  <c r="AE68" i="124"/>
  <c r="AB68" i="124"/>
  <c r="Y68" i="124"/>
  <c r="V68" i="124"/>
  <c r="S68" i="124"/>
  <c r="Q68" i="124"/>
  <c r="R68" i="124" s="1"/>
  <c r="AE62" i="124"/>
  <c r="Y62" i="124"/>
  <c r="Q62" i="124"/>
  <c r="R62" i="124" s="1"/>
  <c r="AE61" i="124"/>
  <c r="AK61" i="124" s="1"/>
  <c r="Y61" i="124"/>
  <c r="Q61" i="124"/>
  <c r="R61" i="124" s="1"/>
  <c r="AE60" i="124"/>
  <c r="Y60" i="124"/>
  <c r="Q60" i="124"/>
  <c r="R60" i="124" s="1"/>
  <c r="AE58" i="124"/>
  <c r="AK58" i="124" s="1"/>
  <c r="AB58" i="124"/>
  <c r="Y58" i="124"/>
  <c r="V58" i="124"/>
  <c r="S58" i="124"/>
  <c r="Q58" i="124"/>
  <c r="R58" i="124" s="1"/>
  <c r="AE57" i="124"/>
  <c r="AB57" i="124"/>
  <c r="Y57" i="124"/>
  <c r="V57" i="124"/>
  <c r="S57" i="124"/>
  <c r="Q57" i="124"/>
  <c r="R57" i="124" s="1"/>
  <c r="AE56" i="124"/>
  <c r="AB56" i="124"/>
  <c r="Y56" i="124"/>
  <c r="V56" i="124"/>
  <c r="S56" i="124"/>
  <c r="Q56" i="124"/>
  <c r="R56" i="124" s="1"/>
  <c r="AE55" i="124"/>
  <c r="AB55" i="124"/>
  <c r="Y55" i="124"/>
  <c r="V55" i="124"/>
  <c r="S55" i="124"/>
  <c r="Q55" i="124"/>
  <c r="R55" i="124" s="1"/>
  <c r="AE54" i="124"/>
  <c r="AK54" i="124" s="1"/>
  <c r="AB54" i="124"/>
  <c r="Y54" i="124"/>
  <c r="V54" i="124"/>
  <c r="S54" i="124"/>
  <c r="Q54" i="124"/>
  <c r="R54" i="124" s="1"/>
  <c r="AE53" i="124"/>
  <c r="AB53" i="124"/>
  <c r="Y53" i="124"/>
  <c r="V53" i="124"/>
  <c r="S53" i="124"/>
  <c r="Q53" i="124"/>
  <c r="R53" i="124" s="1"/>
  <c r="AE52" i="124"/>
  <c r="AB52" i="124"/>
  <c r="Y52" i="124"/>
  <c r="V52" i="124"/>
  <c r="S52" i="124"/>
  <c r="Q52" i="124"/>
  <c r="R52" i="124" s="1"/>
  <c r="AE51" i="124"/>
  <c r="AB51" i="124"/>
  <c r="Y51" i="124"/>
  <c r="V51" i="124"/>
  <c r="S51" i="124"/>
  <c r="Q51" i="124"/>
  <c r="R51" i="124" s="1"/>
  <c r="AE50" i="124"/>
  <c r="AK50" i="124" s="1"/>
  <c r="AB50" i="124"/>
  <c r="Y50" i="124"/>
  <c r="V50" i="124"/>
  <c r="S50" i="124"/>
  <c r="Q50" i="124"/>
  <c r="R50" i="124" s="1"/>
  <c r="AE49" i="124"/>
  <c r="AB49" i="124"/>
  <c r="Y49" i="124"/>
  <c r="V49" i="124"/>
  <c r="S49" i="124"/>
  <c r="Q49" i="124"/>
  <c r="R49" i="124" s="1"/>
  <c r="AE48" i="124"/>
  <c r="AB48" i="124"/>
  <c r="Y48" i="124"/>
  <c r="V48" i="124"/>
  <c r="S48" i="124"/>
  <c r="Q48" i="124"/>
  <c r="R48" i="124" s="1"/>
  <c r="AE47" i="124"/>
  <c r="AB47" i="124"/>
  <c r="Y47" i="124"/>
  <c r="V47" i="124"/>
  <c r="S47" i="124"/>
  <c r="Q47" i="124"/>
  <c r="R47" i="124" s="1"/>
  <c r="AE46" i="124"/>
  <c r="AK46" i="124" s="1"/>
  <c r="AB46" i="124"/>
  <c r="Y46" i="124"/>
  <c r="V46" i="124"/>
  <c r="S46" i="124"/>
  <c r="Q46" i="124"/>
  <c r="R46" i="124" s="1"/>
  <c r="AE45" i="124"/>
  <c r="AB45" i="124"/>
  <c r="Y45" i="124"/>
  <c r="V45" i="124"/>
  <c r="S45" i="124"/>
  <c r="Q45" i="124"/>
  <c r="R45" i="124" s="1"/>
  <c r="AE44" i="124"/>
  <c r="AB44" i="124"/>
  <c r="Y44" i="124"/>
  <c r="V44" i="124"/>
  <c r="S44" i="124"/>
  <c r="Q44" i="124"/>
  <c r="R44" i="124" s="1"/>
  <c r="AE43" i="124"/>
  <c r="AB43" i="124"/>
  <c r="Y43" i="124"/>
  <c r="V43" i="124"/>
  <c r="S43" i="124"/>
  <c r="Q43" i="124"/>
  <c r="R43" i="124" s="1"/>
  <c r="AE42" i="124"/>
  <c r="AK42" i="124" s="1"/>
  <c r="AB42" i="124"/>
  <c r="Y42" i="124"/>
  <c r="V42" i="124"/>
  <c r="S42" i="124"/>
  <c r="Q42" i="124"/>
  <c r="R42" i="124" s="1"/>
  <c r="AE41" i="124"/>
  <c r="AB41" i="124"/>
  <c r="Y41" i="124"/>
  <c r="V41" i="124"/>
  <c r="S41" i="124"/>
  <c r="Q41" i="124"/>
  <c r="R41" i="124" s="1"/>
  <c r="AE40" i="124"/>
  <c r="AB40" i="124"/>
  <c r="Y40" i="124"/>
  <c r="V40" i="124"/>
  <c r="S40" i="124"/>
  <c r="Q40" i="124"/>
  <c r="AE39" i="124"/>
  <c r="AB39" i="124"/>
  <c r="Y39" i="124"/>
  <c r="V39" i="124"/>
  <c r="S39" i="124"/>
  <c r="Q39" i="124"/>
  <c r="R39" i="124" s="1"/>
  <c r="AE38" i="124"/>
  <c r="AK38" i="124" s="1"/>
  <c r="AB38" i="124"/>
  <c r="Y38" i="124"/>
  <c r="V38" i="124"/>
  <c r="S38" i="124"/>
  <c r="Q38" i="124"/>
  <c r="R38" i="124" s="1"/>
  <c r="AE37" i="124"/>
  <c r="AB37" i="124"/>
  <c r="Y37" i="124"/>
  <c r="V37" i="124"/>
  <c r="S37" i="124"/>
  <c r="Q37" i="124"/>
  <c r="R37" i="124" s="1"/>
  <c r="AE36" i="124"/>
  <c r="AB36" i="124"/>
  <c r="Y36" i="124"/>
  <c r="V36" i="124"/>
  <c r="S36" i="124"/>
  <c r="Q36" i="124"/>
  <c r="R36" i="124" s="1"/>
  <c r="AE35" i="124"/>
  <c r="AB35" i="124"/>
  <c r="Y35" i="124"/>
  <c r="V35" i="124"/>
  <c r="S35" i="124"/>
  <c r="Q35" i="124"/>
  <c r="R35" i="124" s="1"/>
  <c r="AE34" i="124"/>
  <c r="AK34" i="124" s="1"/>
  <c r="AB34" i="124"/>
  <c r="Y34" i="124"/>
  <c r="V34" i="124"/>
  <c r="S34" i="124"/>
  <c r="Q34" i="124"/>
  <c r="R34" i="124" s="1"/>
  <c r="AE33" i="124"/>
  <c r="AB33" i="124"/>
  <c r="Y33" i="124"/>
  <c r="V33" i="124"/>
  <c r="S33" i="124"/>
  <c r="Q33" i="124"/>
  <c r="R33" i="124" s="1"/>
  <c r="AE32" i="124"/>
  <c r="AB32" i="124"/>
  <c r="Y32" i="124"/>
  <c r="V32" i="124"/>
  <c r="S32" i="124"/>
  <c r="Q32" i="124"/>
  <c r="R32" i="124" s="1"/>
  <c r="AE31" i="124"/>
  <c r="AB31" i="124"/>
  <c r="Y31" i="124"/>
  <c r="V31" i="124"/>
  <c r="S31" i="124"/>
  <c r="Q31" i="124"/>
  <c r="R31" i="124" s="1"/>
  <c r="AE30" i="124"/>
  <c r="AK30" i="124" s="1"/>
  <c r="AB30" i="124"/>
  <c r="Y30" i="124"/>
  <c r="V30" i="124"/>
  <c r="S30" i="124"/>
  <c r="Q30" i="124"/>
  <c r="R30" i="124" s="1"/>
  <c r="AE29" i="124"/>
  <c r="AB29" i="124"/>
  <c r="Y29" i="124"/>
  <c r="V29" i="124"/>
  <c r="S29" i="124"/>
  <c r="Q29" i="124"/>
  <c r="R29" i="124" s="1"/>
  <c r="AE28" i="124"/>
  <c r="AB28" i="124"/>
  <c r="Y28" i="124"/>
  <c r="V28" i="124"/>
  <c r="S28" i="124"/>
  <c r="Q28" i="124"/>
  <c r="R28" i="124" s="1"/>
  <c r="AE27" i="124"/>
  <c r="AB27" i="124"/>
  <c r="Y27" i="124"/>
  <c r="V27" i="124"/>
  <c r="S27" i="124"/>
  <c r="Q27" i="124"/>
  <c r="R27" i="124" s="1"/>
  <c r="AE26" i="124"/>
  <c r="AK26" i="124" s="1"/>
  <c r="AB26" i="124"/>
  <c r="Y26" i="124"/>
  <c r="V26" i="124"/>
  <c r="S26" i="124"/>
  <c r="Q26" i="124"/>
  <c r="R26" i="124" s="1"/>
  <c r="AE25" i="124"/>
  <c r="AB25" i="124"/>
  <c r="Y25" i="124"/>
  <c r="V25" i="124"/>
  <c r="S25" i="124"/>
  <c r="Q25" i="124"/>
  <c r="R25" i="124" s="1"/>
  <c r="AE24" i="124"/>
  <c r="AB24" i="124"/>
  <c r="Y24" i="124"/>
  <c r="V24" i="124"/>
  <c r="S24" i="124"/>
  <c r="Q24" i="124"/>
  <c r="R24" i="124" s="1"/>
  <c r="AE23" i="124"/>
  <c r="AB23" i="124"/>
  <c r="Y23" i="124"/>
  <c r="V23" i="124"/>
  <c r="S23" i="124"/>
  <c r="Q23" i="124"/>
  <c r="R23" i="124" s="1"/>
  <c r="AE22" i="124"/>
  <c r="AK22" i="124" s="1"/>
  <c r="AB22" i="124"/>
  <c r="Y22" i="124"/>
  <c r="V22" i="124"/>
  <c r="S22" i="124"/>
  <c r="Q22" i="124"/>
  <c r="R22" i="124" s="1"/>
  <c r="AE21" i="124"/>
  <c r="AB21" i="124"/>
  <c r="Y21" i="124"/>
  <c r="V21" i="124"/>
  <c r="S21" i="124"/>
  <c r="Q21" i="124"/>
  <c r="R21" i="124" s="1"/>
  <c r="AE20" i="124"/>
  <c r="AB20" i="124"/>
  <c r="Y20" i="124"/>
  <c r="V20" i="124"/>
  <c r="S20" i="124"/>
  <c r="Q20" i="124"/>
  <c r="R20" i="124" s="1"/>
  <c r="AE19" i="124"/>
  <c r="AK19" i="124" s="1"/>
  <c r="AB19" i="124"/>
  <c r="Y19" i="124"/>
  <c r="V19" i="124"/>
  <c r="S19" i="124"/>
  <c r="Q19" i="124"/>
  <c r="R19" i="124" s="1"/>
  <c r="AE18" i="124"/>
  <c r="AK18" i="124" s="1"/>
  <c r="AB18" i="124"/>
  <c r="Y18" i="124"/>
  <c r="V18" i="124"/>
  <c r="S18" i="124"/>
  <c r="Q18" i="124"/>
  <c r="R18" i="124" s="1"/>
  <c r="AE17" i="124"/>
  <c r="AB17" i="124"/>
  <c r="Y17" i="124"/>
  <c r="V17" i="124"/>
  <c r="S17" i="124"/>
  <c r="Q17" i="124"/>
  <c r="AE11" i="124"/>
  <c r="AB11" i="124"/>
  <c r="Y11" i="124"/>
  <c r="V11" i="124"/>
  <c r="L11" i="124"/>
  <c r="I11" i="124"/>
  <c r="F11" i="124"/>
  <c r="C11" i="124"/>
  <c r="AS10" i="124"/>
  <c r="AH9" i="124"/>
  <c r="O9" i="124"/>
  <c r="AN8" i="124"/>
  <c r="AV8" i="124" s="1"/>
  <c r="D31" i="27" s="1"/>
  <c r="AE8" i="124"/>
  <c r="AB8" i="124"/>
  <c r="Y8" i="124"/>
  <c r="V8" i="124"/>
  <c r="L8" i="124"/>
  <c r="I8" i="124"/>
  <c r="F8" i="124"/>
  <c r="C8" i="124"/>
  <c r="AN6" i="124"/>
  <c r="AV6" i="124" s="1"/>
  <c r="B31" i="27" s="1"/>
  <c r="AH6" i="124"/>
  <c r="O6" i="124"/>
  <c r="AE89" i="123"/>
  <c r="AK89" i="123" s="1"/>
  <c r="Y89" i="123"/>
  <c r="Q89" i="123"/>
  <c r="R89" i="123" s="1"/>
  <c r="AE88" i="123"/>
  <c r="AK88" i="123" s="1"/>
  <c r="Y88" i="123"/>
  <c r="Q88" i="123"/>
  <c r="R88" i="123" s="1"/>
  <c r="AE87" i="123"/>
  <c r="AK87" i="123" s="1"/>
  <c r="Y87" i="123"/>
  <c r="Q87" i="123"/>
  <c r="R87" i="123" s="1"/>
  <c r="AE85" i="123"/>
  <c r="AK85" i="123" s="1"/>
  <c r="AB85" i="123"/>
  <c r="Y85" i="123"/>
  <c r="V85" i="123"/>
  <c r="S85" i="123"/>
  <c r="Q85" i="123"/>
  <c r="R85" i="123" s="1"/>
  <c r="AE84" i="123"/>
  <c r="AK84" i="123" s="1"/>
  <c r="AB84" i="123"/>
  <c r="Y84" i="123"/>
  <c r="V84" i="123"/>
  <c r="S84" i="123"/>
  <c r="Q84" i="123"/>
  <c r="R84" i="123" s="1"/>
  <c r="AE83" i="123"/>
  <c r="AB83" i="123"/>
  <c r="Y83" i="123"/>
  <c r="V83" i="123"/>
  <c r="S83" i="123"/>
  <c r="Q83" i="123"/>
  <c r="R83" i="123" s="1"/>
  <c r="AE82" i="123"/>
  <c r="AB82" i="123"/>
  <c r="Y82" i="123"/>
  <c r="V82" i="123"/>
  <c r="S82" i="123"/>
  <c r="Q82" i="123"/>
  <c r="R82" i="123" s="1"/>
  <c r="AE81" i="123"/>
  <c r="AK81" i="123" s="1"/>
  <c r="AB81" i="123"/>
  <c r="Y81" i="123"/>
  <c r="V81" i="123"/>
  <c r="S81" i="123"/>
  <c r="Q81" i="123"/>
  <c r="R81" i="123" s="1"/>
  <c r="AE80" i="123"/>
  <c r="AK80" i="123" s="1"/>
  <c r="AB80" i="123"/>
  <c r="Y80" i="123"/>
  <c r="V80" i="123"/>
  <c r="S80" i="123"/>
  <c r="Q80" i="123"/>
  <c r="R80" i="123" s="1"/>
  <c r="AE79" i="123"/>
  <c r="AB79" i="123"/>
  <c r="Y79" i="123"/>
  <c r="V79" i="123"/>
  <c r="S79" i="123"/>
  <c r="Q79" i="123"/>
  <c r="R79" i="123" s="1"/>
  <c r="AE78" i="123"/>
  <c r="AB78" i="123"/>
  <c r="Y78" i="123"/>
  <c r="V78" i="123"/>
  <c r="S78" i="123"/>
  <c r="Q78" i="123"/>
  <c r="R78" i="123" s="1"/>
  <c r="AE77" i="123"/>
  <c r="AK77" i="123" s="1"/>
  <c r="AB77" i="123"/>
  <c r="Y77" i="123"/>
  <c r="V77" i="123"/>
  <c r="S77" i="123"/>
  <c r="Q77" i="123"/>
  <c r="R77" i="123" s="1"/>
  <c r="AE76" i="123"/>
  <c r="AK76" i="123" s="1"/>
  <c r="AB76" i="123"/>
  <c r="Y76" i="123"/>
  <c r="V76" i="123"/>
  <c r="S76" i="123"/>
  <c r="Q76" i="123"/>
  <c r="R76" i="123" s="1"/>
  <c r="AE75" i="123"/>
  <c r="AB75" i="123"/>
  <c r="Y75" i="123"/>
  <c r="V75" i="123"/>
  <c r="S75" i="123"/>
  <c r="Q75" i="123"/>
  <c r="R75" i="123" s="1"/>
  <c r="AE74" i="123"/>
  <c r="AB74" i="123"/>
  <c r="Y74" i="123"/>
  <c r="V74" i="123"/>
  <c r="S74" i="123"/>
  <c r="Q74" i="123"/>
  <c r="R74" i="123" s="1"/>
  <c r="AE73" i="123"/>
  <c r="AK73" i="123" s="1"/>
  <c r="AB73" i="123"/>
  <c r="Y73" i="123"/>
  <c r="V73" i="123"/>
  <c r="S73" i="123"/>
  <c r="Q73" i="123"/>
  <c r="R73" i="123" s="1"/>
  <c r="AE72" i="123"/>
  <c r="AK72" i="123" s="1"/>
  <c r="AB72" i="123"/>
  <c r="Y72" i="123"/>
  <c r="V72" i="123"/>
  <c r="S72" i="123"/>
  <c r="Q72" i="123"/>
  <c r="R72" i="123" s="1"/>
  <c r="AE71" i="123"/>
  <c r="AB71" i="123"/>
  <c r="Y71" i="123"/>
  <c r="V71" i="123"/>
  <c r="S71" i="123"/>
  <c r="Q71" i="123"/>
  <c r="R71" i="123" s="1"/>
  <c r="AE70" i="123"/>
  <c r="AB70" i="123"/>
  <c r="Y70" i="123"/>
  <c r="V70" i="123"/>
  <c r="S70" i="123"/>
  <c r="Q70" i="123"/>
  <c r="R70" i="123" s="1"/>
  <c r="AE69" i="123"/>
  <c r="AK69" i="123" s="1"/>
  <c r="AB69" i="123"/>
  <c r="Y69" i="123"/>
  <c r="V69" i="123"/>
  <c r="S69" i="123"/>
  <c r="Q69" i="123"/>
  <c r="R69" i="123" s="1"/>
  <c r="AE68" i="123"/>
  <c r="AK68" i="123" s="1"/>
  <c r="AB68" i="123"/>
  <c r="Y68" i="123"/>
  <c r="V68" i="123"/>
  <c r="S68" i="123"/>
  <c r="Q68" i="123"/>
  <c r="R68" i="123" s="1"/>
  <c r="AE62" i="123"/>
  <c r="Y62" i="123"/>
  <c r="Q62" i="123"/>
  <c r="R62" i="123" s="1"/>
  <c r="AE61" i="123"/>
  <c r="Y61" i="123"/>
  <c r="Q61" i="123"/>
  <c r="R61" i="123" s="1"/>
  <c r="AE60" i="123"/>
  <c r="Y60" i="123"/>
  <c r="Q60" i="123"/>
  <c r="R60" i="123" s="1"/>
  <c r="AE58" i="123"/>
  <c r="AB58" i="123"/>
  <c r="Y58" i="123"/>
  <c r="V58" i="123"/>
  <c r="S58" i="123"/>
  <c r="Q58" i="123"/>
  <c r="R58" i="123" s="1"/>
  <c r="AE57" i="123"/>
  <c r="AB57" i="123"/>
  <c r="Y57" i="123"/>
  <c r="V57" i="123"/>
  <c r="S57" i="123"/>
  <c r="Q57" i="123"/>
  <c r="R57" i="123" s="1"/>
  <c r="AE56" i="123"/>
  <c r="AK56" i="123" s="1"/>
  <c r="AB56" i="123"/>
  <c r="Y56" i="123"/>
  <c r="V56" i="123"/>
  <c r="S56" i="123"/>
  <c r="Q56" i="123"/>
  <c r="R56" i="123" s="1"/>
  <c r="AE55" i="123"/>
  <c r="AK55" i="123" s="1"/>
  <c r="AB55" i="123"/>
  <c r="Y55" i="123"/>
  <c r="V55" i="123"/>
  <c r="S55" i="123"/>
  <c r="Q55" i="123"/>
  <c r="R55" i="123" s="1"/>
  <c r="AE54" i="123"/>
  <c r="AB54" i="123"/>
  <c r="Y54" i="123"/>
  <c r="V54" i="123"/>
  <c r="S54" i="123"/>
  <c r="Q54" i="123"/>
  <c r="R54" i="123" s="1"/>
  <c r="AE53" i="123"/>
  <c r="AB53" i="123"/>
  <c r="Y53" i="123"/>
  <c r="V53" i="123"/>
  <c r="S53" i="123"/>
  <c r="Q53" i="123"/>
  <c r="R53" i="123" s="1"/>
  <c r="AE52" i="123"/>
  <c r="AK52" i="123" s="1"/>
  <c r="AB52" i="123"/>
  <c r="Y52" i="123"/>
  <c r="V52" i="123"/>
  <c r="S52" i="123"/>
  <c r="Q52" i="123"/>
  <c r="R52" i="123" s="1"/>
  <c r="AE51" i="123"/>
  <c r="AK51" i="123" s="1"/>
  <c r="AB51" i="123"/>
  <c r="Y51" i="123"/>
  <c r="V51" i="123"/>
  <c r="S51" i="123"/>
  <c r="Q51" i="123"/>
  <c r="R51" i="123" s="1"/>
  <c r="AE50" i="123"/>
  <c r="AB50" i="123"/>
  <c r="Y50" i="123"/>
  <c r="V50" i="123"/>
  <c r="S50" i="123"/>
  <c r="Q50" i="123"/>
  <c r="R50" i="123" s="1"/>
  <c r="AE49" i="123"/>
  <c r="AB49" i="123"/>
  <c r="Y49" i="123"/>
  <c r="V49" i="123"/>
  <c r="S49" i="123"/>
  <c r="Q49" i="123"/>
  <c r="R49" i="123" s="1"/>
  <c r="AE48" i="123"/>
  <c r="AK48" i="123" s="1"/>
  <c r="AB48" i="123"/>
  <c r="Y48" i="123"/>
  <c r="V48" i="123"/>
  <c r="S48" i="123"/>
  <c r="Q48" i="123"/>
  <c r="R48" i="123" s="1"/>
  <c r="AE47" i="123"/>
  <c r="AK47" i="123" s="1"/>
  <c r="AB47" i="123"/>
  <c r="Y47" i="123"/>
  <c r="V47" i="123"/>
  <c r="S47" i="123"/>
  <c r="Q47" i="123"/>
  <c r="R47" i="123" s="1"/>
  <c r="AE46" i="123"/>
  <c r="AB46" i="123"/>
  <c r="Y46" i="123"/>
  <c r="V46" i="123"/>
  <c r="S46" i="123"/>
  <c r="Q46" i="123"/>
  <c r="R46" i="123" s="1"/>
  <c r="AE45" i="123"/>
  <c r="AB45" i="123"/>
  <c r="Y45" i="123"/>
  <c r="V45" i="123"/>
  <c r="S45" i="123"/>
  <c r="Q45" i="123"/>
  <c r="R45" i="123" s="1"/>
  <c r="AE44" i="123"/>
  <c r="AK44" i="123" s="1"/>
  <c r="AB44" i="123"/>
  <c r="Y44" i="123"/>
  <c r="V44" i="123"/>
  <c r="S44" i="123"/>
  <c r="Q44" i="123"/>
  <c r="R44" i="123" s="1"/>
  <c r="AE43" i="123"/>
  <c r="AK43" i="123" s="1"/>
  <c r="AB43" i="123"/>
  <c r="Y43" i="123"/>
  <c r="V43" i="123"/>
  <c r="S43" i="123"/>
  <c r="Q43" i="123"/>
  <c r="R43" i="123" s="1"/>
  <c r="AE42" i="123"/>
  <c r="AB42" i="123"/>
  <c r="Y42" i="123"/>
  <c r="V42" i="123"/>
  <c r="S42" i="123"/>
  <c r="Q42" i="123"/>
  <c r="R42" i="123" s="1"/>
  <c r="AE41" i="123"/>
  <c r="AB41" i="123"/>
  <c r="Y41" i="123"/>
  <c r="V41" i="123"/>
  <c r="S41" i="123"/>
  <c r="Q41" i="123"/>
  <c r="R41" i="123" s="1"/>
  <c r="AE40" i="123"/>
  <c r="AK40" i="123" s="1"/>
  <c r="AB40" i="123"/>
  <c r="Y40" i="123"/>
  <c r="V40" i="123"/>
  <c r="S40" i="123"/>
  <c r="Q40" i="123"/>
  <c r="AE39" i="123"/>
  <c r="AK39" i="123" s="1"/>
  <c r="AB39" i="123"/>
  <c r="Y39" i="123"/>
  <c r="V39" i="123"/>
  <c r="S39" i="123"/>
  <c r="Q39" i="123"/>
  <c r="R39" i="123" s="1"/>
  <c r="AE38" i="123"/>
  <c r="AB38" i="123"/>
  <c r="Y38" i="123"/>
  <c r="V38" i="123"/>
  <c r="S38" i="123"/>
  <c r="Q38" i="123"/>
  <c r="R38" i="123" s="1"/>
  <c r="AE37" i="123"/>
  <c r="AB37" i="123"/>
  <c r="Y37" i="123"/>
  <c r="V37" i="123"/>
  <c r="S37" i="123"/>
  <c r="Q37" i="123"/>
  <c r="R37" i="123" s="1"/>
  <c r="AE36" i="123"/>
  <c r="AK36" i="123" s="1"/>
  <c r="AB36" i="123"/>
  <c r="Y36" i="123"/>
  <c r="V36" i="123"/>
  <c r="S36" i="123"/>
  <c r="Q36" i="123"/>
  <c r="R36" i="123" s="1"/>
  <c r="AE35" i="123"/>
  <c r="AK35" i="123" s="1"/>
  <c r="AB35" i="123"/>
  <c r="Y35" i="123"/>
  <c r="V35" i="123"/>
  <c r="S35" i="123"/>
  <c r="Q35" i="123"/>
  <c r="R35" i="123" s="1"/>
  <c r="AE34" i="123"/>
  <c r="AB34" i="123"/>
  <c r="Y34" i="123"/>
  <c r="V34" i="123"/>
  <c r="S34" i="123"/>
  <c r="Q34" i="123"/>
  <c r="R34" i="123" s="1"/>
  <c r="AE33" i="123"/>
  <c r="AB33" i="123"/>
  <c r="Y33" i="123"/>
  <c r="V33" i="123"/>
  <c r="S33" i="123"/>
  <c r="Q33" i="123"/>
  <c r="R33" i="123" s="1"/>
  <c r="AE32" i="123"/>
  <c r="AK32" i="123" s="1"/>
  <c r="AB32" i="123"/>
  <c r="Y32" i="123"/>
  <c r="V32" i="123"/>
  <c r="S32" i="123"/>
  <c r="Q32" i="123"/>
  <c r="R32" i="123" s="1"/>
  <c r="AE31" i="123"/>
  <c r="AK31" i="123" s="1"/>
  <c r="AB31" i="123"/>
  <c r="Y31" i="123"/>
  <c r="V31" i="123"/>
  <c r="S31" i="123"/>
  <c r="Q31" i="123"/>
  <c r="R31" i="123" s="1"/>
  <c r="AE30" i="123"/>
  <c r="AB30" i="123"/>
  <c r="Y30" i="123"/>
  <c r="V30" i="123"/>
  <c r="S30" i="123"/>
  <c r="Q30" i="123"/>
  <c r="R30" i="123" s="1"/>
  <c r="AE29" i="123"/>
  <c r="AB29" i="123"/>
  <c r="Y29" i="123"/>
  <c r="V29" i="123"/>
  <c r="S29" i="123"/>
  <c r="Q29" i="123"/>
  <c r="R29" i="123" s="1"/>
  <c r="AE28" i="123"/>
  <c r="AK28" i="123" s="1"/>
  <c r="AB28" i="123"/>
  <c r="Y28" i="123"/>
  <c r="V28" i="123"/>
  <c r="S28" i="123"/>
  <c r="Q28" i="123"/>
  <c r="R28" i="123" s="1"/>
  <c r="AE27" i="123"/>
  <c r="AK27" i="123" s="1"/>
  <c r="AB27" i="123"/>
  <c r="Y27" i="123"/>
  <c r="V27" i="123"/>
  <c r="S27" i="123"/>
  <c r="Q27" i="123"/>
  <c r="R27" i="123" s="1"/>
  <c r="AE26" i="123"/>
  <c r="AB26" i="123"/>
  <c r="Y26" i="123"/>
  <c r="V26" i="123"/>
  <c r="S26" i="123"/>
  <c r="Q26" i="123"/>
  <c r="R26" i="123" s="1"/>
  <c r="AE25" i="123"/>
  <c r="AB25" i="123"/>
  <c r="Y25" i="123"/>
  <c r="V25" i="123"/>
  <c r="S25" i="123"/>
  <c r="Q25" i="123"/>
  <c r="R25" i="123" s="1"/>
  <c r="AE24" i="123"/>
  <c r="AK24" i="123" s="1"/>
  <c r="AB24" i="123"/>
  <c r="Y24" i="123"/>
  <c r="V24" i="123"/>
  <c r="S24" i="123"/>
  <c r="Q24" i="123"/>
  <c r="R24" i="123" s="1"/>
  <c r="AE23" i="123"/>
  <c r="AK23" i="123" s="1"/>
  <c r="AB23" i="123"/>
  <c r="Y23" i="123"/>
  <c r="V23" i="123"/>
  <c r="S23" i="123"/>
  <c r="Q23" i="123"/>
  <c r="R23" i="123" s="1"/>
  <c r="AE22" i="123"/>
  <c r="AB22" i="123"/>
  <c r="Y22" i="123"/>
  <c r="V22" i="123"/>
  <c r="S22" i="123"/>
  <c r="Q22" i="123"/>
  <c r="R22" i="123" s="1"/>
  <c r="AE21" i="123"/>
  <c r="AB21" i="123"/>
  <c r="Y21" i="123"/>
  <c r="V21" i="123"/>
  <c r="S21" i="123"/>
  <c r="Q21" i="123"/>
  <c r="R21" i="123" s="1"/>
  <c r="AE20" i="123"/>
  <c r="AK20" i="123" s="1"/>
  <c r="AB20" i="123"/>
  <c r="Y20" i="123"/>
  <c r="V20" i="123"/>
  <c r="S20" i="123"/>
  <c r="Q20" i="123"/>
  <c r="R20" i="123" s="1"/>
  <c r="AE19" i="123"/>
  <c r="AK19" i="123" s="1"/>
  <c r="AB19" i="123"/>
  <c r="Y19" i="123"/>
  <c r="V19" i="123"/>
  <c r="S19" i="123"/>
  <c r="Q19" i="123"/>
  <c r="R19" i="123" s="1"/>
  <c r="AE18" i="123"/>
  <c r="AB18" i="123"/>
  <c r="Y18" i="123"/>
  <c r="V18" i="123"/>
  <c r="S18" i="123"/>
  <c r="Q18" i="123"/>
  <c r="R18" i="123" s="1"/>
  <c r="AE17" i="123"/>
  <c r="AB17" i="123"/>
  <c r="Y17" i="123"/>
  <c r="V17" i="123"/>
  <c r="S17" i="123"/>
  <c r="Q17" i="123"/>
  <c r="AE11" i="123"/>
  <c r="AB11" i="123"/>
  <c r="Y11" i="123"/>
  <c r="V11" i="123"/>
  <c r="L11" i="123"/>
  <c r="I11" i="123"/>
  <c r="F11" i="123"/>
  <c r="C11" i="123"/>
  <c r="AS10" i="123"/>
  <c r="AH9" i="123"/>
  <c r="O9" i="123"/>
  <c r="AN8" i="123"/>
  <c r="AV8" i="123" s="1"/>
  <c r="D30" i="27" s="1"/>
  <c r="AE8" i="123"/>
  <c r="AB8" i="123"/>
  <c r="Y8" i="123"/>
  <c r="V8" i="123"/>
  <c r="L8" i="123"/>
  <c r="I8" i="123"/>
  <c r="F8" i="123"/>
  <c r="C8" i="123"/>
  <c r="AN6" i="123"/>
  <c r="AH6" i="123"/>
  <c r="O6" i="123"/>
  <c r="AE89" i="122"/>
  <c r="AK89" i="122" s="1"/>
  <c r="Y89" i="122"/>
  <c r="Q89" i="122"/>
  <c r="R89" i="122" s="1"/>
  <c r="AE88" i="122"/>
  <c r="Y88" i="122"/>
  <c r="Q88" i="122"/>
  <c r="R88" i="122" s="1"/>
  <c r="AE87" i="122"/>
  <c r="AK87" i="122" s="1"/>
  <c r="Y87" i="122"/>
  <c r="Q87" i="122"/>
  <c r="R87" i="122" s="1"/>
  <c r="AE85" i="122"/>
  <c r="AB85" i="122"/>
  <c r="Y85" i="122"/>
  <c r="V85" i="122"/>
  <c r="S85" i="122"/>
  <c r="Q85" i="122"/>
  <c r="R85" i="122" s="1"/>
  <c r="AE84" i="122"/>
  <c r="AK84" i="122" s="1"/>
  <c r="AB84" i="122"/>
  <c r="Y84" i="122"/>
  <c r="V84" i="122"/>
  <c r="S84" i="122"/>
  <c r="Q84" i="122"/>
  <c r="R84" i="122" s="1"/>
  <c r="AE83" i="122"/>
  <c r="AK83" i="122" s="1"/>
  <c r="AB83" i="122"/>
  <c r="Y83" i="122"/>
  <c r="V83" i="122"/>
  <c r="S83" i="122"/>
  <c r="Q83" i="122"/>
  <c r="R83" i="122" s="1"/>
  <c r="AE82" i="122"/>
  <c r="AB82" i="122"/>
  <c r="Y82" i="122"/>
  <c r="V82" i="122"/>
  <c r="S82" i="122"/>
  <c r="Q82" i="122"/>
  <c r="R82" i="122" s="1"/>
  <c r="AE81" i="122"/>
  <c r="AB81" i="122"/>
  <c r="Y81" i="122"/>
  <c r="V81" i="122"/>
  <c r="S81" i="122"/>
  <c r="Q81" i="122"/>
  <c r="R81" i="122" s="1"/>
  <c r="AE80" i="122"/>
  <c r="AK80" i="122" s="1"/>
  <c r="AB80" i="122"/>
  <c r="Y80" i="122"/>
  <c r="V80" i="122"/>
  <c r="S80" i="122"/>
  <c r="Q80" i="122"/>
  <c r="R80" i="122" s="1"/>
  <c r="AE79" i="122"/>
  <c r="AK79" i="122" s="1"/>
  <c r="AB79" i="122"/>
  <c r="Y79" i="122"/>
  <c r="V79" i="122"/>
  <c r="S79" i="122"/>
  <c r="Q79" i="122"/>
  <c r="R79" i="122" s="1"/>
  <c r="AE78" i="122"/>
  <c r="AB78" i="122"/>
  <c r="Y78" i="122"/>
  <c r="V78" i="122"/>
  <c r="S78" i="122"/>
  <c r="Q78" i="122"/>
  <c r="R78" i="122" s="1"/>
  <c r="AE77" i="122"/>
  <c r="AB77" i="122"/>
  <c r="Y77" i="122"/>
  <c r="V77" i="122"/>
  <c r="S77" i="122"/>
  <c r="Q77" i="122"/>
  <c r="R77" i="122" s="1"/>
  <c r="AE76" i="122"/>
  <c r="AK76" i="122" s="1"/>
  <c r="AB76" i="122"/>
  <c r="Y76" i="122"/>
  <c r="V76" i="122"/>
  <c r="S76" i="122"/>
  <c r="Q76" i="122"/>
  <c r="R76" i="122" s="1"/>
  <c r="AE75" i="122"/>
  <c r="AK75" i="122" s="1"/>
  <c r="AB75" i="122"/>
  <c r="Y75" i="122"/>
  <c r="V75" i="122"/>
  <c r="S75" i="122"/>
  <c r="Q75" i="122"/>
  <c r="R75" i="122" s="1"/>
  <c r="AE74" i="122"/>
  <c r="AB74" i="122"/>
  <c r="Y74" i="122"/>
  <c r="V74" i="122"/>
  <c r="S74" i="122"/>
  <c r="Q74" i="122"/>
  <c r="R74" i="122" s="1"/>
  <c r="AE73" i="122"/>
  <c r="AB73" i="122"/>
  <c r="Y73" i="122"/>
  <c r="V73" i="122"/>
  <c r="S73" i="122"/>
  <c r="Q73" i="122"/>
  <c r="R73" i="122" s="1"/>
  <c r="AE72" i="122"/>
  <c r="AK72" i="122" s="1"/>
  <c r="AB72" i="122"/>
  <c r="Y72" i="122"/>
  <c r="V72" i="122"/>
  <c r="S72" i="122"/>
  <c r="Q72" i="122"/>
  <c r="R72" i="122" s="1"/>
  <c r="AE71" i="122"/>
  <c r="AK71" i="122" s="1"/>
  <c r="AB71" i="122"/>
  <c r="Y71" i="122"/>
  <c r="V71" i="122"/>
  <c r="S71" i="122"/>
  <c r="Q71" i="122"/>
  <c r="R71" i="122" s="1"/>
  <c r="AE70" i="122"/>
  <c r="AB70" i="122"/>
  <c r="Y70" i="122"/>
  <c r="V70" i="122"/>
  <c r="S70" i="122"/>
  <c r="Q70" i="122"/>
  <c r="R70" i="122" s="1"/>
  <c r="AE69" i="122"/>
  <c r="AB69" i="122"/>
  <c r="Y69" i="122"/>
  <c r="V69" i="122"/>
  <c r="S69" i="122"/>
  <c r="Q69" i="122"/>
  <c r="R69" i="122" s="1"/>
  <c r="AE68" i="122"/>
  <c r="AK68" i="122" s="1"/>
  <c r="AB68" i="122"/>
  <c r="Y68" i="122"/>
  <c r="V68" i="122"/>
  <c r="S68" i="122"/>
  <c r="Q68" i="122"/>
  <c r="R68" i="122" s="1"/>
  <c r="AE62" i="122"/>
  <c r="AK62" i="122" s="1"/>
  <c r="Y62" i="122"/>
  <c r="Q62" i="122"/>
  <c r="R62" i="122" s="1"/>
  <c r="AE61" i="122"/>
  <c r="Y61" i="122"/>
  <c r="Q61" i="122"/>
  <c r="R61" i="122" s="1"/>
  <c r="AE60" i="122"/>
  <c r="AK60" i="122" s="1"/>
  <c r="Y60" i="122"/>
  <c r="Q60" i="122"/>
  <c r="R60" i="122" s="1"/>
  <c r="AE58" i="122"/>
  <c r="AB58" i="122"/>
  <c r="Y58" i="122"/>
  <c r="V58" i="122"/>
  <c r="S58" i="122"/>
  <c r="Q58" i="122"/>
  <c r="R58" i="122" s="1"/>
  <c r="AE57" i="122"/>
  <c r="AK57" i="122" s="1"/>
  <c r="AB57" i="122"/>
  <c r="Y57" i="122"/>
  <c r="V57" i="122"/>
  <c r="S57" i="122"/>
  <c r="Q57" i="122"/>
  <c r="R57" i="122" s="1"/>
  <c r="AE56" i="122"/>
  <c r="AK56" i="122" s="1"/>
  <c r="AB56" i="122"/>
  <c r="Y56" i="122"/>
  <c r="V56" i="122"/>
  <c r="S56" i="122"/>
  <c r="Q56" i="122"/>
  <c r="R56" i="122" s="1"/>
  <c r="AE55" i="122"/>
  <c r="AB55" i="122"/>
  <c r="Y55" i="122"/>
  <c r="V55" i="122"/>
  <c r="S55" i="122"/>
  <c r="Q55" i="122"/>
  <c r="R55" i="122" s="1"/>
  <c r="AE54" i="122"/>
  <c r="AB54" i="122"/>
  <c r="Y54" i="122"/>
  <c r="V54" i="122"/>
  <c r="S54" i="122"/>
  <c r="Q54" i="122"/>
  <c r="R54" i="122" s="1"/>
  <c r="AE53" i="122"/>
  <c r="AK53" i="122" s="1"/>
  <c r="AB53" i="122"/>
  <c r="Y53" i="122"/>
  <c r="V53" i="122"/>
  <c r="S53" i="122"/>
  <c r="Q53" i="122"/>
  <c r="R53" i="122" s="1"/>
  <c r="AE52" i="122"/>
  <c r="AK52" i="122" s="1"/>
  <c r="AB52" i="122"/>
  <c r="Y52" i="122"/>
  <c r="V52" i="122"/>
  <c r="S52" i="122"/>
  <c r="Q52" i="122"/>
  <c r="R52" i="122" s="1"/>
  <c r="AE51" i="122"/>
  <c r="AK51" i="122" s="1"/>
  <c r="AB51" i="122"/>
  <c r="Y51" i="122"/>
  <c r="V51" i="122"/>
  <c r="S51" i="122"/>
  <c r="Q51" i="122"/>
  <c r="R51" i="122" s="1"/>
  <c r="AE50" i="122"/>
  <c r="AK50" i="122" s="1"/>
  <c r="AB50" i="122"/>
  <c r="Y50" i="122"/>
  <c r="V50" i="122"/>
  <c r="S50" i="122"/>
  <c r="Q50" i="122"/>
  <c r="R50" i="122" s="1"/>
  <c r="AE49" i="122"/>
  <c r="AK49" i="122" s="1"/>
  <c r="AB49" i="122"/>
  <c r="Y49" i="122"/>
  <c r="V49" i="122"/>
  <c r="S49" i="122"/>
  <c r="Q49" i="122"/>
  <c r="R49" i="122" s="1"/>
  <c r="AE48" i="122"/>
  <c r="AK48" i="122" s="1"/>
  <c r="AB48" i="122"/>
  <c r="Y48" i="122"/>
  <c r="V48" i="122"/>
  <c r="S48" i="122"/>
  <c r="Q48" i="122"/>
  <c r="R48" i="122" s="1"/>
  <c r="AE47" i="122"/>
  <c r="AB47" i="122"/>
  <c r="Y47" i="122"/>
  <c r="V47" i="122"/>
  <c r="S47" i="122"/>
  <c r="Q47" i="122"/>
  <c r="R47" i="122" s="1"/>
  <c r="AE46" i="122"/>
  <c r="AB46" i="122"/>
  <c r="Y46" i="122"/>
  <c r="V46" i="122"/>
  <c r="S46" i="122"/>
  <c r="Q46" i="122"/>
  <c r="R46" i="122" s="1"/>
  <c r="AE45" i="122"/>
  <c r="AK45" i="122" s="1"/>
  <c r="AB45" i="122"/>
  <c r="Y45" i="122"/>
  <c r="V45" i="122"/>
  <c r="S45" i="122"/>
  <c r="Q45" i="122"/>
  <c r="R45" i="122" s="1"/>
  <c r="AE44" i="122"/>
  <c r="AK44" i="122" s="1"/>
  <c r="AB44" i="122"/>
  <c r="Y44" i="122"/>
  <c r="V44" i="122"/>
  <c r="S44" i="122"/>
  <c r="Q44" i="122"/>
  <c r="R44" i="122" s="1"/>
  <c r="AE43" i="122"/>
  <c r="AB43" i="122"/>
  <c r="Y43" i="122"/>
  <c r="V43" i="122"/>
  <c r="S43" i="122"/>
  <c r="Q43" i="122"/>
  <c r="R43" i="122" s="1"/>
  <c r="AE42" i="122"/>
  <c r="AB42" i="122"/>
  <c r="Y42" i="122"/>
  <c r="V42" i="122"/>
  <c r="S42" i="122"/>
  <c r="Q42" i="122"/>
  <c r="R42" i="122" s="1"/>
  <c r="AE41" i="122"/>
  <c r="AK41" i="122" s="1"/>
  <c r="AB41" i="122"/>
  <c r="Y41" i="122"/>
  <c r="V41" i="122"/>
  <c r="S41" i="122"/>
  <c r="Q41" i="122"/>
  <c r="R41" i="122" s="1"/>
  <c r="AE40" i="122"/>
  <c r="AK40" i="122" s="1"/>
  <c r="AB40" i="122"/>
  <c r="Y40" i="122"/>
  <c r="V40" i="122"/>
  <c r="S40" i="122"/>
  <c r="Q40" i="122"/>
  <c r="AE39" i="122"/>
  <c r="AB39" i="122"/>
  <c r="Y39" i="122"/>
  <c r="V39" i="122"/>
  <c r="S39" i="122"/>
  <c r="Q39" i="122"/>
  <c r="R39" i="122" s="1"/>
  <c r="AE38" i="122"/>
  <c r="AB38" i="122"/>
  <c r="Y38" i="122"/>
  <c r="V38" i="122"/>
  <c r="S38" i="122"/>
  <c r="Q38" i="122"/>
  <c r="R38" i="122" s="1"/>
  <c r="AE37" i="122"/>
  <c r="AK37" i="122" s="1"/>
  <c r="AB37" i="122"/>
  <c r="Y37" i="122"/>
  <c r="V37" i="122"/>
  <c r="S37" i="122"/>
  <c r="Q37" i="122"/>
  <c r="R37" i="122" s="1"/>
  <c r="AE36" i="122"/>
  <c r="AB36" i="122"/>
  <c r="Y36" i="122"/>
  <c r="V36" i="122"/>
  <c r="S36" i="122"/>
  <c r="Q36" i="122"/>
  <c r="R36" i="122" s="1"/>
  <c r="AE35" i="122"/>
  <c r="AK35" i="122" s="1"/>
  <c r="AB35" i="122"/>
  <c r="Y35" i="122"/>
  <c r="V35" i="122"/>
  <c r="S35" i="122"/>
  <c r="Q35" i="122"/>
  <c r="R35" i="122" s="1"/>
  <c r="AE34" i="122"/>
  <c r="AK34" i="122" s="1"/>
  <c r="AB34" i="122"/>
  <c r="Y34" i="122"/>
  <c r="V34" i="122"/>
  <c r="S34" i="122"/>
  <c r="Q34" i="122"/>
  <c r="R34" i="122" s="1"/>
  <c r="AE33" i="122"/>
  <c r="AK33" i="122" s="1"/>
  <c r="AB33" i="122"/>
  <c r="Y33" i="122"/>
  <c r="V33" i="122"/>
  <c r="S33" i="122"/>
  <c r="Q33" i="122"/>
  <c r="R33" i="122" s="1"/>
  <c r="AE32" i="122"/>
  <c r="AK32" i="122" s="1"/>
  <c r="AB32" i="122"/>
  <c r="Y32" i="122"/>
  <c r="V32" i="122"/>
  <c r="S32" i="122"/>
  <c r="Q32" i="122"/>
  <c r="R32" i="122" s="1"/>
  <c r="AE31" i="122"/>
  <c r="AB31" i="122"/>
  <c r="Y31" i="122"/>
  <c r="V31" i="122"/>
  <c r="S31" i="122"/>
  <c r="Q31" i="122"/>
  <c r="R31" i="122" s="1"/>
  <c r="AE30" i="122"/>
  <c r="AB30" i="122"/>
  <c r="Y30" i="122"/>
  <c r="V30" i="122"/>
  <c r="S30" i="122"/>
  <c r="Q30" i="122"/>
  <c r="R30" i="122" s="1"/>
  <c r="AE29" i="122"/>
  <c r="AB29" i="122"/>
  <c r="Y29" i="122"/>
  <c r="V29" i="122"/>
  <c r="S29" i="122"/>
  <c r="Q29" i="122"/>
  <c r="R29" i="122" s="1"/>
  <c r="AE28" i="122"/>
  <c r="AK28" i="122" s="1"/>
  <c r="AB28" i="122"/>
  <c r="Y28" i="122"/>
  <c r="V28" i="122"/>
  <c r="S28" i="122"/>
  <c r="Q28" i="122"/>
  <c r="R28" i="122" s="1"/>
  <c r="AE27" i="122"/>
  <c r="AK27" i="122" s="1"/>
  <c r="AB27" i="122"/>
  <c r="Y27" i="122"/>
  <c r="V27" i="122"/>
  <c r="S27" i="122"/>
  <c r="Q27" i="122"/>
  <c r="R27" i="122" s="1"/>
  <c r="AE26" i="122"/>
  <c r="AK26" i="122" s="1"/>
  <c r="AB26" i="122"/>
  <c r="Y26" i="122"/>
  <c r="V26" i="122"/>
  <c r="S26" i="122"/>
  <c r="Q26" i="122"/>
  <c r="R26" i="122" s="1"/>
  <c r="AE25" i="122"/>
  <c r="AK25" i="122" s="1"/>
  <c r="AB25" i="122"/>
  <c r="Y25" i="122"/>
  <c r="V25" i="122"/>
  <c r="S25" i="122"/>
  <c r="Q25" i="122"/>
  <c r="R25" i="122" s="1"/>
  <c r="AE24" i="122"/>
  <c r="AK24" i="122" s="1"/>
  <c r="AB24" i="122"/>
  <c r="Y24" i="122"/>
  <c r="V24" i="122"/>
  <c r="S24" i="122"/>
  <c r="Q24" i="122"/>
  <c r="R24" i="122" s="1"/>
  <c r="AE23" i="122"/>
  <c r="AB23" i="122"/>
  <c r="Y23" i="122"/>
  <c r="V23" i="122"/>
  <c r="S23" i="122"/>
  <c r="Q23" i="122"/>
  <c r="R23" i="122" s="1"/>
  <c r="AE22" i="122"/>
  <c r="AB22" i="122"/>
  <c r="Y22" i="122"/>
  <c r="V22" i="122"/>
  <c r="S22" i="122"/>
  <c r="Q22" i="122"/>
  <c r="R22" i="122" s="1"/>
  <c r="AE21" i="122"/>
  <c r="AK21" i="122" s="1"/>
  <c r="AB21" i="122"/>
  <c r="Y21" i="122"/>
  <c r="V21" i="122"/>
  <c r="S21" i="122"/>
  <c r="Q21" i="122"/>
  <c r="R21" i="122" s="1"/>
  <c r="AE20" i="122"/>
  <c r="AK20" i="122" s="1"/>
  <c r="AB20" i="122"/>
  <c r="Y20" i="122"/>
  <c r="V20" i="122"/>
  <c r="S20" i="122"/>
  <c r="Q20" i="122"/>
  <c r="R20" i="122" s="1"/>
  <c r="AE19" i="122"/>
  <c r="AK19" i="122" s="1"/>
  <c r="AB19" i="122"/>
  <c r="Y19" i="122"/>
  <c r="V19" i="122"/>
  <c r="S19" i="122"/>
  <c r="Q19" i="122"/>
  <c r="R19" i="122" s="1"/>
  <c r="AE18" i="122"/>
  <c r="AK18" i="122" s="1"/>
  <c r="AB18" i="122"/>
  <c r="Y18" i="122"/>
  <c r="V18" i="122"/>
  <c r="S18" i="122"/>
  <c r="Q18" i="122"/>
  <c r="R18" i="122" s="1"/>
  <c r="AE17" i="122"/>
  <c r="AK17" i="122" s="1"/>
  <c r="AB17" i="122"/>
  <c r="Y17" i="122"/>
  <c r="V17" i="122"/>
  <c r="S17" i="122"/>
  <c r="Q17" i="122"/>
  <c r="AE11" i="122"/>
  <c r="AB11" i="122"/>
  <c r="Y11" i="122"/>
  <c r="V11" i="122"/>
  <c r="L11" i="122"/>
  <c r="I11" i="122"/>
  <c r="F11" i="122"/>
  <c r="C11" i="122"/>
  <c r="AS10" i="122"/>
  <c r="AH9" i="122"/>
  <c r="O9" i="122"/>
  <c r="AN8" i="122"/>
  <c r="AV8" i="122" s="1"/>
  <c r="D29" i="27" s="1"/>
  <c r="AE8" i="122"/>
  <c r="AB8" i="122"/>
  <c r="Y8" i="122"/>
  <c r="V8" i="122"/>
  <c r="L8" i="122"/>
  <c r="I8" i="122"/>
  <c r="F8" i="122"/>
  <c r="C8" i="122"/>
  <c r="AN6" i="122"/>
  <c r="AH6" i="122"/>
  <c r="O6" i="122"/>
  <c r="AE89" i="121"/>
  <c r="Y89" i="121"/>
  <c r="Q89" i="121"/>
  <c r="R89" i="121" s="1"/>
  <c r="AE88" i="121"/>
  <c r="Y88" i="121"/>
  <c r="Q88" i="121"/>
  <c r="R88" i="121" s="1"/>
  <c r="AE87" i="121"/>
  <c r="Y87" i="121"/>
  <c r="Q87" i="121"/>
  <c r="R87" i="121" s="1"/>
  <c r="AE85" i="121"/>
  <c r="AB85" i="121"/>
  <c r="Y85" i="121"/>
  <c r="V85" i="121"/>
  <c r="S85" i="121"/>
  <c r="Q85" i="121"/>
  <c r="R85" i="121" s="1"/>
  <c r="AE84" i="121"/>
  <c r="AB84" i="121"/>
  <c r="Y84" i="121"/>
  <c r="V84" i="121"/>
  <c r="S84" i="121"/>
  <c r="Q84" i="121"/>
  <c r="R84" i="121" s="1"/>
  <c r="AE83" i="121"/>
  <c r="AK83" i="121" s="1"/>
  <c r="AB83" i="121"/>
  <c r="Y83" i="121"/>
  <c r="V83" i="121"/>
  <c r="S83" i="121"/>
  <c r="Q83" i="121"/>
  <c r="R83" i="121" s="1"/>
  <c r="AE82" i="121"/>
  <c r="AK82" i="121" s="1"/>
  <c r="AB82" i="121"/>
  <c r="Y82" i="121"/>
  <c r="V82" i="121"/>
  <c r="S82" i="121"/>
  <c r="Q82" i="121"/>
  <c r="R82" i="121" s="1"/>
  <c r="AE81" i="121"/>
  <c r="AB81" i="121"/>
  <c r="Y81" i="121"/>
  <c r="V81" i="121"/>
  <c r="S81" i="121"/>
  <c r="Q81" i="121"/>
  <c r="R81" i="121" s="1"/>
  <c r="AE80" i="121"/>
  <c r="AB80" i="121"/>
  <c r="Y80" i="121"/>
  <c r="V80" i="121"/>
  <c r="S80" i="121"/>
  <c r="Q80" i="121"/>
  <c r="R80" i="121" s="1"/>
  <c r="AE79" i="121"/>
  <c r="AK79" i="121" s="1"/>
  <c r="AB79" i="121"/>
  <c r="Y79" i="121"/>
  <c r="V79" i="121"/>
  <c r="S79" i="121"/>
  <c r="Q79" i="121"/>
  <c r="R79" i="121" s="1"/>
  <c r="AE78" i="121"/>
  <c r="AK78" i="121" s="1"/>
  <c r="AB78" i="121"/>
  <c r="Y78" i="121"/>
  <c r="V78" i="121"/>
  <c r="S78" i="121"/>
  <c r="Q78" i="121"/>
  <c r="R78" i="121" s="1"/>
  <c r="AE77" i="121"/>
  <c r="AB77" i="121"/>
  <c r="Y77" i="121"/>
  <c r="V77" i="121"/>
  <c r="S77" i="121"/>
  <c r="Q77" i="121"/>
  <c r="R77" i="121" s="1"/>
  <c r="AE76" i="121"/>
  <c r="AB76" i="121"/>
  <c r="Y76" i="121"/>
  <c r="V76" i="121"/>
  <c r="S76" i="121"/>
  <c r="Q76" i="121"/>
  <c r="R76" i="121" s="1"/>
  <c r="AE75" i="121"/>
  <c r="AK75" i="121" s="1"/>
  <c r="AB75" i="121"/>
  <c r="Y75" i="121"/>
  <c r="V75" i="121"/>
  <c r="S75" i="121"/>
  <c r="Q75" i="121"/>
  <c r="R75" i="121" s="1"/>
  <c r="AE74" i="121"/>
  <c r="AB74" i="121"/>
  <c r="Y74" i="121"/>
  <c r="V74" i="121"/>
  <c r="S74" i="121"/>
  <c r="Q74" i="121"/>
  <c r="R74" i="121" s="1"/>
  <c r="AE73" i="121"/>
  <c r="AK73" i="121" s="1"/>
  <c r="AB73" i="121"/>
  <c r="Y73" i="121"/>
  <c r="V73" i="121"/>
  <c r="S73" i="121"/>
  <c r="Q73" i="121"/>
  <c r="R73" i="121" s="1"/>
  <c r="AE72" i="121"/>
  <c r="AK72" i="121" s="1"/>
  <c r="AB72" i="121"/>
  <c r="Y72" i="121"/>
  <c r="V72" i="121"/>
  <c r="S72" i="121"/>
  <c r="Q72" i="121"/>
  <c r="R72" i="121" s="1"/>
  <c r="AE71" i="121"/>
  <c r="AK71" i="121" s="1"/>
  <c r="AB71" i="121"/>
  <c r="Y71" i="121"/>
  <c r="V71" i="121"/>
  <c r="S71" i="121"/>
  <c r="Q71" i="121"/>
  <c r="R71" i="121" s="1"/>
  <c r="AE70" i="121"/>
  <c r="AK70" i="121" s="1"/>
  <c r="AB70" i="121"/>
  <c r="Y70" i="121"/>
  <c r="V70" i="121"/>
  <c r="S70" i="121"/>
  <c r="Q70" i="121"/>
  <c r="R70" i="121" s="1"/>
  <c r="AE69" i="121"/>
  <c r="AB69" i="121"/>
  <c r="Y69" i="121"/>
  <c r="V69" i="121"/>
  <c r="S69" i="121"/>
  <c r="Q69" i="121"/>
  <c r="R69" i="121" s="1"/>
  <c r="AE68" i="121"/>
  <c r="AB68" i="121"/>
  <c r="Y68" i="121"/>
  <c r="V68" i="121"/>
  <c r="S68" i="121"/>
  <c r="Q68" i="121"/>
  <c r="R68" i="121" s="1"/>
  <c r="AE62" i="121"/>
  <c r="Y62" i="121"/>
  <c r="Q62" i="121"/>
  <c r="R62" i="121" s="1"/>
  <c r="AE61" i="121"/>
  <c r="Y61" i="121"/>
  <c r="Q61" i="121"/>
  <c r="R61" i="121" s="1"/>
  <c r="AE60" i="121"/>
  <c r="Y60" i="121"/>
  <c r="Q60" i="121"/>
  <c r="R60" i="121" s="1"/>
  <c r="AE58" i="121"/>
  <c r="AB58" i="121"/>
  <c r="Y58" i="121"/>
  <c r="V58" i="121"/>
  <c r="S58" i="121"/>
  <c r="Q58" i="121"/>
  <c r="R58" i="121" s="1"/>
  <c r="AE57" i="121"/>
  <c r="AK57" i="121" s="1"/>
  <c r="AB57" i="121"/>
  <c r="Y57" i="121"/>
  <c r="V57" i="121"/>
  <c r="S57" i="121"/>
  <c r="Q57" i="121"/>
  <c r="R57" i="121" s="1"/>
  <c r="AE56" i="121"/>
  <c r="AK56" i="121" s="1"/>
  <c r="AB56" i="121"/>
  <c r="Y56" i="121"/>
  <c r="V56" i="121"/>
  <c r="S56" i="121"/>
  <c r="Q56" i="121"/>
  <c r="R56" i="121" s="1"/>
  <c r="AE55" i="121"/>
  <c r="AK55" i="121" s="1"/>
  <c r="AB55" i="121"/>
  <c r="Y55" i="121"/>
  <c r="V55" i="121"/>
  <c r="S55" i="121"/>
  <c r="Q55" i="121"/>
  <c r="R55" i="121" s="1"/>
  <c r="AE54" i="121"/>
  <c r="AK54" i="121" s="1"/>
  <c r="AB54" i="121"/>
  <c r="Y54" i="121"/>
  <c r="V54" i="121"/>
  <c r="S54" i="121"/>
  <c r="Q54" i="121"/>
  <c r="R54" i="121" s="1"/>
  <c r="AE53" i="121"/>
  <c r="AK53" i="121" s="1"/>
  <c r="AB53" i="121"/>
  <c r="Y53" i="121"/>
  <c r="V53" i="121"/>
  <c r="S53" i="121"/>
  <c r="Q53" i="121"/>
  <c r="R53" i="121" s="1"/>
  <c r="AE52" i="121"/>
  <c r="AB52" i="121"/>
  <c r="Y52" i="121"/>
  <c r="V52" i="121"/>
  <c r="S52" i="121"/>
  <c r="Q52" i="121"/>
  <c r="R52" i="121" s="1"/>
  <c r="AE51" i="121"/>
  <c r="AB51" i="121"/>
  <c r="Y51" i="121"/>
  <c r="V51" i="121"/>
  <c r="S51" i="121"/>
  <c r="Q51" i="121"/>
  <c r="R51" i="121" s="1"/>
  <c r="AE50" i="121"/>
  <c r="AK50" i="121" s="1"/>
  <c r="AB50" i="121"/>
  <c r="Y50" i="121"/>
  <c r="V50" i="121"/>
  <c r="S50" i="121"/>
  <c r="Q50" i="121"/>
  <c r="R50" i="121" s="1"/>
  <c r="AE49" i="121"/>
  <c r="AK49" i="121" s="1"/>
  <c r="AB49" i="121"/>
  <c r="Y49" i="121"/>
  <c r="V49" i="121"/>
  <c r="S49" i="121"/>
  <c r="Q49" i="121"/>
  <c r="R49" i="121" s="1"/>
  <c r="AE48" i="121"/>
  <c r="AK48" i="121" s="1"/>
  <c r="AB48" i="121"/>
  <c r="Y48" i="121"/>
  <c r="V48" i="121"/>
  <c r="S48" i="121"/>
  <c r="Q48" i="121"/>
  <c r="R48" i="121" s="1"/>
  <c r="AE47" i="121"/>
  <c r="AK47" i="121" s="1"/>
  <c r="AB47" i="121"/>
  <c r="Y47" i="121"/>
  <c r="V47" i="121"/>
  <c r="S47" i="121"/>
  <c r="Q47" i="121"/>
  <c r="R47" i="121" s="1"/>
  <c r="AE46" i="121"/>
  <c r="AK46" i="121" s="1"/>
  <c r="AB46" i="121"/>
  <c r="Y46" i="121"/>
  <c r="V46" i="121"/>
  <c r="S46" i="121"/>
  <c r="Q46" i="121"/>
  <c r="R46" i="121" s="1"/>
  <c r="AE45" i="121"/>
  <c r="AK45" i="121" s="1"/>
  <c r="AB45" i="121"/>
  <c r="Y45" i="121"/>
  <c r="V45" i="121"/>
  <c r="S45" i="121"/>
  <c r="Q45" i="121"/>
  <c r="R45" i="121" s="1"/>
  <c r="AE44" i="121"/>
  <c r="AB44" i="121"/>
  <c r="Y44" i="121"/>
  <c r="V44" i="121"/>
  <c r="S44" i="121"/>
  <c r="Q44" i="121"/>
  <c r="R44" i="121" s="1"/>
  <c r="AE43" i="121"/>
  <c r="AB43" i="121"/>
  <c r="Y43" i="121"/>
  <c r="V43" i="121"/>
  <c r="S43" i="121"/>
  <c r="Q43" i="121"/>
  <c r="R43" i="121" s="1"/>
  <c r="AE42" i="121"/>
  <c r="AK42" i="121" s="1"/>
  <c r="AB42" i="121"/>
  <c r="Y42" i="121"/>
  <c r="V42" i="121"/>
  <c r="S42" i="121"/>
  <c r="Q42" i="121"/>
  <c r="R42" i="121" s="1"/>
  <c r="AE41" i="121"/>
  <c r="AK41" i="121" s="1"/>
  <c r="AB41" i="121"/>
  <c r="Y41" i="121"/>
  <c r="V41" i="121"/>
  <c r="S41" i="121"/>
  <c r="Q41" i="121"/>
  <c r="R41" i="121" s="1"/>
  <c r="AE40" i="121"/>
  <c r="AB40" i="121"/>
  <c r="Y40" i="121"/>
  <c r="V40" i="121"/>
  <c r="S40" i="121"/>
  <c r="Q40" i="121"/>
  <c r="R40" i="121" s="1"/>
  <c r="AE39" i="121"/>
  <c r="AB39" i="121"/>
  <c r="Y39" i="121"/>
  <c r="V39" i="121"/>
  <c r="S39" i="121"/>
  <c r="Q39" i="121"/>
  <c r="R39" i="121" s="1"/>
  <c r="AE38" i="121"/>
  <c r="AK38" i="121" s="1"/>
  <c r="AB38" i="121"/>
  <c r="Y38" i="121"/>
  <c r="V38" i="121"/>
  <c r="S38" i="121"/>
  <c r="Q38" i="121"/>
  <c r="R38" i="121" s="1"/>
  <c r="AE37" i="121"/>
  <c r="AK37" i="121" s="1"/>
  <c r="AB37" i="121"/>
  <c r="Y37" i="121"/>
  <c r="V37" i="121"/>
  <c r="S37" i="121"/>
  <c r="Q37" i="121"/>
  <c r="R37" i="121" s="1"/>
  <c r="AE36" i="121"/>
  <c r="AB36" i="121"/>
  <c r="Y36" i="121"/>
  <c r="V36" i="121"/>
  <c r="S36" i="121"/>
  <c r="Q36" i="121"/>
  <c r="R36" i="121" s="1"/>
  <c r="AE35" i="121"/>
  <c r="AB35" i="121"/>
  <c r="Y35" i="121"/>
  <c r="V35" i="121"/>
  <c r="S35" i="121"/>
  <c r="Q35" i="121"/>
  <c r="R35" i="121" s="1"/>
  <c r="AE34" i="121"/>
  <c r="AK34" i="121" s="1"/>
  <c r="AB34" i="121"/>
  <c r="Y34" i="121"/>
  <c r="V34" i="121"/>
  <c r="S34" i="121"/>
  <c r="Q34" i="121"/>
  <c r="R34" i="121" s="1"/>
  <c r="AE33" i="121"/>
  <c r="AB33" i="121"/>
  <c r="Y33" i="121"/>
  <c r="V33" i="121"/>
  <c r="S33" i="121"/>
  <c r="Q33" i="121"/>
  <c r="R33" i="121" s="1"/>
  <c r="AE32" i="121"/>
  <c r="AK32" i="121" s="1"/>
  <c r="AB32" i="121"/>
  <c r="Y32" i="121"/>
  <c r="V32" i="121"/>
  <c r="S32" i="121"/>
  <c r="Q32" i="121"/>
  <c r="R32" i="121" s="1"/>
  <c r="AE31" i="121"/>
  <c r="AK31" i="121" s="1"/>
  <c r="AB31" i="121"/>
  <c r="Y31" i="121"/>
  <c r="V31" i="121"/>
  <c r="S31" i="121"/>
  <c r="Q31" i="121"/>
  <c r="R31" i="121" s="1"/>
  <c r="AE30" i="121"/>
  <c r="AK30" i="121" s="1"/>
  <c r="AB30" i="121"/>
  <c r="Y30" i="121"/>
  <c r="V30" i="121"/>
  <c r="S30" i="121"/>
  <c r="Q30" i="121"/>
  <c r="R30" i="121" s="1"/>
  <c r="AE29" i="121"/>
  <c r="AK29" i="121" s="1"/>
  <c r="AB29" i="121"/>
  <c r="Y29" i="121"/>
  <c r="V29" i="121"/>
  <c r="S29" i="121"/>
  <c r="Q29" i="121"/>
  <c r="R29" i="121" s="1"/>
  <c r="AE28" i="121"/>
  <c r="AB28" i="121"/>
  <c r="Y28" i="121"/>
  <c r="V28" i="121"/>
  <c r="S28" i="121"/>
  <c r="Q28" i="121"/>
  <c r="R28" i="121" s="1"/>
  <c r="AE27" i="121"/>
  <c r="AB27" i="121"/>
  <c r="Y27" i="121"/>
  <c r="V27" i="121"/>
  <c r="S27" i="121"/>
  <c r="Q27" i="121"/>
  <c r="R27" i="121" s="1"/>
  <c r="AE26" i="121"/>
  <c r="AB26" i="121"/>
  <c r="Y26" i="121"/>
  <c r="V26" i="121"/>
  <c r="S26" i="121"/>
  <c r="Q26" i="121"/>
  <c r="R26" i="121" s="1"/>
  <c r="AE25" i="121"/>
  <c r="AK25" i="121" s="1"/>
  <c r="AB25" i="121"/>
  <c r="Y25" i="121"/>
  <c r="V25" i="121"/>
  <c r="S25" i="121"/>
  <c r="Q25" i="121"/>
  <c r="R25" i="121" s="1"/>
  <c r="AE24" i="121"/>
  <c r="AK24" i="121" s="1"/>
  <c r="AB24" i="121"/>
  <c r="Y24" i="121"/>
  <c r="V24" i="121"/>
  <c r="S24" i="121"/>
  <c r="Q24" i="121"/>
  <c r="R24" i="121" s="1"/>
  <c r="AE23" i="121"/>
  <c r="AK23" i="121" s="1"/>
  <c r="AB23" i="121"/>
  <c r="Y23" i="121"/>
  <c r="V23" i="121"/>
  <c r="S23" i="121"/>
  <c r="Q23" i="121"/>
  <c r="R23" i="121" s="1"/>
  <c r="AE22" i="121"/>
  <c r="AK22" i="121" s="1"/>
  <c r="AB22" i="121"/>
  <c r="Y22" i="121"/>
  <c r="V22" i="121"/>
  <c r="S22" i="121"/>
  <c r="Q22" i="121"/>
  <c r="R22" i="121" s="1"/>
  <c r="AE21" i="121"/>
  <c r="AK21" i="121" s="1"/>
  <c r="AB21" i="121"/>
  <c r="Y21" i="121"/>
  <c r="V21" i="121"/>
  <c r="S21" i="121"/>
  <c r="Q21" i="121"/>
  <c r="R21" i="121" s="1"/>
  <c r="AE20" i="121"/>
  <c r="AB20" i="121"/>
  <c r="Y20" i="121"/>
  <c r="V20" i="121"/>
  <c r="S20" i="121"/>
  <c r="Q20" i="121"/>
  <c r="R20" i="121" s="1"/>
  <c r="AE19" i="121"/>
  <c r="AB19" i="121"/>
  <c r="Y19" i="121"/>
  <c r="V19" i="121"/>
  <c r="S19" i="121"/>
  <c r="Q19" i="121"/>
  <c r="R19" i="121" s="1"/>
  <c r="AE18" i="121"/>
  <c r="AK18" i="121" s="1"/>
  <c r="AB18" i="121"/>
  <c r="Y18" i="121"/>
  <c r="V18" i="121"/>
  <c r="S18" i="121"/>
  <c r="Q18" i="121"/>
  <c r="R18" i="121" s="1"/>
  <c r="AE17" i="121"/>
  <c r="AK17" i="121" s="1"/>
  <c r="AB17" i="121"/>
  <c r="Y17" i="121"/>
  <c r="V17" i="121"/>
  <c r="S17" i="121"/>
  <c r="Q17" i="121"/>
  <c r="AE11" i="121"/>
  <c r="AB11" i="121"/>
  <c r="Y11" i="121"/>
  <c r="V11" i="121"/>
  <c r="L11" i="121"/>
  <c r="I11" i="121"/>
  <c r="F11" i="121"/>
  <c r="C11" i="121"/>
  <c r="AS10" i="121"/>
  <c r="AH9" i="121"/>
  <c r="O9" i="121"/>
  <c r="AN8" i="121"/>
  <c r="AV8" i="121" s="1"/>
  <c r="D28" i="27" s="1"/>
  <c r="AE8" i="121"/>
  <c r="AB8" i="121"/>
  <c r="Y8" i="121"/>
  <c r="V8" i="121"/>
  <c r="L8" i="121"/>
  <c r="I8" i="121"/>
  <c r="F8" i="121"/>
  <c r="C8" i="121"/>
  <c r="AN6" i="121"/>
  <c r="AH6" i="121"/>
  <c r="O6" i="121"/>
  <c r="AE89" i="120"/>
  <c r="AK89" i="120" s="1"/>
  <c r="Y89" i="120"/>
  <c r="Q89" i="120"/>
  <c r="R89" i="120" s="1"/>
  <c r="AE88" i="120"/>
  <c r="Y88" i="120"/>
  <c r="Q88" i="120"/>
  <c r="R88" i="120" s="1"/>
  <c r="AE87" i="120"/>
  <c r="AK87" i="120" s="1"/>
  <c r="Y87" i="120"/>
  <c r="Q87" i="120"/>
  <c r="R87" i="120" s="1"/>
  <c r="AE85" i="120"/>
  <c r="AB85" i="120"/>
  <c r="Y85" i="120"/>
  <c r="V85" i="120"/>
  <c r="S85" i="120"/>
  <c r="Q85" i="120"/>
  <c r="R85" i="120" s="1"/>
  <c r="AE84" i="120"/>
  <c r="AK84" i="120" s="1"/>
  <c r="AB84" i="120"/>
  <c r="Y84" i="120"/>
  <c r="V84" i="120"/>
  <c r="S84" i="120"/>
  <c r="Q84" i="120"/>
  <c r="R84" i="120" s="1"/>
  <c r="AE83" i="120"/>
  <c r="AK83" i="120" s="1"/>
  <c r="AB83" i="120"/>
  <c r="Y83" i="120"/>
  <c r="V83" i="120"/>
  <c r="S83" i="120"/>
  <c r="Q83" i="120"/>
  <c r="R83" i="120" s="1"/>
  <c r="AE82" i="120"/>
  <c r="AB82" i="120"/>
  <c r="Y82" i="120"/>
  <c r="V82" i="120"/>
  <c r="S82" i="120"/>
  <c r="Q82" i="120"/>
  <c r="R82" i="120" s="1"/>
  <c r="AE81" i="120"/>
  <c r="AB81" i="120"/>
  <c r="Y81" i="120"/>
  <c r="V81" i="120"/>
  <c r="S81" i="120"/>
  <c r="Q81" i="120"/>
  <c r="R81" i="120" s="1"/>
  <c r="AE80" i="120"/>
  <c r="AK80" i="120" s="1"/>
  <c r="AB80" i="120"/>
  <c r="Y80" i="120"/>
  <c r="V80" i="120"/>
  <c r="S80" i="120"/>
  <c r="Q80" i="120"/>
  <c r="R80" i="120" s="1"/>
  <c r="AE79" i="120"/>
  <c r="AB79" i="120"/>
  <c r="Y79" i="120"/>
  <c r="V79" i="120"/>
  <c r="S79" i="120"/>
  <c r="Q79" i="120"/>
  <c r="R79" i="120" s="1"/>
  <c r="AE78" i="120"/>
  <c r="AK78" i="120" s="1"/>
  <c r="AB78" i="120"/>
  <c r="Y78" i="120"/>
  <c r="V78" i="120"/>
  <c r="S78" i="120"/>
  <c r="Q78" i="120"/>
  <c r="R78" i="120" s="1"/>
  <c r="AE77" i="120"/>
  <c r="AK77" i="120" s="1"/>
  <c r="AB77" i="120"/>
  <c r="Y77" i="120"/>
  <c r="V77" i="120"/>
  <c r="S77" i="120"/>
  <c r="Q77" i="120"/>
  <c r="R77" i="120" s="1"/>
  <c r="AE76" i="120"/>
  <c r="AK76" i="120" s="1"/>
  <c r="AB76" i="120"/>
  <c r="Y76" i="120"/>
  <c r="V76" i="120"/>
  <c r="S76" i="120"/>
  <c r="Q76" i="120"/>
  <c r="R76" i="120" s="1"/>
  <c r="AE75" i="120"/>
  <c r="AK75" i="120" s="1"/>
  <c r="AB75" i="120"/>
  <c r="Y75" i="120"/>
  <c r="V75" i="120"/>
  <c r="S75" i="120"/>
  <c r="Q75" i="120"/>
  <c r="R75" i="120" s="1"/>
  <c r="AE74" i="120"/>
  <c r="AB74" i="120"/>
  <c r="Y74" i="120"/>
  <c r="V74" i="120"/>
  <c r="S74" i="120"/>
  <c r="Q74" i="120"/>
  <c r="R74" i="120" s="1"/>
  <c r="AE73" i="120"/>
  <c r="AB73" i="120"/>
  <c r="Y73" i="120"/>
  <c r="V73" i="120"/>
  <c r="S73" i="120"/>
  <c r="Q73" i="120"/>
  <c r="R73" i="120" s="1"/>
  <c r="AE72" i="120"/>
  <c r="AB72" i="120"/>
  <c r="Y72" i="120"/>
  <c r="V72" i="120"/>
  <c r="S72" i="120"/>
  <c r="Q72" i="120"/>
  <c r="R72" i="120" s="1"/>
  <c r="AE71" i="120"/>
  <c r="AK71" i="120" s="1"/>
  <c r="AB71" i="120"/>
  <c r="Y71" i="120"/>
  <c r="V71" i="120"/>
  <c r="S71" i="120"/>
  <c r="Q71" i="120"/>
  <c r="R71" i="120" s="1"/>
  <c r="AE70" i="120"/>
  <c r="AK70" i="120" s="1"/>
  <c r="AB70" i="120"/>
  <c r="Y70" i="120"/>
  <c r="V70" i="120"/>
  <c r="S70" i="120"/>
  <c r="Q70" i="120"/>
  <c r="R70" i="120" s="1"/>
  <c r="AE69" i="120"/>
  <c r="AK69" i="120" s="1"/>
  <c r="AB69" i="120"/>
  <c r="Y69" i="120"/>
  <c r="V69" i="120"/>
  <c r="S69" i="120"/>
  <c r="Q69" i="120"/>
  <c r="R69" i="120" s="1"/>
  <c r="AE68" i="120"/>
  <c r="AK68" i="120" s="1"/>
  <c r="AB68" i="120"/>
  <c r="Y68" i="120"/>
  <c r="V68" i="120"/>
  <c r="S68" i="120"/>
  <c r="Q68" i="120"/>
  <c r="R68" i="120" s="1"/>
  <c r="AE62" i="120"/>
  <c r="AK62" i="120" s="1"/>
  <c r="Y62" i="120"/>
  <c r="Q62" i="120"/>
  <c r="R62" i="120" s="1"/>
  <c r="AE61" i="120"/>
  <c r="AK61" i="120" s="1"/>
  <c r="Y61" i="120"/>
  <c r="Q61" i="120"/>
  <c r="R61" i="120" s="1"/>
  <c r="AE60" i="120"/>
  <c r="AK60" i="120" s="1"/>
  <c r="Y60" i="120"/>
  <c r="Q60" i="120"/>
  <c r="R60" i="120" s="1"/>
  <c r="AE58" i="120"/>
  <c r="AB58" i="120"/>
  <c r="Y58" i="120"/>
  <c r="V58" i="120"/>
  <c r="S58" i="120"/>
  <c r="Q58" i="120"/>
  <c r="R58" i="120" s="1"/>
  <c r="AE57" i="120"/>
  <c r="AK57" i="120" s="1"/>
  <c r="AB57" i="120"/>
  <c r="Y57" i="120"/>
  <c r="V57" i="120"/>
  <c r="S57" i="120"/>
  <c r="Q57" i="120"/>
  <c r="R57" i="120" s="1"/>
  <c r="AE56" i="120"/>
  <c r="AK56" i="120" s="1"/>
  <c r="AB56" i="120"/>
  <c r="Y56" i="120"/>
  <c r="V56" i="120"/>
  <c r="S56" i="120"/>
  <c r="Q56" i="120"/>
  <c r="R56" i="120" s="1"/>
  <c r="AE55" i="120"/>
  <c r="AB55" i="120"/>
  <c r="Y55" i="120"/>
  <c r="V55" i="120"/>
  <c r="S55" i="120"/>
  <c r="Q55" i="120"/>
  <c r="R55" i="120" s="1"/>
  <c r="AE54" i="120"/>
  <c r="AB54" i="120"/>
  <c r="Y54" i="120"/>
  <c r="V54" i="120"/>
  <c r="S54" i="120"/>
  <c r="Q54" i="120"/>
  <c r="R54" i="120" s="1"/>
  <c r="AE53" i="120"/>
  <c r="AK53" i="120" s="1"/>
  <c r="AB53" i="120"/>
  <c r="Y53" i="120"/>
  <c r="V53" i="120"/>
  <c r="S53" i="120"/>
  <c r="Q53" i="120"/>
  <c r="R53" i="120" s="1"/>
  <c r="AE52" i="120"/>
  <c r="AB52" i="120"/>
  <c r="Y52" i="120"/>
  <c r="V52" i="120"/>
  <c r="S52" i="120"/>
  <c r="Q52" i="120"/>
  <c r="R52" i="120" s="1"/>
  <c r="AE51" i="120"/>
  <c r="AK51" i="120" s="1"/>
  <c r="AB51" i="120"/>
  <c r="Y51" i="120"/>
  <c r="V51" i="120"/>
  <c r="S51" i="120"/>
  <c r="Q51" i="120"/>
  <c r="R51" i="120" s="1"/>
  <c r="AE50" i="120"/>
  <c r="AK50" i="120" s="1"/>
  <c r="AB50" i="120"/>
  <c r="Y50" i="120"/>
  <c r="V50" i="120"/>
  <c r="S50" i="120"/>
  <c r="Q50" i="120"/>
  <c r="R50" i="120" s="1"/>
  <c r="AE49" i="120"/>
  <c r="AK49" i="120" s="1"/>
  <c r="AB49" i="120"/>
  <c r="Y49" i="120"/>
  <c r="V49" i="120"/>
  <c r="S49" i="120"/>
  <c r="Q49" i="120"/>
  <c r="R49" i="120" s="1"/>
  <c r="AE48" i="120"/>
  <c r="AK48" i="120" s="1"/>
  <c r="AB48" i="120"/>
  <c r="Y48" i="120"/>
  <c r="V48" i="120"/>
  <c r="S48" i="120"/>
  <c r="Q48" i="120"/>
  <c r="R48" i="120" s="1"/>
  <c r="AE47" i="120"/>
  <c r="AB47" i="120"/>
  <c r="Y47" i="120"/>
  <c r="V47" i="120"/>
  <c r="S47" i="120"/>
  <c r="Q47" i="120"/>
  <c r="R47" i="120" s="1"/>
  <c r="AE46" i="120"/>
  <c r="AB46" i="120"/>
  <c r="Y46" i="120"/>
  <c r="V46" i="120"/>
  <c r="S46" i="120"/>
  <c r="Q46" i="120"/>
  <c r="R46" i="120" s="1"/>
  <c r="AE45" i="120"/>
  <c r="AK45" i="120" s="1"/>
  <c r="AB45" i="120"/>
  <c r="Y45" i="120"/>
  <c r="V45" i="120"/>
  <c r="S45" i="120"/>
  <c r="Q45" i="120"/>
  <c r="R45" i="120" s="1"/>
  <c r="AE44" i="120"/>
  <c r="AK44" i="120" s="1"/>
  <c r="AB44" i="120"/>
  <c r="Y44" i="120"/>
  <c r="V44" i="120"/>
  <c r="S44" i="120"/>
  <c r="Q44" i="120"/>
  <c r="R44" i="120" s="1"/>
  <c r="AE43" i="120"/>
  <c r="AK43" i="120" s="1"/>
  <c r="AB43" i="120"/>
  <c r="Y43" i="120"/>
  <c r="V43" i="120"/>
  <c r="S43" i="120"/>
  <c r="Q43" i="120"/>
  <c r="R43" i="120" s="1"/>
  <c r="AE42" i="120"/>
  <c r="AK42" i="120" s="1"/>
  <c r="AB42" i="120"/>
  <c r="Y42" i="120"/>
  <c r="V42" i="120"/>
  <c r="S42" i="120"/>
  <c r="Q42" i="120"/>
  <c r="R42" i="120" s="1"/>
  <c r="AE41" i="120"/>
  <c r="AK41" i="120" s="1"/>
  <c r="AB41" i="120"/>
  <c r="Y41" i="120"/>
  <c r="V41" i="120"/>
  <c r="S41" i="120"/>
  <c r="Q41" i="120"/>
  <c r="R41" i="120" s="1"/>
  <c r="AE40" i="120"/>
  <c r="AK40" i="120" s="1"/>
  <c r="AB40" i="120"/>
  <c r="Y40" i="120"/>
  <c r="V40" i="120"/>
  <c r="S40" i="120"/>
  <c r="Q40" i="120"/>
  <c r="AE39" i="120"/>
  <c r="AB39" i="120"/>
  <c r="Y39" i="120"/>
  <c r="V39" i="120"/>
  <c r="S39" i="120"/>
  <c r="Q39" i="120"/>
  <c r="R39" i="120" s="1"/>
  <c r="AE38" i="120"/>
  <c r="AB38" i="120"/>
  <c r="Y38" i="120"/>
  <c r="V38" i="120"/>
  <c r="S38" i="120"/>
  <c r="Q38" i="120"/>
  <c r="R38" i="120" s="1"/>
  <c r="AE37" i="120"/>
  <c r="AK37" i="120" s="1"/>
  <c r="AB37" i="120"/>
  <c r="Y37" i="120"/>
  <c r="V37" i="120"/>
  <c r="S37" i="120"/>
  <c r="Q37" i="120"/>
  <c r="R37" i="120" s="1"/>
  <c r="AE36" i="120"/>
  <c r="AB36" i="120"/>
  <c r="Y36" i="120"/>
  <c r="V36" i="120"/>
  <c r="S36" i="120"/>
  <c r="Q36" i="120"/>
  <c r="R36" i="120" s="1"/>
  <c r="AE35" i="120"/>
  <c r="AK35" i="120" s="1"/>
  <c r="AB35" i="120"/>
  <c r="Y35" i="120"/>
  <c r="V35" i="120"/>
  <c r="S35" i="120"/>
  <c r="Q35" i="120"/>
  <c r="R35" i="120" s="1"/>
  <c r="AE34" i="120"/>
  <c r="AK34" i="120" s="1"/>
  <c r="AB34" i="120"/>
  <c r="Y34" i="120"/>
  <c r="V34" i="120"/>
  <c r="S34" i="120"/>
  <c r="Q34" i="120"/>
  <c r="R34" i="120" s="1"/>
  <c r="AE33" i="120"/>
  <c r="AK33" i="120" s="1"/>
  <c r="AB33" i="120"/>
  <c r="Y33" i="120"/>
  <c r="V33" i="120"/>
  <c r="S33" i="120"/>
  <c r="Q33" i="120"/>
  <c r="R33" i="120" s="1"/>
  <c r="AE32" i="120"/>
  <c r="AK32" i="120" s="1"/>
  <c r="AB32" i="120"/>
  <c r="Y32" i="120"/>
  <c r="V32" i="120"/>
  <c r="S32" i="120"/>
  <c r="Q32" i="120"/>
  <c r="R32" i="120" s="1"/>
  <c r="AE31" i="120"/>
  <c r="AB31" i="120"/>
  <c r="Y31" i="120"/>
  <c r="V31" i="120"/>
  <c r="S31" i="120"/>
  <c r="Q31" i="120"/>
  <c r="R31" i="120" s="1"/>
  <c r="AE30" i="120"/>
  <c r="AB30" i="120"/>
  <c r="Y30" i="120"/>
  <c r="V30" i="120"/>
  <c r="S30" i="120"/>
  <c r="Q30" i="120"/>
  <c r="R30" i="120" s="1"/>
  <c r="AE29" i="120"/>
  <c r="AK29" i="120" s="1"/>
  <c r="AB29" i="120"/>
  <c r="Y29" i="120"/>
  <c r="V29" i="120"/>
  <c r="S29" i="120"/>
  <c r="Q29" i="120"/>
  <c r="R29" i="120" s="1"/>
  <c r="AE28" i="120"/>
  <c r="AK28" i="120" s="1"/>
  <c r="AB28" i="120"/>
  <c r="Y28" i="120"/>
  <c r="V28" i="120"/>
  <c r="S28" i="120"/>
  <c r="Q28" i="120"/>
  <c r="R28" i="120" s="1"/>
  <c r="AE27" i="120"/>
  <c r="AK27" i="120" s="1"/>
  <c r="AB27" i="120"/>
  <c r="Y27" i="120"/>
  <c r="V27" i="120"/>
  <c r="S27" i="120"/>
  <c r="Q27" i="120"/>
  <c r="R27" i="120" s="1"/>
  <c r="AE26" i="120"/>
  <c r="AK26" i="120" s="1"/>
  <c r="AB26" i="120"/>
  <c r="Y26" i="120"/>
  <c r="V26" i="120"/>
  <c r="S26" i="120"/>
  <c r="Q26" i="120"/>
  <c r="R26" i="120" s="1"/>
  <c r="AE25" i="120"/>
  <c r="AK25" i="120" s="1"/>
  <c r="AB25" i="120"/>
  <c r="Y25" i="120"/>
  <c r="V25" i="120"/>
  <c r="S25" i="120"/>
  <c r="Q25" i="120"/>
  <c r="R25" i="120" s="1"/>
  <c r="AE24" i="120"/>
  <c r="AK24" i="120" s="1"/>
  <c r="AB24" i="120"/>
  <c r="Y24" i="120"/>
  <c r="V24" i="120"/>
  <c r="S24" i="120"/>
  <c r="Q24" i="120"/>
  <c r="R24" i="120" s="1"/>
  <c r="AE23" i="120"/>
  <c r="AB23" i="120"/>
  <c r="Y23" i="120"/>
  <c r="V23" i="120"/>
  <c r="S23" i="120"/>
  <c r="Q23" i="120"/>
  <c r="R23" i="120" s="1"/>
  <c r="AE22" i="120"/>
  <c r="AB22" i="120"/>
  <c r="Y22" i="120"/>
  <c r="V22" i="120"/>
  <c r="S22" i="120"/>
  <c r="Q22" i="120"/>
  <c r="R22" i="120" s="1"/>
  <c r="AE21" i="120"/>
  <c r="AK21" i="120" s="1"/>
  <c r="AB21" i="120"/>
  <c r="Y21" i="120"/>
  <c r="V21" i="120"/>
  <c r="S21" i="120"/>
  <c r="Q21" i="120"/>
  <c r="R21" i="120" s="1"/>
  <c r="AE20" i="120"/>
  <c r="AB20" i="120"/>
  <c r="Y20" i="120"/>
  <c r="V20" i="120"/>
  <c r="S20" i="120"/>
  <c r="Q20" i="120"/>
  <c r="R20" i="120" s="1"/>
  <c r="AE19" i="120"/>
  <c r="AK19" i="120" s="1"/>
  <c r="AB19" i="120"/>
  <c r="Y19" i="120"/>
  <c r="V19" i="120"/>
  <c r="S19" i="120"/>
  <c r="Q19" i="120"/>
  <c r="R19" i="120" s="1"/>
  <c r="AE18" i="120"/>
  <c r="AK18" i="120" s="1"/>
  <c r="AB18" i="120"/>
  <c r="Y18" i="120"/>
  <c r="V18" i="120"/>
  <c r="S18" i="120"/>
  <c r="Q18" i="120"/>
  <c r="R18" i="120" s="1"/>
  <c r="AE17" i="120"/>
  <c r="AK17" i="120" s="1"/>
  <c r="AB17" i="120"/>
  <c r="Y17" i="120"/>
  <c r="V17" i="120"/>
  <c r="S17" i="120"/>
  <c r="Q17" i="120"/>
  <c r="AE11" i="120"/>
  <c r="AB11" i="120"/>
  <c r="Y11" i="120"/>
  <c r="V11" i="120"/>
  <c r="L11" i="120"/>
  <c r="I11" i="120"/>
  <c r="F11" i="120"/>
  <c r="C11" i="120"/>
  <c r="AS10" i="120"/>
  <c r="AH9" i="120"/>
  <c r="O9" i="120"/>
  <c r="AN8" i="120"/>
  <c r="AV8" i="120" s="1"/>
  <c r="D27" i="27" s="1"/>
  <c r="AE8" i="120"/>
  <c r="AB8" i="120"/>
  <c r="Y8" i="120"/>
  <c r="V8" i="120"/>
  <c r="L8" i="120"/>
  <c r="I8" i="120"/>
  <c r="F8" i="120"/>
  <c r="C8" i="120"/>
  <c r="AN6" i="120"/>
  <c r="AH6" i="120"/>
  <c r="O6" i="120"/>
  <c r="AE89" i="119"/>
  <c r="Y89" i="119"/>
  <c r="Q89" i="119"/>
  <c r="R89" i="119" s="1"/>
  <c r="AE88" i="119"/>
  <c r="Y88" i="119"/>
  <c r="Q88" i="119"/>
  <c r="R88" i="119" s="1"/>
  <c r="AE87" i="119"/>
  <c r="Y87" i="119"/>
  <c r="Q87" i="119"/>
  <c r="R87" i="119" s="1"/>
  <c r="AE85" i="119"/>
  <c r="AB85" i="119"/>
  <c r="Y85" i="119"/>
  <c r="V85" i="119"/>
  <c r="S85" i="119"/>
  <c r="Q85" i="119"/>
  <c r="R85" i="119" s="1"/>
  <c r="AE84" i="119"/>
  <c r="AB84" i="119"/>
  <c r="Y84" i="119"/>
  <c r="V84" i="119"/>
  <c r="S84" i="119"/>
  <c r="Q84" i="119"/>
  <c r="R84" i="119" s="1"/>
  <c r="AE83" i="119"/>
  <c r="AK83" i="119" s="1"/>
  <c r="AB83" i="119"/>
  <c r="Y83" i="119"/>
  <c r="V83" i="119"/>
  <c r="S83" i="119"/>
  <c r="Q83" i="119"/>
  <c r="R83" i="119" s="1"/>
  <c r="AE82" i="119"/>
  <c r="AK82" i="119" s="1"/>
  <c r="AB82" i="119"/>
  <c r="Y82" i="119"/>
  <c r="V82" i="119"/>
  <c r="S82" i="119"/>
  <c r="Q82" i="119"/>
  <c r="R82" i="119" s="1"/>
  <c r="AE81" i="119"/>
  <c r="AK81" i="119" s="1"/>
  <c r="AB81" i="119"/>
  <c r="Y81" i="119"/>
  <c r="V81" i="119"/>
  <c r="S81" i="119"/>
  <c r="Q81" i="119"/>
  <c r="R81" i="119" s="1"/>
  <c r="AE80" i="119"/>
  <c r="AK80" i="119" s="1"/>
  <c r="AB80" i="119"/>
  <c r="Y80" i="119"/>
  <c r="V80" i="119"/>
  <c r="S80" i="119"/>
  <c r="Q80" i="119"/>
  <c r="R80" i="119" s="1"/>
  <c r="AE79" i="119"/>
  <c r="AK79" i="119" s="1"/>
  <c r="AB79" i="119"/>
  <c r="Y79" i="119"/>
  <c r="V79" i="119"/>
  <c r="S79" i="119"/>
  <c r="Q79" i="119"/>
  <c r="R79" i="119" s="1"/>
  <c r="AE78" i="119"/>
  <c r="AK78" i="119" s="1"/>
  <c r="AB78" i="119"/>
  <c r="Y78" i="119"/>
  <c r="V78" i="119"/>
  <c r="S78" i="119"/>
  <c r="Q78" i="119"/>
  <c r="R78" i="119" s="1"/>
  <c r="AE77" i="119"/>
  <c r="AB77" i="119"/>
  <c r="Y77" i="119"/>
  <c r="V77" i="119"/>
  <c r="S77" i="119"/>
  <c r="Q77" i="119"/>
  <c r="R77" i="119" s="1"/>
  <c r="AE76" i="119"/>
  <c r="AB76" i="119"/>
  <c r="Y76" i="119"/>
  <c r="V76" i="119"/>
  <c r="S76" i="119"/>
  <c r="Q76" i="119"/>
  <c r="R76" i="119" s="1"/>
  <c r="AE75" i="119"/>
  <c r="AK75" i="119" s="1"/>
  <c r="AB75" i="119"/>
  <c r="Y75" i="119"/>
  <c r="V75" i="119"/>
  <c r="S75" i="119"/>
  <c r="Q75" i="119"/>
  <c r="R75" i="119" s="1"/>
  <c r="AE74" i="119"/>
  <c r="AK74" i="119" s="1"/>
  <c r="AB74" i="119"/>
  <c r="Y74" i="119"/>
  <c r="V74" i="119"/>
  <c r="S74" i="119"/>
  <c r="Q74" i="119"/>
  <c r="R74" i="119" s="1"/>
  <c r="AE73" i="119"/>
  <c r="AB73" i="119"/>
  <c r="Y73" i="119"/>
  <c r="V73" i="119"/>
  <c r="S73" i="119"/>
  <c r="Q73" i="119"/>
  <c r="R73" i="119" s="1"/>
  <c r="AE72" i="119"/>
  <c r="AB72" i="119"/>
  <c r="Y72" i="119"/>
  <c r="V72" i="119"/>
  <c r="S72" i="119"/>
  <c r="Q72" i="119"/>
  <c r="R72" i="119" s="1"/>
  <c r="AE71" i="119"/>
  <c r="AK71" i="119" s="1"/>
  <c r="AB71" i="119"/>
  <c r="Y71" i="119"/>
  <c r="V71" i="119"/>
  <c r="S71" i="119"/>
  <c r="Q71" i="119"/>
  <c r="R71" i="119" s="1"/>
  <c r="AE70" i="119"/>
  <c r="AK70" i="119" s="1"/>
  <c r="AB70" i="119"/>
  <c r="Y70" i="119"/>
  <c r="V70" i="119"/>
  <c r="S70" i="119"/>
  <c r="Q70" i="119"/>
  <c r="R70" i="119" s="1"/>
  <c r="AE69" i="119"/>
  <c r="AB69" i="119"/>
  <c r="Y69" i="119"/>
  <c r="V69" i="119"/>
  <c r="S69" i="119"/>
  <c r="Q69" i="119"/>
  <c r="R69" i="119" s="1"/>
  <c r="AE68" i="119"/>
  <c r="AB68" i="119"/>
  <c r="Y68" i="119"/>
  <c r="V68" i="119"/>
  <c r="S68" i="119"/>
  <c r="Q68" i="119"/>
  <c r="R68" i="119" s="1"/>
  <c r="AE62" i="119"/>
  <c r="AK62" i="119" s="1"/>
  <c r="Y62" i="119"/>
  <c r="Q62" i="119"/>
  <c r="R62" i="119" s="1"/>
  <c r="AE61" i="119"/>
  <c r="AK61" i="119" s="1"/>
  <c r="Y61" i="119"/>
  <c r="Q61" i="119"/>
  <c r="R61" i="119" s="1"/>
  <c r="AE60" i="119"/>
  <c r="AK60" i="119" s="1"/>
  <c r="Y60" i="119"/>
  <c r="Q60" i="119"/>
  <c r="R60" i="119" s="1"/>
  <c r="AE58" i="119"/>
  <c r="AK58" i="119" s="1"/>
  <c r="AB58" i="119"/>
  <c r="Y58" i="119"/>
  <c r="V58" i="119"/>
  <c r="S58" i="119"/>
  <c r="Q58" i="119"/>
  <c r="R58" i="119" s="1"/>
  <c r="AE57" i="119"/>
  <c r="AB57" i="119"/>
  <c r="Y57" i="119"/>
  <c r="V57" i="119"/>
  <c r="S57" i="119"/>
  <c r="Q57" i="119"/>
  <c r="R57" i="119" s="1"/>
  <c r="AE56" i="119"/>
  <c r="AK56" i="119" s="1"/>
  <c r="AB56" i="119"/>
  <c r="Y56" i="119"/>
  <c r="V56" i="119"/>
  <c r="S56" i="119"/>
  <c r="Q56" i="119"/>
  <c r="R56" i="119" s="1"/>
  <c r="AE55" i="119"/>
  <c r="AK55" i="119" s="1"/>
  <c r="AB55" i="119"/>
  <c r="Y55" i="119"/>
  <c r="V55" i="119"/>
  <c r="S55" i="119"/>
  <c r="Q55" i="119"/>
  <c r="R55" i="119" s="1"/>
  <c r="AE54" i="119"/>
  <c r="AK54" i="119" s="1"/>
  <c r="AB54" i="119"/>
  <c r="Y54" i="119"/>
  <c r="V54" i="119"/>
  <c r="S54" i="119"/>
  <c r="Q54" i="119"/>
  <c r="R54" i="119" s="1"/>
  <c r="AE53" i="119"/>
  <c r="AK53" i="119" s="1"/>
  <c r="AB53" i="119"/>
  <c r="Y53" i="119"/>
  <c r="V53" i="119"/>
  <c r="S53" i="119"/>
  <c r="Q53" i="119"/>
  <c r="R53" i="119" s="1"/>
  <c r="AE52" i="119"/>
  <c r="AB52" i="119"/>
  <c r="Y52" i="119"/>
  <c r="V52" i="119"/>
  <c r="S52" i="119"/>
  <c r="Q52" i="119"/>
  <c r="R52" i="119" s="1"/>
  <c r="AE51" i="119"/>
  <c r="AB51" i="119"/>
  <c r="Y51" i="119"/>
  <c r="V51" i="119"/>
  <c r="S51" i="119"/>
  <c r="Q51" i="119"/>
  <c r="R51" i="119" s="1"/>
  <c r="AE50" i="119"/>
  <c r="AB50" i="119"/>
  <c r="Y50" i="119"/>
  <c r="V50" i="119"/>
  <c r="S50" i="119"/>
  <c r="Q50" i="119"/>
  <c r="R50" i="119" s="1"/>
  <c r="AE49" i="119"/>
  <c r="AK49" i="119" s="1"/>
  <c r="AB49" i="119"/>
  <c r="Y49" i="119"/>
  <c r="V49" i="119"/>
  <c r="S49" i="119"/>
  <c r="Q49" i="119"/>
  <c r="R49" i="119" s="1"/>
  <c r="AE48" i="119"/>
  <c r="AK48" i="119" s="1"/>
  <c r="AB48" i="119"/>
  <c r="Y48" i="119"/>
  <c r="V48" i="119"/>
  <c r="S48" i="119"/>
  <c r="Q48" i="119"/>
  <c r="R48" i="119" s="1"/>
  <c r="AE47" i="119"/>
  <c r="AK47" i="119" s="1"/>
  <c r="AB47" i="119"/>
  <c r="Y47" i="119"/>
  <c r="V47" i="119"/>
  <c r="S47" i="119"/>
  <c r="Q47" i="119"/>
  <c r="R47" i="119" s="1"/>
  <c r="AE46" i="119"/>
  <c r="AK46" i="119" s="1"/>
  <c r="AB46" i="119"/>
  <c r="Y46" i="119"/>
  <c r="V46" i="119"/>
  <c r="S46" i="119"/>
  <c r="Q46" i="119"/>
  <c r="R46" i="119" s="1"/>
  <c r="AE45" i="119"/>
  <c r="AK45" i="119" s="1"/>
  <c r="AB45" i="119"/>
  <c r="Y45" i="119"/>
  <c r="V45" i="119"/>
  <c r="S45" i="119"/>
  <c r="Q45" i="119"/>
  <c r="R45" i="119" s="1"/>
  <c r="AE44" i="119"/>
  <c r="AB44" i="119"/>
  <c r="Y44" i="119"/>
  <c r="V44" i="119"/>
  <c r="S44" i="119"/>
  <c r="Q44" i="119"/>
  <c r="R44" i="119" s="1"/>
  <c r="AE43" i="119"/>
  <c r="AB43" i="119"/>
  <c r="Y43" i="119"/>
  <c r="V43" i="119"/>
  <c r="S43" i="119"/>
  <c r="Q43" i="119"/>
  <c r="R43" i="119" s="1"/>
  <c r="AE42" i="119"/>
  <c r="AK42" i="119" s="1"/>
  <c r="AB42" i="119"/>
  <c r="Y42" i="119"/>
  <c r="V42" i="119"/>
  <c r="S42" i="119"/>
  <c r="Q42" i="119"/>
  <c r="R42" i="119" s="1"/>
  <c r="AE41" i="119"/>
  <c r="AB41" i="119"/>
  <c r="Y41" i="119"/>
  <c r="V41" i="119"/>
  <c r="S41" i="119"/>
  <c r="Q41" i="119"/>
  <c r="R41" i="119" s="1"/>
  <c r="AE40" i="119"/>
  <c r="AK40" i="119" s="1"/>
  <c r="AB40" i="119"/>
  <c r="Y40" i="119"/>
  <c r="V40" i="119"/>
  <c r="S40" i="119"/>
  <c r="Q40" i="119"/>
  <c r="AE39" i="119"/>
  <c r="AK39" i="119" s="1"/>
  <c r="AB39" i="119"/>
  <c r="Y39" i="119"/>
  <c r="V39" i="119"/>
  <c r="S39" i="119"/>
  <c r="Q39" i="119"/>
  <c r="R39" i="119" s="1"/>
  <c r="AE38" i="119"/>
  <c r="AK38" i="119" s="1"/>
  <c r="AB38" i="119"/>
  <c r="Y38" i="119"/>
  <c r="V38" i="119"/>
  <c r="S38" i="119"/>
  <c r="Q38" i="119"/>
  <c r="R38" i="119" s="1"/>
  <c r="AE37" i="119"/>
  <c r="AK37" i="119" s="1"/>
  <c r="AB37" i="119"/>
  <c r="Y37" i="119"/>
  <c r="V37" i="119"/>
  <c r="S37" i="119"/>
  <c r="Q37" i="119"/>
  <c r="R37" i="119" s="1"/>
  <c r="AE36" i="119"/>
  <c r="AB36" i="119"/>
  <c r="Y36" i="119"/>
  <c r="V36" i="119"/>
  <c r="S36" i="119"/>
  <c r="Q36" i="119"/>
  <c r="R36" i="119" s="1"/>
  <c r="AE35" i="119"/>
  <c r="AB35" i="119"/>
  <c r="Y35" i="119"/>
  <c r="V35" i="119"/>
  <c r="S35" i="119"/>
  <c r="Q35" i="119"/>
  <c r="R35" i="119" s="1"/>
  <c r="AE34" i="119"/>
  <c r="AB34" i="119"/>
  <c r="Y34" i="119"/>
  <c r="V34" i="119"/>
  <c r="S34" i="119"/>
  <c r="Q34" i="119"/>
  <c r="R34" i="119" s="1"/>
  <c r="AE33" i="119"/>
  <c r="AK33" i="119" s="1"/>
  <c r="AB33" i="119"/>
  <c r="Y33" i="119"/>
  <c r="V33" i="119"/>
  <c r="S33" i="119"/>
  <c r="Q33" i="119"/>
  <c r="R33" i="119" s="1"/>
  <c r="AE32" i="119"/>
  <c r="AB32" i="119"/>
  <c r="Y32" i="119"/>
  <c r="V32" i="119"/>
  <c r="S32" i="119"/>
  <c r="Q32" i="119"/>
  <c r="R32" i="119" s="1"/>
  <c r="AE31" i="119"/>
  <c r="AB31" i="119"/>
  <c r="Y31" i="119"/>
  <c r="V31" i="119"/>
  <c r="S31" i="119"/>
  <c r="Q31" i="119"/>
  <c r="R31" i="119" s="1"/>
  <c r="AE30" i="119"/>
  <c r="AK30" i="119" s="1"/>
  <c r="AB30" i="119"/>
  <c r="Y30" i="119"/>
  <c r="V30" i="119"/>
  <c r="S30" i="119"/>
  <c r="Q30" i="119"/>
  <c r="R30" i="119" s="1"/>
  <c r="AE29" i="119"/>
  <c r="AK29" i="119" s="1"/>
  <c r="AB29" i="119"/>
  <c r="Y29" i="119"/>
  <c r="V29" i="119"/>
  <c r="S29" i="119"/>
  <c r="Q29" i="119"/>
  <c r="R29" i="119" s="1"/>
  <c r="AE28" i="119"/>
  <c r="AB28" i="119"/>
  <c r="Y28" i="119"/>
  <c r="V28" i="119"/>
  <c r="S28" i="119"/>
  <c r="Q28" i="119"/>
  <c r="R28" i="119" s="1"/>
  <c r="AE27" i="119"/>
  <c r="AB27" i="119"/>
  <c r="Y27" i="119"/>
  <c r="V27" i="119"/>
  <c r="S27" i="119"/>
  <c r="Q27" i="119"/>
  <c r="R27" i="119" s="1"/>
  <c r="AE26" i="119"/>
  <c r="AK26" i="119" s="1"/>
  <c r="AB26" i="119"/>
  <c r="Y26" i="119"/>
  <c r="V26" i="119"/>
  <c r="S26" i="119"/>
  <c r="Q26" i="119"/>
  <c r="R26" i="119" s="1"/>
  <c r="AE25" i="119"/>
  <c r="AB25" i="119"/>
  <c r="Y25" i="119"/>
  <c r="V25" i="119"/>
  <c r="S25" i="119"/>
  <c r="Q25" i="119"/>
  <c r="R25" i="119" s="1"/>
  <c r="AE24" i="119"/>
  <c r="AK24" i="119" s="1"/>
  <c r="AB24" i="119"/>
  <c r="Y24" i="119"/>
  <c r="V24" i="119"/>
  <c r="S24" i="119"/>
  <c r="Q24" i="119"/>
  <c r="R24" i="119" s="1"/>
  <c r="AE23" i="119"/>
  <c r="AK23" i="119" s="1"/>
  <c r="AB23" i="119"/>
  <c r="Y23" i="119"/>
  <c r="V23" i="119"/>
  <c r="S23" i="119"/>
  <c r="Q23" i="119"/>
  <c r="R23" i="119" s="1"/>
  <c r="AE22" i="119"/>
  <c r="AK22" i="119" s="1"/>
  <c r="AB22" i="119"/>
  <c r="Y22" i="119"/>
  <c r="V22" i="119"/>
  <c r="S22" i="119"/>
  <c r="Q22" i="119"/>
  <c r="R22" i="119" s="1"/>
  <c r="AE21" i="119"/>
  <c r="AK21" i="119" s="1"/>
  <c r="AB21" i="119"/>
  <c r="Y21" i="119"/>
  <c r="V21" i="119"/>
  <c r="S21" i="119"/>
  <c r="Q21" i="119"/>
  <c r="R21" i="119" s="1"/>
  <c r="AE20" i="119"/>
  <c r="AB20" i="119"/>
  <c r="Y20" i="119"/>
  <c r="V20" i="119"/>
  <c r="S20" i="119"/>
  <c r="Q20" i="119"/>
  <c r="R20" i="119" s="1"/>
  <c r="AE19" i="119"/>
  <c r="AB19" i="119"/>
  <c r="Y19" i="119"/>
  <c r="V19" i="119"/>
  <c r="S19" i="119"/>
  <c r="Q19" i="119"/>
  <c r="R19" i="119" s="1"/>
  <c r="AE18" i="119"/>
  <c r="AB18" i="119"/>
  <c r="Y18" i="119"/>
  <c r="V18" i="119"/>
  <c r="S18" i="119"/>
  <c r="Q18" i="119"/>
  <c r="R18" i="119" s="1"/>
  <c r="AE17" i="119"/>
  <c r="AK17" i="119" s="1"/>
  <c r="AB17" i="119"/>
  <c r="Y17" i="119"/>
  <c r="V17" i="119"/>
  <c r="S17" i="119"/>
  <c r="Q17" i="119"/>
  <c r="AE11" i="119"/>
  <c r="AB11" i="119"/>
  <c r="Y11" i="119"/>
  <c r="V11" i="119"/>
  <c r="L11" i="119"/>
  <c r="I11" i="119"/>
  <c r="F11" i="119"/>
  <c r="C11" i="119"/>
  <c r="AS10" i="119"/>
  <c r="AH9" i="119"/>
  <c r="O9" i="119"/>
  <c r="AN8" i="119"/>
  <c r="AV8" i="119" s="1"/>
  <c r="D26" i="27" s="1"/>
  <c r="AE8" i="119"/>
  <c r="AB8" i="119"/>
  <c r="Y8" i="119"/>
  <c r="V8" i="119"/>
  <c r="L8" i="119"/>
  <c r="I8" i="119"/>
  <c r="F8" i="119"/>
  <c r="C8" i="119"/>
  <c r="AN6" i="119"/>
  <c r="AV6" i="119" s="1"/>
  <c r="B26" i="27" s="1"/>
  <c r="AH6" i="119"/>
  <c r="O6" i="119"/>
  <c r="AE89" i="118"/>
  <c r="Y89" i="118"/>
  <c r="Q89" i="118"/>
  <c r="R89" i="118" s="1"/>
  <c r="AE88" i="118"/>
  <c r="AK88" i="118" s="1"/>
  <c r="Y88" i="118"/>
  <c r="Q88" i="118"/>
  <c r="R88" i="118" s="1"/>
  <c r="AE87" i="118"/>
  <c r="AK87" i="118" s="1"/>
  <c r="Y87" i="118"/>
  <c r="Q87" i="118"/>
  <c r="R87" i="118" s="1"/>
  <c r="AE85" i="118"/>
  <c r="AK85" i="118" s="1"/>
  <c r="AB85" i="118"/>
  <c r="Y85" i="118"/>
  <c r="V85" i="118"/>
  <c r="S85" i="118"/>
  <c r="Q85" i="118"/>
  <c r="R85" i="118" s="1"/>
  <c r="AE84" i="118"/>
  <c r="AB84" i="118"/>
  <c r="Y84" i="118"/>
  <c r="V84" i="118"/>
  <c r="S84" i="118"/>
  <c r="Q84" i="118"/>
  <c r="R84" i="118" s="1"/>
  <c r="AE83" i="118"/>
  <c r="AB83" i="118"/>
  <c r="Y83" i="118"/>
  <c r="V83" i="118"/>
  <c r="S83" i="118"/>
  <c r="Q83" i="118"/>
  <c r="R83" i="118" s="1"/>
  <c r="AE82" i="118"/>
  <c r="AK82" i="118" s="1"/>
  <c r="AB82" i="118"/>
  <c r="Y82" i="118"/>
  <c r="V82" i="118"/>
  <c r="S82" i="118"/>
  <c r="Q82" i="118"/>
  <c r="R82" i="118" s="1"/>
  <c r="AE81" i="118"/>
  <c r="AK81" i="118" s="1"/>
  <c r="AB81" i="118"/>
  <c r="Y81" i="118"/>
  <c r="V81" i="118"/>
  <c r="S81" i="118"/>
  <c r="Q81" i="118"/>
  <c r="R81" i="118" s="1"/>
  <c r="AE80" i="118"/>
  <c r="AB80" i="118"/>
  <c r="Y80" i="118"/>
  <c r="V80" i="118"/>
  <c r="S80" i="118"/>
  <c r="Q80" i="118"/>
  <c r="R80" i="118" s="1"/>
  <c r="AE79" i="118"/>
  <c r="AB79" i="118"/>
  <c r="Y79" i="118"/>
  <c r="V79" i="118"/>
  <c r="S79" i="118"/>
  <c r="Q79" i="118"/>
  <c r="R79" i="118" s="1"/>
  <c r="AE78" i="118"/>
  <c r="AK78" i="118" s="1"/>
  <c r="AB78" i="118"/>
  <c r="Y78" i="118"/>
  <c r="V78" i="118"/>
  <c r="S78" i="118"/>
  <c r="Q78" i="118"/>
  <c r="R78" i="118" s="1"/>
  <c r="AE77" i="118"/>
  <c r="AB77" i="118"/>
  <c r="Y77" i="118"/>
  <c r="V77" i="118"/>
  <c r="S77" i="118"/>
  <c r="Q77" i="118"/>
  <c r="R77" i="118" s="1"/>
  <c r="AE76" i="118"/>
  <c r="AK76" i="118" s="1"/>
  <c r="AB76" i="118"/>
  <c r="Y76" i="118"/>
  <c r="V76" i="118"/>
  <c r="S76" i="118"/>
  <c r="Q76" i="118"/>
  <c r="R76" i="118" s="1"/>
  <c r="AE75" i="118"/>
  <c r="AK75" i="118" s="1"/>
  <c r="AB75" i="118"/>
  <c r="Y75" i="118"/>
  <c r="V75" i="118"/>
  <c r="S75" i="118"/>
  <c r="Q75" i="118"/>
  <c r="R75" i="118" s="1"/>
  <c r="AE74" i="118"/>
  <c r="AK74" i="118" s="1"/>
  <c r="AB74" i="118"/>
  <c r="Y74" i="118"/>
  <c r="V74" i="118"/>
  <c r="S74" i="118"/>
  <c r="Q74" i="118"/>
  <c r="R74" i="118" s="1"/>
  <c r="AE73" i="118"/>
  <c r="AK73" i="118" s="1"/>
  <c r="AB73" i="118"/>
  <c r="Y73" i="118"/>
  <c r="V73" i="118"/>
  <c r="S73" i="118"/>
  <c r="Q73" i="118"/>
  <c r="R73" i="118" s="1"/>
  <c r="AE72" i="118"/>
  <c r="AB72" i="118"/>
  <c r="Y72" i="118"/>
  <c r="V72" i="118"/>
  <c r="S72" i="118"/>
  <c r="Q72" i="118"/>
  <c r="R72" i="118" s="1"/>
  <c r="AE71" i="118"/>
  <c r="AB71" i="118"/>
  <c r="Y71" i="118"/>
  <c r="V71" i="118"/>
  <c r="S71" i="118"/>
  <c r="Q71" i="118"/>
  <c r="R71" i="118" s="1"/>
  <c r="AE70" i="118"/>
  <c r="AB70" i="118"/>
  <c r="Y70" i="118"/>
  <c r="V70" i="118"/>
  <c r="S70" i="118"/>
  <c r="Q70" i="118"/>
  <c r="R70" i="118" s="1"/>
  <c r="AE69" i="118"/>
  <c r="AK69" i="118" s="1"/>
  <c r="AB69" i="118"/>
  <c r="Y69" i="118"/>
  <c r="V69" i="118"/>
  <c r="S69" i="118"/>
  <c r="Q69" i="118"/>
  <c r="R69" i="118" s="1"/>
  <c r="AE68" i="118"/>
  <c r="AB68" i="118"/>
  <c r="Y68" i="118"/>
  <c r="V68" i="118"/>
  <c r="S68" i="118"/>
  <c r="Q68" i="118"/>
  <c r="R68" i="118" s="1"/>
  <c r="AE62" i="118"/>
  <c r="Y62" i="118"/>
  <c r="Q62" i="118"/>
  <c r="R62" i="118" s="1"/>
  <c r="AE61" i="118"/>
  <c r="Y61" i="118"/>
  <c r="Q61" i="118"/>
  <c r="R61" i="118" s="1"/>
  <c r="AE60" i="118"/>
  <c r="Y60" i="118"/>
  <c r="Q60" i="118"/>
  <c r="R60" i="118" s="1"/>
  <c r="AE58" i="118"/>
  <c r="AK58" i="118" s="1"/>
  <c r="AB58" i="118"/>
  <c r="Y58" i="118"/>
  <c r="V58" i="118"/>
  <c r="S58" i="118"/>
  <c r="Q58" i="118"/>
  <c r="R58" i="118" s="1"/>
  <c r="AE57" i="118"/>
  <c r="AB57" i="118"/>
  <c r="Y57" i="118"/>
  <c r="V57" i="118"/>
  <c r="S57" i="118"/>
  <c r="Q57" i="118"/>
  <c r="R57" i="118" s="1"/>
  <c r="AE56" i="118"/>
  <c r="AB56" i="118"/>
  <c r="Y56" i="118"/>
  <c r="V56" i="118"/>
  <c r="S56" i="118"/>
  <c r="Q56" i="118"/>
  <c r="R56" i="118" s="1"/>
  <c r="AE55" i="118"/>
  <c r="AB55" i="118"/>
  <c r="Y55" i="118"/>
  <c r="V55" i="118"/>
  <c r="S55" i="118"/>
  <c r="Q55" i="118"/>
  <c r="R55" i="118" s="1"/>
  <c r="AE54" i="118"/>
  <c r="AK54" i="118" s="1"/>
  <c r="AB54" i="118"/>
  <c r="Y54" i="118"/>
  <c r="V54" i="118"/>
  <c r="S54" i="118"/>
  <c r="Q54" i="118"/>
  <c r="R54" i="118" s="1"/>
  <c r="AE53" i="118"/>
  <c r="AB53" i="118"/>
  <c r="Y53" i="118"/>
  <c r="V53" i="118"/>
  <c r="S53" i="118"/>
  <c r="Q53" i="118"/>
  <c r="R53" i="118" s="1"/>
  <c r="AE52" i="118"/>
  <c r="AB52" i="118"/>
  <c r="Y52" i="118"/>
  <c r="V52" i="118"/>
  <c r="S52" i="118"/>
  <c r="Q52" i="118"/>
  <c r="R52" i="118" s="1"/>
  <c r="AE51" i="118"/>
  <c r="AK51" i="118" s="1"/>
  <c r="AB51" i="118"/>
  <c r="Y51" i="118"/>
  <c r="V51" i="118"/>
  <c r="S51" i="118"/>
  <c r="Q51" i="118"/>
  <c r="R51" i="118" s="1"/>
  <c r="AE50" i="118"/>
  <c r="AK50" i="118" s="1"/>
  <c r="AB50" i="118"/>
  <c r="Y50" i="118"/>
  <c r="V50" i="118"/>
  <c r="S50" i="118"/>
  <c r="Q50" i="118"/>
  <c r="R50" i="118" s="1"/>
  <c r="AE49" i="118"/>
  <c r="AB49" i="118"/>
  <c r="Y49" i="118"/>
  <c r="V49" i="118"/>
  <c r="S49" i="118"/>
  <c r="Q49" i="118"/>
  <c r="R49" i="118" s="1"/>
  <c r="AE48" i="118"/>
  <c r="AK48" i="118" s="1"/>
  <c r="AB48" i="118"/>
  <c r="Y48" i="118"/>
  <c r="V48" i="118"/>
  <c r="S48" i="118"/>
  <c r="Q48" i="118"/>
  <c r="R48" i="118" s="1"/>
  <c r="AE47" i="118"/>
  <c r="AB47" i="118"/>
  <c r="Y47" i="118"/>
  <c r="V47" i="118"/>
  <c r="S47" i="118"/>
  <c r="Q47" i="118"/>
  <c r="R47" i="118" s="1"/>
  <c r="AE46" i="118"/>
  <c r="AK46" i="118" s="1"/>
  <c r="AB46" i="118"/>
  <c r="Y46" i="118"/>
  <c r="V46" i="118"/>
  <c r="S46" i="118"/>
  <c r="Q46" i="118"/>
  <c r="R46" i="118" s="1"/>
  <c r="AE45" i="118"/>
  <c r="AK45" i="118" s="1"/>
  <c r="AB45" i="118"/>
  <c r="Y45" i="118"/>
  <c r="V45" i="118"/>
  <c r="S45" i="118"/>
  <c r="Q45" i="118"/>
  <c r="R45" i="118" s="1"/>
  <c r="AE44" i="118"/>
  <c r="AK44" i="118" s="1"/>
  <c r="AB44" i="118"/>
  <c r="Y44" i="118"/>
  <c r="V44" i="118"/>
  <c r="S44" i="118"/>
  <c r="Q44" i="118"/>
  <c r="R44" i="118" s="1"/>
  <c r="AE43" i="118"/>
  <c r="AK43" i="118" s="1"/>
  <c r="AB43" i="118"/>
  <c r="Y43" i="118"/>
  <c r="V43" i="118"/>
  <c r="S43" i="118"/>
  <c r="Q43" i="118"/>
  <c r="R43" i="118" s="1"/>
  <c r="AE42" i="118"/>
  <c r="AB42" i="118"/>
  <c r="Y42" i="118"/>
  <c r="V42" i="118"/>
  <c r="S42" i="118"/>
  <c r="Q42" i="118"/>
  <c r="R42" i="118" s="1"/>
  <c r="AE41" i="118"/>
  <c r="AB41" i="118"/>
  <c r="Y41" i="118"/>
  <c r="V41" i="118"/>
  <c r="S41" i="118"/>
  <c r="Q41" i="118"/>
  <c r="R41" i="118" s="1"/>
  <c r="AE40" i="118"/>
  <c r="AB40" i="118"/>
  <c r="Y40" i="118"/>
  <c r="V40" i="118"/>
  <c r="S40" i="118"/>
  <c r="Q40" i="118"/>
  <c r="AE39" i="118"/>
  <c r="AK39" i="118" s="1"/>
  <c r="AB39" i="118"/>
  <c r="Y39" i="118"/>
  <c r="V39" i="118"/>
  <c r="S39" i="118"/>
  <c r="Q39" i="118"/>
  <c r="R39" i="118" s="1"/>
  <c r="AE38" i="118"/>
  <c r="AB38" i="118"/>
  <c r="Y38" i="118"/>
  <c r="V38" i="118"/>
  <c r="S38" i="118"/>
  <c r="Q38" i="118"/>
  <c r="R38" i="118" s="1"/>
  <c r="AE37" i="118"/>
  <c r="AB37" i="118"/>
  <c r="Y37" i="118"/>
  <c r="V37" i="118"/>
  <c r="S37" i="118"/>
  <c r="Q37" i="118"/>
  <c r="R37" i="118" s="1"/>
  <c r="AE36" i="118"/>
  <c r="AK36" i="118" s="1"/>
  <c r="AB36" i="118"/>
  <c r="Y36" i="118"/>
  <c r="V36" i="118"/>
  <c r="S36" i="118"/>
  <c r="Q36" i="118"/>
  <c r="R36" i="118" s="1"/>
  <c r="AE35" i="118"/>
  <c r="AK35" i="118" s="1"/>
  <c r="AB35" i="118"/>
  <c r="Y35" i="118"/>
  <c r="V35" i="118"/>
  <c r="S35" i="118"/>
  <c r="Q35" i="118"/>
  <c r="R35" i="118" s="1"/>
  <c r="AE34" i="118"/>
  <c r="AB34" i="118"/>
  <c r="Y34" i="118"/>
  <c r="V34" i="118"/>
  <c r="S34" i="118"/>
  <c r="Q34" i="118"/>
  <c r="R34" i="118" s="1"/>
  <c r="AE33" i="118"/>
  <c r="AB33" i="118"/>
  <c r="Y33" i="118"/>
  <c r="V33" i="118"/>
  <c r="S33" i="118"/>
  <c r="Q33" i="118"/>
  <c r="R33" i="118" s="1"/>
  <c r="AE32" i="118"/>
  <c r="AK32" i="118" s="1"/>
  <c r="AB32" i="118"/>
  <c r="Y32" i="118"/>
  <c r="V32" i="118"/>
  <c r="S32" i="118"/>
  <c r="Q32" i="118"/>
  <c r="R32" i="118" s="1"/>
  <c r="AE31" i="118"/>
  <c r="AB31" i="118"/>
  <c r="Y31" i="118"/>
  <c r="V31" i="118"/>
  <c r="S31" i="118"/>
  <c r="Q31" i="118"/>
  <c r="R31" i="118" s="1"/>
  <c r="AE30" i="118"/>
  <c r="AK30" i="118" s="1"/>
  <c r="AB30" i="118"/>
  <c r="Y30" i="118"/>
  <c r="V30" i="118"/>
  <c r="S30" i="118"/>
  <c r="Q30" i="118"/>
  <c r="R30" i="118" s="1"/>
  <c r="AE29" i="118"/>
  <c r="AK29" i="118" s="1"/>
  <c r="AB29" i="118"/>
  <c r="Y29" i="118"/>
  <c r="V29" i="118"/>
  <c r="S29" i="118"/>
  <c r="Q29" i="118"/>
  <c r="R29" i="118" s="1"/>
  <c r="AE28" i="118"/>
  <c r="AK28" i="118" s="1"/>
  <c r="AB28" i="118"/>
  <c r="Y28" i="118"/>
  <c r="V28" i="118"/>
  <c r="S28" i="118"/>
  <c r="Q28" i="118"/>
  <c r="R28" i="118" s="1"/>
  <c r="AE27" i="118"/>
  <c r="AK27" i="118" s="1"/>
  <c r="AB27" i="118"/>
  <c r="Y27" i="118"/>
  <c r="V27" i="118"/>
  <c r="S27" i="118"/>
  <c r="Q27" i="118"/>
  <c r="R27" i="118" s="1"/>
  <c r="AE26" i="118"/>
  <c r="AB26" i="118"/>
  <c r="Y26" i="118"/>
  <c r="V26" i="118"/>
  <c r="S26" i="118"/>
  <c r="Q26" i="118"/>
  <c r="R26" i="118" s="1"/>
  <c r="AE25" i="118"/>
  <c r="AB25" i="118"/>
  <c r="Y25" i="118"/>
  <c r="V25" i="118"/>
  <c r="S25" i="118"/>
  <c r="Q25" i="118"/>
  <c r="R25" i="118" s="1"/>
  <c r="AE24" i="118"/>
  <c r="AB24" i="118"/>
  <c r="Y24" i="118"/>
  <c r="V24" i="118"/>
  <c r="S24" i="118"/>
  <c r="Q24" i="118"/>
  <c r="R24" i="118" s="1"/>
  <c r="AE23" i="118"/>
  <c r="AK23" i="118" s="1"/>
  <c r="AB23" i="118"/>
  <c r="Y23" i="118"/>
  <c r="V23" i="118"/>
  <c r="S23" i="118"/>
  <c r="Q23" i="118"/>
  <c r="R23" i="118" s="1"/>
  <c r="AE22" i="118"/>
  <c r="AB22" i="118"/>
  <c r="Y22" i="118"/>
  <c r="V22" i="118"/>
  <c r="S22" i="118"/>
  <c r="Q22" i="118"/>
  <c r="R22" i="118" s="1"/>
  <c r="AE21" i="118"/>
  <c r="AB21" i="118"/>
  <c r="Y21" i="118"/>
  <c r="V21" i="118"/>
  <c r="S21" i="118"/>
  <c r="Q21" i="118"/>
  <c r="R21" i="118" s="1"/>
  <c r="AE20" i="118"/>
  <c r="AK20" i="118" s="1"/>
  <c r="AB20" i="118"/>
  <c r="Y20" i="118"/>
  <c r="V20" i="118"/>
  <c r="S20" i="118"/>
  <c r="Q20" i="118"/>
  <c r="R20" i="118" s="1"/>
  <c r="AE19" i="118"/>
  <c r="AK19" i="118" s="1"/>
  <c r="AB19" i="118"/>
  <c r="Y19" i="118"/>
  <c r="V19" i="118"/>
  <c r="S19" i="118"/>
  <c r="Q19" i="118"/>
  <c r="R19" i="118" s="1"/>
  <c r="AE18" i="118"/>
  <c r="AB18" i="118"/>
  <c r="Y18" i="118"/>
  <c r="V18" i="118"/>
  <c r="S18" i="118"/>
  <c r="Q18" i="118"/>
  <c r="R18" i="118" s="1"/>
  <c r="AB17" i="118"/>
  <c r="Y17" i="118"/>
  <c r="V17" i="118"/>
  <c r="S17" i="118"/>
  <c r="AE17" i="118" s="1"/>
  <c r="Q17" i="118"/>
  <c r="AE11" i="118"/>
  <c r="AB11" i="118"/>
  <c r="Y11" i="118"/>
  <c r="V11" i="118"/>
  <c r="L11" i="118"/>
  <c r="I11" i="118"/>
  <c r="F11" i="118"/>
  <c r="C11" i="118"/>
  <c r="AS10" i="118"/>
  <c r="AH9" i="118"/>
  <c r="O9" i="118"/>
  <c r="AN8" i="118"/>
  <c r="AV8" i="118" s="1"/>
  <c r="AE8" i="118"/>
  <c r="AB8" i="118"/>
  <c r="Y8" i="118"/>
  <c r="V8" i="118"/>
  <c r="L8" i="118"/>
  <c r="I8" i="118"/>
  <c r="F8" i="118"/>
  <c r="C8" i="118"/>
  <c r="AN6" i="118"/>
  <c r="AV6" i="118" s="1"/>
  <c r="B25" i="27" s="1"/>
  <c r="AH6" i="118"/>
  <c r="O6" i="118"/>
  <c r="AE89" i="117"/>
  <c r="Y89" i="117"/>
  <c r="Q89" i="117"/>
  <c r="R89" i="117" s="1"/>
  <c r="AE88" i="117"/>
  <c r="AK88" i="117" s="1"/>
  <c r="Y88" i="117"/>
  <c r="Q88" i="117"/>
  <c r="R88" i="117" s="1"/>
  <c r="AE87" i="117"/>
  <c r="Y87" i="117"/>
  <c r="Q87" i="117"/>
  <c r="R87" i="117" s="1"/>
  <c r="AE85" i="117"/>
  <c r="AB85" i="117"/>
  <c r="Y85" i="117"/>
  <c r="V85" i="117"/>
  <c r="S85" i="117"/>
  <c r="Q85" i="117"/>
  <c r="R85" i="117" s="1"/>
  <c r="AE84" i="117"/>
  <c r="AK84" i="117" s="1"/>
  <c r="AB84" i="117"/>
  <c r="Y84" i="117"/>
  <c r="V84" i="117"/>
  <c r="S84" i="117"/>
  <c r="Q84" i="117"/>
  <c r="R84" i="117" s="1"/>
  <c r="AE83" i="117"/>
  <c r="AK83" i="117" s="1"/>
  <c r="AB83" i="117"/>
  <c r="Y83" i="117"/>
  <c r="V83" i="117"/>
  <c r="S83" i="117"/>
  <c r="Q83" i="117"/>
  <c r="R83" i="117" s="1"/>
  <c r="AE82" i="117"/>
  <c r="AK82" i="117" s="1"/>
  <c r="AB82" i="117"/>
  <c r="Y82" i="117"/>
  <c r="V82" i="117"/>
  <c r="S82" i="117"/>
  <c r="Q82" i="117"/>
  <c r="R82" i="117" s="1"/>
  <c r="AE81" i="117"/>
  <c r="AK81" i="117" s="1"/>
  <c r="AB81" i="117"/>
  <c r="Y81" i="117"/>
  <c r="V81" i="117"/>
  <c r="S81" i="117"/>
  <c r="Q81" i="117"/>
  <c r="R81" i="117" s="1"/>
  <c r="AE80" i="117"/>
  <c r="AB80" i="117"/>
  <c r="Y80" i="117"/>
  <c r="V80" i="117"/>
  <c r="S80" i="117"/>
  <c r="Q80" i="117"/>
  <c r="R80" i="117" s="1"/>
  <c r="AE79" i="117"/>
  <c r="AB79" i="117"/>
  <c r="Y79" i="117"/>
  <c r="V79" i="117"/>
  <c r="S79" i="117"/>
  <c r="Q79" i="117"/>
  <c r="R79" i="117" s="1"/>
  <c r="AE78" i="117"/>
  <c r="AB78" i="117"/>
  <c r="Y78" i="117"/>
  <c r="V78" i="117"/>
  <c r="S78" i="117"/>
  <c r="Q78" i="117"/>
  <c r="R78" i="117" s="1"/>
  <c r="AE77" i="117"/>
  <c r="AK77" i="117" s="1"/>
  <c r="AB77" i="117"/>
  <c r="Y77" i="117"/>
  <c r="V77" i="117"/>
  <c r="S77" i="117"/>
  <c r="Q77" i="117"/>
  <c r="R77" i="117" s="1"/>
  <c r="AE76" i="117"/>
  <c r="AB76" i="117"/>
  <c r="Y76" i="117"/>
  <c r="V76" i="117"/>
  <c r="S76" i="117"/>
  <c r="Q76" i="117"/>
  <c r="R76" i="117" s="1"/>
  <c r="AE75" i="117"/>
  <c r="AB75" i="117"/>
  <c r="Y75" i="117"/>
  <c r="V75" i="117"/>
  <c r="S75" i="117"/>
  <c r="Q75" i="117"/>
  <c r="R75" i="117" s="1"/>
  <c r="AE74" i="117"/>
  <c r="AK74" i="117" s="1"/>
  <c r="AB74" i="117"/>
  <c r="Y74" i="117"/>
  <c r="V74" i="117"/>
  <c r="S74" i="117"/>
  <c r="Q74" i="117"/>
  <c r="R74" i="117" s="1"/>
  <c r="AE73" i="117"/>
  <c r="AK73" i="117" s="1"/>
  <c r="AB73" i="117"/>
  <c r="Y73" i="117"/>
  <c r="V73" i="117"/>
  <c r="S73" i="117"/>
  <c r="Q73" i="117"/>
  <c r="R73" i="117" s="1"/>
  <c r="AE72" i="117"/>
  <c r="AB72" i="117"/>
  <c r="Y72" i="117"/>
  <c r="V72" i="117"/>
  <c r="S72" i="117"/>
  <c r="Q72" i="117"/>
  <c r="R72" i="117" s="1"/>
  <c r="AE71" i="117"/>
  <c r="AB71" i="117"/>
  <c r="Y71" i="117"/>
  <c r="V71" i="117"/>
  <c r="S71" i="117"/>
  <c r="Q71" i="117"/>
  <c r="R71" i="117" s="1"/>
  <c r="AE70" i="117"/>
  <c r="AK70" i="117" s="1"/>
  <c r="AB70" i="117"/>
  <c r="Y70" i="117"/>
  <c r="V70" i="117"/>
  <c r="S70" i="117"/>
  <c r="Q70" i="117"/>
  <c r="R70" i="117" s="1"/>
  <c r="AE69" i="117"/>
  <c r="AB69" i="117"/>
  <c r="Y69" i="117"/>
  <c r="V69" i="117"/>
  <c r="S69" i="117"/>
  <c r="Q69" i="117"/>
  <c r="R69" i="117" s="1"/>
  <c r="AE68" i="117"/>
  <c r="AK68" i="117" s="1"/>
  <c r="AB68" i="117"/>
  <c r="Y68" i="117"/>
  <c r="V68" i="117"/>
  <c r="S68" i="117"/>
  <c r="Q68" i="117"/>
  <c r="R68" i="117" s="1"/>
  <c r="AE62" i="117"/>
  <c r="AK62" i="117" s="1"/>
  <c r="Y62" i="117"/>
  <c r="Q62" i="117"/>
  <c r="R62" i="117" s="1"/>
  <c r="AE61" i="117"/>
  <c r="AK61" i="117" s="1"/>
  <c r="Y61" i="117"/>
  <c r="Q61" i="117"/>
  <c r="R61" i="117" s="1"/>
  <c r="AE60" i="117"/>
  <c r="Y60" i="117"/>
  <c r="Q60" i="117"/>
  <c r="R60" i="117" s="1"/>
  <c r="AE58" i="117"/>
  <c r="AK58" i="117" s="1"/>
  <c r="AB58" i="117"/>
  <c r="Y58" i="117"/>
  <c r="V58" i="117"/>
  <c r="S58" i="117"/>
  <c r="Q58" i="117"/>
  <c r="R58" i="117" s="1"/>
  <c r="AE57" i="117"/>
  <c r="AB57" i="117"/>
  <c r="Y57" i="117"/>
  <c r="V57" i="117"/>
  <c r="S57" i="117"/>
  <c r="Q57" i="117"/>
  <c r="R57" i="117" s="1"/>
  <c r="AE56" i="117"/>
  <c r="AB56" i="117"/>
  <c r="Y56" i="117"/>
  <c r="V56" i="117"/>
  <c r="S56" i="117"/>
  <c r="Q56" i="117"/>
  <c r="R56" i="117" s="1"/>
  <c r="AE55" i="117"/>
  <c r="AK55" i="117" s="1"/>
  <c r="AB55" i="117"/>
  <c r="Y55" i="117"/>
  <c r="V55" i="117"/>
  <c r="S55" i="117"/>
  <c r="Q55" i="117"/>
  <c r="R55" i="117" s="1"/>
  <c r="AE54" i="117"/>
  <c r="AB54" i="117"/>
  <c r="Y54" i="117"/>
  <c r="V54" i="117"/>
  <c r="S54" i="117"/>
  <c r="Q54" i="117"/>
  <c r="R54" i="117" s="1"/>
  <c r="AE53" i="117"/>
  <c r="AK53" i="117" s="1"/>
  <c r="AB53" i="117"/>
  <c r="Y53" i="117"/>
  <c r="V53" i="117"/>
  <c r="S53" i="117"/>
  <c r="Q53" i="117"/>
  <c r="R53" i="117" s="1"/>
  <c r="AE52" i="117"/>
  <c r="AK52" i="117" s="1"/>
  <c r="AB52" i="117"/>
  <c r="Y52" i="117"/>
  <c r="V52" i="117"/>
  <c r="S52" i="117"/>
  <c r="Q52" i="117"/>
  <c r="R52" i="117" s="1"/>
  <c r="AE51" i="117"/>
  <c r="AK51" i="117" s="1"/>
  <c r="AB51" i="117"/>
  <c r="Y51" i="117"/>
  <c r="V51" i="117"/>
  <c r="S51" i="117"/>
  <c r="Q51" i="117"/>
  <c r="R51" i="117" s="1"/>
  <c r="AE50" i="117"/>
  <c r="AK50" i="117" s="1"/>
  <c r="AB50" i="117"/>
  <c r="Y50" i="117"/>
  <c r="V50" i="117"/>
  <c r="S50" i="117"/>
  <c r="Q50" i="117"/>
  <c r="R50" i="117" s="1"/>
  <c r="AE49" i="117"/>
  <c r="AB49" i="117"/>
  <c r="Y49" i="117"/>
  <c r="V49" i="117"/>
  <c r="S49" i="117"/>
  <c r="Q49" i="117"/>
  <c r="R49" i="117" s="1"/>
  <c r="AE48" i="117"/>
  <c r="AB48" i="117"/>
  <c r="Y48" i="117"/>
  <c r="V48" i="117"/>
  <c r="S48" i="117"/>
  <c r="Q48" i="117"/>
  <c r="R48" i="117" s="1"/>
  <c r="AE47" i="117"/>
  <c r="AB47" i="117"/>
  <c r="Y47" i="117"/>
  <c r="V47" i="117"/>
  <c r="S47" i="117"/>
  <c r="Q47" i="117"/>
  <c r="R47" i="117" s="1"/>
  <c r="AE46" i="117"/>
  <c r="AK46" i="117" s="1"/>
  <c r="AB46" i="117"/>
  <c r="Y46" i="117"/>
  <c r="V46" i="117"/>
  <c r="S46" i="117"/>
  <c r="Q46" i="117"/>
  <c r="R46" i="117" s="1"/>
  <c r="AE45" i="117"/>
  <c r="AB45" i="117"/>
  <c r="Y45" i="117"/>
  <c r="V45" i="117"/>
  <c r="S45" i="117"/>
  <c r="Q45" i="117"/>
  <c r="R45" i="117" s="1"/>
  <c r="AE44" i="117"/>
  <c r="AB44" i="117"/>
  <c r="Y44" i="117"/>
  <c r="V44" i="117"/>
  <c r="S44" i="117"/>
  <c r="Q44" i="117"/>
  <c r="R44" i="117" s="1"/>
  <c r="AE43" i="117"/>
  <c r="AK43" i="117" s="1"/>
  <c r="AB43" i="117"/>
  <c r="Y43" i="117"/>
  <c r="V43" i="117"/>
  <c r="S43" i="117"/>
  <c r="Q43" i="117"/>
  <c r="R43" i="117" s="1"/>
  <c r="AE42" i="117"/>
  <c r="AK42" i="117" s="1"/>
  <c r="AB42" i="117"/>
  <c r="Y42" i="117"/>
  <c r="V42" i="117"/>
  <c r="S42" i="117"/>
  <c r="Q42" i="117"/>
  <c r="R42" i="117" s="1"/>
  <c r="AE41" i="117"/>
  <c r="AB41" i="117"/>
  <c r="Y41" i="117"/>
  <c r="V41" i="117"/>
  <c r="S41" i="117"/>
  <c r="Q41" i="117"/>
  <c r="R41" i="117" s="1"/>
  <c r="AE40" i="117"/>
  <c r="AB40" i="117"/>
  <c r="Y40" i="117"/>
  <c r="V40" i="117"/>
  <c r="S40" i="117"/>
  <c r="Q40" i="117"/>
  <c r="AE39" i="117"/>
  <c r="AK39" i="117" s="1"/>
  <c r="AB39" i="117"/>
  <c r="Y39" i="117"/>
  <c r="V39" i="117"/>
  <c r="S39" i="117"/>
  <c r="Q39" i="117"/>
  <c r="R39" i="117" s="1"/>
  <c r="AE38" i="117"/>
  <c r="AB38" i="117"/>
  <c r="Y38" i="117"/>
  <c r="V38" i="117"/>
  <c r="S38" i="117"/>
  <c r="Q38" i="117"/>
  <c r="R38" i="117" s="1"/>
  <c r="AE37" i="117"/>
  <c r="AK37" i="117" s="1"/>
  <c r="AB37" i="117"/>
  <c r="Y37" i="117"/>
  <c r="V37" i="117"/>
  <c r="S37" i="117"/>
  <c r="Q37" i="117"/>
  <c r="R37" i="117" s="1"/>
  <c r="AE36" i="117"/>
  <c r="AK36" i="117" s="1"/>
  <c r="AB36" i="117"/>
  <c r="Y36" i="117"/>
  <c r="V36" i="117"/>
  <c r="S36" i="117"/>
  <c r="Q36" i="117"/>
  <c r="R36" i="117" s="1"/>
  <c r="AE35" i="117"/>
  <c r="AK35" i="117" s="1"/>
  <c r="AB35" i="117"/>
  <c r="Y35" i="117"/>
  <c r="V35" i="117"/>
  <c r="S35" i="117"/>
  <c r="Q35" i="117"/>
  <c r="R35" i="117" s="1"/>
  <c r="AE34" i="117"/>
  <c r="AK34" i="117" s="1"/>
  <c r="AB34" i="117"/>
  <c r="Y34" i="117"/>
  <c r="V34" i="117"/>
  <c r="S34" i="117"/>
  <c r="Q34" i="117"/>
  <c r="R34" i="117" s="1"/>
  <c r="AE33" i="117"/>
  <c r="AB33" i="117"/>
  <c r="Y33" i="117"/>
  <c r="V33" i="117"/>
  <c r="S33" i="117"/>
  <c r="Q33" i="117"/>
  <c r="R33" i="117" s="1"/>
  <c r="AE32" i="117"/>
  <c r="AB32" i="117"/>
  <c r="Y32" i="117"/>
  <c r="V32" i="117"/>
  <c r="S32" i="117"/>
  <c r="Q32" i="117"/>
  <c r="R32" i="117" s="1"/>
  <c r="AE31" i="117"/>
  <c r="AB31" i="117"/>
  <c r="Y31" i="117"/>
  <c r="V31" i="117"/>
  <c r="S31" i="117"/>
  <c r="Q31" i="117"/>
  <c r="R31" i="117" s="1"/>
  <c r="AE30" i="117"/>
  <c r="AK30" i="117" s="1"/>
  <c r="AB30" i="117"/>
  <c r="Y30" i="117"/>
  <c r="V30" i="117"/>
  <c r="S30" i="117"/>
  <c r="Q30" i="117"/>
  <c r="R30" i="117" s="1"/>
  <c r="AE29" i="117"/>
  <c r="AB29" i="117"/>
  <c r="Y29" i="117"/>
  <c r="V29" i="117"/>
  <c r="S29" i="117"/>
  <c r="Q29" i="117"/>
  <c r="R29" i="117" s="1"/>
  <c r="AE28" i="117"/>
  <c r="AB28" i="117"/>
  <c r="Y28" i="117"/>
  <c r="V28" i="117"/>
  <c r="S28" i="117"/>
  <c r="Q28" i="117"/>
  <c r="R28" i="117" s="1"/>
  <c r="AE27" i="117"/>
  <c r="AK27" i="117" s="1"/>
  <c r="AB27" i="117"/>
  <c r="Y27" i="117"/>
  <c r="V27" i="117"/>
  <c r="S27" i="117"/>
  <c r="Q27" i="117"/>
  <c r="R27" i="117" s="1"/>
  <c r="AE26" i="117"/>
  <c r="AK26" i="117" s="1"/>
  <c r="AB26" i="117"/>
  <c r="Y26" i="117"/>
  <c r="V26" i="117"/>
  <c r="S26" i="117"/>
  <c r="Q26" i="117"/>
  <c r="R26" i="117" s="1"/>
  <c r="AE25" i="117"/>
  <c r="AB25" i="117"/>
  <c r="Y25" i="117"/>
  <c r="V25" i="117"/>
  <c r="S25" i="117"/>
  <c r="Q25" i="117"/>
  <c r="R25" i="117" s="1"/>
  <c r="AE24" i="117"/>
  <c r="AB24" i="117"/>
  <c r="Y24" i="117"/>
  <c r="V24" i="117"/>
  <c r="S24" i="117"/>
  <c r="Q24" i="117"/>
  <c r="R24" i="117" s="1"/>
  <c r="AE23" i="117"/>
  <c r="AK23" i="117" s="1"/>
  <c r="AB23" i="117"/>
  <c r="Y23" i="117"/>
  <c r="V23" i="117"/>
  <c r="S23" i="117"/>
  <c r="Q23" i="117"/>
  <c r="R23" i="117" s="1"/>
  <c r="AE22" i="117"/>
  <c r="AB22" i="117"/>
  <c r="Y22" i="117"/>
  <c r="V22" i="117"/>
  <c r="S22" i="117"/>
  <c r="Q22" i="117"/>
  <c r="R22" i="117" s="1"/>
  <c r="AE21" i="117"/>
  <c r="AK21" i="117" s="1"/>
  <c r="AB21" i="117"/>
  <c r="Y21" i="117"/>
  <c r="V21" i="117"/>
  <c r="S21" i="117"/>
  <c r="Q21" i="117"/>
  <c r="R21" i="117" s="1"/>
  <c r="AE20" i="117"/>
  <c r="AK20" i="117" s="1"/>
  <c r="AB20" i="117"/>
  <c r="Y20" i="117"/>
  <c r="V20" i="117"/>
  <c r="S20" i="117"/>
  <c r="Q20" i="117"/>
  <c r="R20" i="117" s="1"/>
  <c r="AE19" i="117"/>
  <c r="AK19" i="117" s="1"/>
  <c r="AB19" i="117"/>
  <c r="Y19" i="117"/>
  <c r="V19" i="117"/>
  <c r="S19" i="117"/>
  <c r="Q19" i="117"/>
  <c r="R19" i="117" s="1"/>
  <c r="AE18" i="117"/>
  <c r="AK18" i="117" s="1"/>
  <c r="AB18" i="117"/>
  <c r="Y18" i="117"/>
  <c r="V18" i="117"/>
  <c r="S18" i="117"/>
  <c r="Q18" i="117"/>
  <c r="R18" i="117" s="1"/>
  <c r="AE17" i="117"/>
  <c r="AB17" i="117"/>
  <c r="Y17" i="117"/>
  <c r="V17" i="117"/>
  <c r="S17" i="117"/>
  <c r="Q17" i="117"/>
  <c r="AE11" i="117"/>
  <c r="AB11" i="117"/>
  <c r="Y11" i="117"/>
  <c r="V11" i="117"/>
  <c r="L11" i="117"/>
  <c r="I11" i="117"/>
  <c r="F11" i="117"/>
  <c r="C11" i="117"/>
  <c r="AS10" i="117"/>
  <c r="AH9" i="117"/>
  <c r="O9" i="117"/>
  <c r="AN8" i="117"/>
  <c r="AV8" i="117" s="1"/>
  <c r="D24" i="27" s="1"/>
  <c r="AE8" i="117"/>
  <c r="AB8" i="117"/>
  <c r="Y8" i="117"/>
  <c r="V8" i="117"/>
  <c r="L8" i="117"/>
  <c r="I8" i="117"/>
  <c r="F8" i="117"/>
  <c r="C8" i="117"/>
  <c r="AN6" i="117"/>
  <c r="AV6" i="117" s="1"/>
  <c r="B24" i="27" s="1"/>
  <c r="AH6" i="117"/>
  <c r="O6" i="117"/>
  <c r="AE89" i="116"/>
  <c r="Y89" i="116"/>
  <c r="Q89" i="116"/>
  <c r="R89" i="116" s="1"/>
  <c r="AE88" i="116"/>
  <c r="Y88" i="116"/>
  <c r="Q88" i="116"/>
  <c r="R88" i="116" s="1"/>
  <c r="AE87" i="116"/>
  <c r="Y87" i="116"/>
  <c r="Q87" i="116"/>
  <c r="R87" i="116" s="1"/>
  <c r="AE85" i="116"/>
  <c r="AB85" i="116"/>
  <c r="Y85" i="116"/>
  <c r="V85" i="116"/>
  <c r="S85" i="116"/>
  <c r="Q85" i="116"/>
  <c r="R85" i="116" s="1"/>
  <c r="AE84" i="116"/>
  <c r="AK84" i="116" s="1"/>
  <c r="AB84" i="116"/>
  <c r="Y84" i="116"/>
  <c r="V84" i="116"/>
  <c r="S84" i="116"/>
  <c r="Q84" i="116"/>
  <c r="R84" i="116" s="1"/>
  <c r="AE83" i="116"/>
  <c r="AB83" i="116"/>
  <c r="Y83" i="116"/>
  <c r="V83" i="116"/>
  <c r="S83" i="116"/>
  <c r="Q83" i="116"/>
  <c r="R83" i="116" s="1"/>
  <c r="AE82" i="116"/>
  <c r="AB82" i="116"/>
  <c r="Y82" i="116"/>
  <c r="V82" i="116"/>
  <c r="S82" i="116"/>
  <c r="Q82" i="116"/>
  <c r="R82" i="116" s="1"/>
  <c r="AE81" i="116"/>
  <c r="AK81" i="116" s="1"/>
  <c r="AB81" i="116"/>
  <c r="Y81" i="116"/>
  <c r="V81" i="116"/>
  <c r="S81" i="116"/>
  <c r="Q81" i="116"/>
  <c r="R81" i="116" s="1"/>
  <c r="AE80" i="116"/>
  <c r="AK80" i="116" s="1"/>
  <c r="AB80" i="116"/>
  <c r="Y80" i="116"/>
  <c r="V80" i="116"/>
  <c r="S80" i="116"/>
  <c r="Q80" i="116"/>
  <c r="R80" i="116" s="1"/>
  <c r="AE79" i="116"/>
  <c r="AB79" i="116"/>
  <c r="Y79" i="116"/>
  <c r="V79" i="116"/>
  <c r="S79" i="116"/>
  <c r="Q79" i="116"/>
  <c r="R79" i="116" s="1"/>
  <c r="AE78" i="116"/>
  <c r="AB78" i="116"/>
  <c r="Y78" i="116"/>
  <c r="V78" i="116"/>
  <c r="S78" i="116"/>
  <c r="Q78" i="116"/>
  <c r="R78" i="116" s="1"/>
  <c r="AE77" i="116"/>
  <c r="AK77" i="116" s="1"/>
  <c r="AB77" i="116"/>
  <c r="Y77" i="116"/>
  <c r="V77" i="116"/>
  <c r="S77" i="116"/>
  <c r="Q77" i="116"/>
  <c r="R77" i="116" s="1"/>
  <c r="AE76" i="116"/>
  <c r="AB76" i="116"/>
  <c r="Y76" i="116"/>
  <c r="V76" i="116"/>
  <c r="S76" i="116"/>
  <c r="Q76" i="116"/>
  <c r="R76" i="116" s="1"/>
  <c r="AE75" i="116"/>
  <c r="AK75" i="116" s="1"/>
  <c r="AB75" i="116"/>
  <c r="Y75" i="116"/>
  <c r="V75" i="116"/>
  <c r="S75" i="116"/>
  <c r="Q75" i="116"/>
  <c r="R75" i="116" s="1"/>
  <c r="AE74" i="116"/>
  <c r="AK74" i="116" s="1"/>
  <c r="AB74" i="116"/>
  <c r="Y74" i="116"/>
  <c r="V74" i="116"/>
  <c r="S74" i="116"/>
  <c r="Q74" i="116"/>
  <c r="R74" i="116" s="1"/>
  <c r="AE73" i="116"/>
  <c r="AK73" i="116" s="1"/>
  <c r="AB73" i="116"/>
  <c r="Y73" i="116"/>
  <c r="V73" i="116"/>
  <c r="S73" i="116"/>
  <c r="Q73" i="116"/>
  <c r="R73" i="116" s="1"/>
  <c r="AE72" i="116"/>
  <c r="AK72" i="116" s="1"/>
  <c r="AB72" i="116"/>
  <c r="Y72" i="116"/>
  <c r="V72" i="116"/>
  <c r="S72" i="116"/>
  <c r="Q72" i="116"/>
  <c r="R72" i="116" s="1"/>
  <c r="AE71" i="116"/>
  <c r="AB71" i="116"/>
  <c r="Y71" i="116"/>
  <c r="V71" i="116"/>
  <c r="S71" i="116"/>
  <c r="Q71" i="116"/>
  <c r="R71" i="116" s="1"/>
  <c r="AE70" i="116"/>
  <c r="AB70" i="116"/>
  <c r="Y70" i="116"/>
  <c r="V70" i="116"/>
  <c r="S70" i="116"/>
  <c r="Q70" i="116"/>
  <c r="R70" i="116" s="1"/>
  <c r="AE69" i="116"/>
  <c r="AB69" i="116"/>
  <c r="Y69" i="116"/>
  <c r="V69" i="116"/>
  <c r="S69" i="116"/>
  <c r="Q69" i="116"/>
  <c r="R69" i="116" s="1"/>
  <c r="AE68" i="116"/>
  <c r="AK68" i="116" s="1"/>
  <c r="AB68" i="116"/>
  <c r="Y68" i="116"/>
  <c r="V68" i="116"/>
  <c r="S68" i="116"/>
  <c r="Q68" i="116"/>
  <c r="R68" i="116" s="1"/>
  <c r="AE62" i="116"/>
  <c r="Y62" i="116"/>
  <c r="Q62" i="116"/>
  <c r="R62" i="116" s="1"/>
  <c r="AE61" i="116"/>
  <c r="Y61" i="116"/>
  <c r="Q61" i="116"/>
  <c r="R61" i="116" s="1"/>
  <c r="AE60" i="116"/>
  <c r="Y60" i="116"/>
  <c r="Q60" i="116"/>
  <c r="R60" i="116" s="1"/>
  <c r="AE58" i="116"/>
  <c r="AB58" i="116"/>
  <c r="Y58" i="116"/>
  <c r="V58" i="116"/>
  <c r="S58" i="116"/>
  <c r="Q58" i="116"/>
  <c r="R58" i="116" s="1"/>
  <c r="AE57" i="116"/>
  <c r="AB57" i="116"/>
  <c r="Y57" i="116"/>
  <c r="V57" i="116"/>
  <c r="S57" i="116"/>
  <c r="Q57" i="116"/>
  <c r="R57" i="116" s="1"/>
  <c r="AE56" i="116"/>
  <c r="AK56" i="116" s="1"/>
  <c r="AB56" i="116"/>
  <c r="Y56" i="116"/>
  <c r="V56" i="116"/>
  <c r="S56" i="116"/>
  <c r="Q56" i="116"/>
  <c r="R56" i="116" s="1"/>
  <c r="AE55" i="116"/>
  <c r="AK55" i="116" s="1"/>
  <c r="AB55" i="116"/>
  <c r="Y55" i="116"/>
  <c r="V55" i="116"/>
  <c r="S55" i="116"/>
  <c r="Q55" i="116"/>
  <c r="R55" i="116" s="1"/>
  <c r="AE54" i="116"/>
  <c r="AB54" i="116"/>
  <c r="Y54" i="116"/>
  <c r="V54" i="116"/>
  <c r="S54" i="116"/>
  <c r="Q54" i="116"/>
  <c r="R54" i="116" s="1"/>
  <c r="AE53" i="116"/>
  <c r="AB53" i="116"/>
  <c r="Y53" i="116"/>
  <c r="V53" i="116"/>
  <c r="S53" i="116"/>
  <c r="Q53" i="116"/>
  <c r="R53" i="116" s="1"/>
  <c r="AE52" i="116"/>
  <c r="AK52" i="116" s="1"/>
  <c r="AB52" i="116"/>
  <c r="Y52" i="116"/>
  <c r="V52" i="116"/>
  <c r="S52" i="116"/>
  <c r="Q52" i="116"/>
  <c r="R52" i="116" s="1"/>
  <c r="AE51" i="116"/>
  <c r="AB51" i="116"/>
  <c r="Y51" i="116"/>
  <c r="V51" i="116"/>
  <c r="S51" i="116"/>
  <c r="Q51" i="116"/>
  <c r="R51" i="116" s="1"/>
  <c r="AE50" i="116"/>
  <c r="AK50" i="116" s="1"/>
  <c r="AB50" i="116"/>
  <c r="Y50" i="116"/>
  <c r="V50" i="116"/>
  <c r="S50" i="116"/>
  <c r="Q50" i="116"/>
  <c r="R50" i="116" s="1"/>
  <c r="AE49" i="116"/>
  <c r="AK49" i="116" s="1"/>
  <c r="AB49" i="116"/>
  <c r="Y49" i="116"/>
  <c r="V49" i="116"/>
  <c r="S49" i="116"/>
  <c r="Q49" i="116"/>
  <c r="R49" i="116" s="1"/>
  <c r="AE48" i="116"/>
  <c r="AK48" i="116" s="1"/>
  <c r="AB48" i="116"/>
  <c r="Y48" i="116"/>
  <c r="V48" i="116"/>
  <c r="S48" i="116"/>
  <c r="Q48" i="116"/>
  <c r="R48" i="116" s="1"/>
  <c r="AE47" i="116"/>
  <c r="AK47" i="116" s="1"/>
  <c r="AB47" i="116"/>
  <c r="Y47" i="116"/>
  <c r="V47" i="116"/>
  <c r="S47" i="116"/>
  <c r="Q47" i="116"/>
  <c r="R47" i="116" s="1"/>
  <c r="AE46" i="116"/>
  <c r="AB46" i="116"/>
  <c r="Y46" i="116"/>
  <c r="V46" i="116"/>
  <c r="S46" i="116"/>
  <c r="Q46" i="116"/>
  <c r="R46" i="116" s="1"/>
  <c r="AE45" i="116"/>
  <c r="AB45" i="116"/>
  <c r="Y45" i="116"/>
  <c r="V45" i="116"/>
  <c r="S45" i="116"/>
  <c r="Q45" i="116"/>
  <c r="R45" i="116" s="1"/>
  <c r="AE44" i="116"/>
  <c r="AB44" i="116"/>
  <c r="Y44" i="116"/>
  <c r="V44" i="116"/>
  <c r="S44" i="116"/>
  <c r="Q44" i="116"/>
  <c r="R44" i="116" s="1"/>
  <c r="AE43" i="116"/>
  <c r="AK43" i="116" s="1"/>
  <c r="AB43" i="116"/>
  <c r="Y43" i="116"/>
  <c r="V43" i="116"/>
  <c r="S43" i="116"/>
  <c r="Q43" i="116"/>
  <c r="R43" i="116" s="1"/>
  <c r="AE42" i="116"/>
  <c r="AB42" i="116"/>
  <c r="Y42" i="116"/>
  <c r="V42" i="116"/>
  <c r="S42" i="116"/>
  <c r="Q42" i="116"/>
  <c r="R42" i="116" s="1"/>
  <c r="AE41" i="116"/>
  <c r="AB41" i="116"/>
  <c r="Y41" i="116"/>
  <c r="V41" i="116"/>
  <c r="S41" i="116"/>
  <c r="Q41" i="116"/>
  <c r="R41" i="116" s="1"/>
  <c r="AE40" i="116"/>
  <c r="AK40" i="116" s="1"/>
  <c r="AB40" i="116"/>
  <c r="Y40" i="116"/>
  <c r="V40" i="116"/>
  <c r="S40" i="116"/>
  <c r="Q40" i="116"/>
  <c r="AE39" i="116"/>
  <c r="AK39" i="116" s="1"/>
  <c r="AB39" i="116"/>
  <c r="Y39" i="116"/>
  <c r="V39" i="116"/>
  <c r="S39" i="116"/>
  <c r="Q39" i="116"/>
  <c r="R39" i="116" s="1"/>
  <c r="AE38" i="116"/>
  <c r="AB38" i="116"/>
  <c r="Y38" i="116"/>
  <c r="V38" i="116"/>
  <c r="S38" i="116"/>
  <c r="Q38" i="116"/>
  <c r="R38" i="116" s="1"/>
  <c r="AE37" i="116"/>
  <c r="AB37" i="116"/>
  <c r="Y37" i="116"/>
  <c r="V37" i="116"/>
  <c r="S37" i="116"/>
  <c r="Q37" i="116"/>
  <c r="R37" i="116" s="1"/>
  <c r="AE36" i="116"/>
  <c r="AK36" i="116" s="1"/>
  <c r="AB36" i="116"/>
  <c r="Y36" i="116"/>
  <c r="V36" i="116"/>
  <c r="S36" i="116"/>
  <c r="Q36" i="116"/>
  <c r="R36" i="116" s="1"/>
  <c r="AE35" i="116"/>
  <c r="AB35" i="116"/>
  <c r="Y35" i="116"/>
  <c r="V35" i="116"/>
  <c r="S35" i="116"/>
  <c r="Q35" i="116"/>
  <c r="R35" i="116" s="1"/>
  <c r="AE34" i="116"/>
  <c r="AK34" i="116" s="1"/>
  <c r="AB34" i="116"/>
  <c r="Y34" i="116"/>
  <c r="V34" i="116"/>
  <c r="S34" i="116"/>
  <c r="Q34" i="116"/>
  <c r="R34" i="116" s="1"/>
  <c r="AE33" i="116"/>
  <c r="AK33" i="116" s="1"/>
  <c r="AB33" i="116"/>
  <c r="Y33" i="116"/>
  <c r="V33" i="116"/>
  <c r="S33" i="116"/>
  <c r="Q33" i="116"/>
  <c r="R33" i="116" s="1"/>
  <c r="AE32" i="116"/>
  <c r="AK32" i="116" s="1"/>
  <c r="AB32" i="116"/>
  <c r="Y32" i="116"/>
  <c r="V32" i="116"/>
  <c r="S32" i="116"/>
  <c r="Q32" i="116"/>
  <c r="R32" i="116" s="1"/>
  <c r="AE31" i="116"/>
  <c r="AK31" i="116" s="1"/>
  <c r="AB31" i="116"/>
  <c r="Y31" i="116"/>
  <c r="V31" i="116"/>
  <c r="S31" i="116"/>
  <c r="Q31" i="116"/>
  <c r="R31" i="116" s="1"/>
  <c r="AE30" i="116"/>
  <c r="AB30" i="116"/>
  <c r="Y30" i="116"/>
  <c r="V30" i="116"/>
  <c r="S30" i="116"/>
  <c r="Q30" i="116"/>
  <c r="R30" i="116" s="1"/>
  <c r="AE29" i="116"/>
  <c r="AB29" i="116"/>
  <c r="Y29" i="116"/>
  <c r="V29" i="116"/>
  <c r="S29" i="116"/>
  <c r="Q29" i="116"/>
  <c r="R29" i="116" s="1"/>
  <c r="AE28" i="116"/>
  <c r="AB28" i="116"/>
  <c r="Y28" i="116"/>
  <c r="V28" i="116"/>
  <c r="S28" i="116"/>
  <c r="Q28" i="116"/>
  <c r="R28" i="116" s="1"/>
  <c r="AE27" i="116"/>
  <c r="AK27" i="116" s="1"/>
  <c r="AB27" i="116"/>
  <c r="Y27" i="116"/>
  <c r="V27" i="116"/>
  <c r="S27" i="116"/>
  <c r="Q27" i="116"/>
  <c r="R27" i="116" s="1"/>
  <c r="AE26" i="116"/>
  <c r="AB26" i="116"/>
  <c r="Y26" i="116"/>
  <c r="V26" i="116"/>
  <c r="S26" i="116"/>
  <c r="Q26" i="116"/>
  <c r="R26" i="116" s="1"/>
  <c r="AE25" i="116"/>
  <c r="AB25" i="116"/>
  <c r="Y25" i="116"/>
  <c r="V25" i="116"/>
  <c r="S25" i="116"/>
  <c r="Q25" i="116"/>
  <c r="R25" i="116" s="1"/>
  <c r="AE24" i="116"/>
  <c r="AK24" i="116" s="1"/>
  <c r="AB24" i="116"/>
  <c r="Y24" i="116"/>
  <c r="V24" i="116"/>
  <c r="S24" i="116"/>
  <c r="Q24" i="116"/>
  <c r="R24" i="116" s="1"/>
  <c r="AE23" i="116"/>
  <c r="AK23" i="116" s="1"/>
  <c r="AB23" i="116"/>
  <c r="Y23" i="116"/>
  <c r="V23" i="116"/>
  <c r="S23" i="116"/>
  <c r="Q23" i="116"/>
  <c r="R23" i="116" s="1"/>
  <c r="AE22" i="116"/>
  <c r="AB22" i="116"/>
  <c r="Y22" i="116"/>
  <c r="V22" i="116"/>
  <c r="S22" i="116"/>
  <c r="Q22" i="116"/>
  <c r="R22" i="116" s="1"/>
  <c r="AE21" i="116"/>
  <c r="AB21" i="116"/>
  <c r="Y21" i="116"/>
  <c r="V21" i="116"/>
  <c r="S21" i="116"/>
  <c r="Q21" i="116"/>
  <c r="R21" i="116" s="1"/>
  <c r="AE20" i="116"/>
  <c r="AK20" i="116" s="1"/>
  <c r="AB20" i="116"/>
  <c r="Y20" i="116"/>
  <c r="V20" i="116"/>
  <c r="S20" i="116"/>
  <c r="Q20" i="116"/>
  <c r="R20" i="116" s="1"/>
  <c r="AE19" i="116"/>
  <c r="AB19" i="116"/>
  <c r="Y19" i="116"/>
  <c r="V19" i="116"/>
  <c r="S19" i="116"/>
  <c r="Q19" i="116"/>
  <c r="R19" i="116" s="1"/>
  <c r="AE18" i="116"/>
  <c r="AK18" i="116" s="1"/>
  <c r="AB18" i="116"/>
  <c r="Y18" i="116"/>
  <c r="V18" i="116"/>
  <c r="S18" i="116"/>
  <c r="Q18" i="116"/>
  <c r="R18" i="116" s="1"/>
  <c r="AE17" i="116"/>
  <c r="AK17" i="116" s="1"/>
  <c r="AB17" i="116"/>
  <c r="Y17" i="116"/>
  <c r="V17" i="116"/>
  <c r="S17" i="116"/>
  <c r="Q17" i="116"/>
  <c r="AE11" i="116"/>
  <c r="AB11" i="116"/>
  <c r="Y11" i="116"/>
  <c r="V11" i="116"/>
  <c r="L11" i="116"/>
  <c r="I11" i="116"/>
  <c r="F11" i="116"/>
  <c r="C11" i="116"/>
  <c r="AS10" i="116"/>
  <c r="AH9" i="116"/>
  <c r="O9" i="116"/>
  <c r="AN8" i="116"/>
  <c r="AV8" i="116" s="1"/>
  <c r="D23" i="27" s="1"/>
  <c r="AE8" i="116"/>
  <c r="AB8" i="116"/>
  <c r="Y8" i="116"/>
  <c r="V8" i="116"/>
  <c r="L8" i="116"/>
  <c r="I8" i="116"/>
  <c r="F8" i="116"/>
  <c r="C8" i="116"/>
  <c r="AN6" i="116"/>
  <c r="AH6" i="116"/>
  <c r="O6" i="116"/>
  <c r="AE89" i="115"/>
  <c r="AK89" i="115" s="1"/>
  <c r="Y89" i="115"/>
  <c r="Q89" i="115"/>
  <c r="R89" i="115" s="1"/>
  <c r="AE88" i="115"/>
  <c r="AK88" i="115" s="1"/>
  <c r="Y88" i="115"/>
  <c r="Q88" i="115"/>
  <c r="R88" i="115" s="1"/>
  <c r="AE87" i="115"/>
  <c r="AK87" i="115" s="1"/>
  <c r="Y87" i="115"/>
  <c r="Q87" i="115"/>
  <c r="R87" i="115" s="1"/>
  <c r="AE85" i="115"/>
  <c r="AK85" i="115" s="1"/>
  <c r="AB85" i="115"/>
  <c r="Y85" i="115"/>
  <c r="V85" i="115"/>
  <c r="S85" i="115"/>
  <c r="Q85" i="115"/>
  <c r="R85" i="115" s="1"/>
  <c r="AE84" i="115"/>
  <c r="AK84" i="115" s="1"/>
  <c r="AB84" i="115"/>
  <c r="Y84" i="115"/>
  <c r="V84" i="115"/>
  <c r="S84" i="115"/>
  <c r="Q84" i="115"/>
  <c r="R84" i="115" s="1"/>
  <c r="AE83" i="115"/>
  <c r="AK83" i="115" s="1"/>
  <c r="AB83" i="115"/>
  <c r="Y83" i="115"/>
  <c r="V83" i="115"/>
  <c r="S83" i="115"/>
  <c r="Q83" i="115"/>
  <c r="R83" i="115" s="1"/>
  <c r="AE82" i="115"/>
  <c r="AK82" i="115" s="1"/>
  <c r="AB82" i="115"/>
  <c r="Y82" i="115"/>
  <c r="V82" i="115"/>
  <c r="S82" i="115"/>
  <c r="Q82" i="115"/>
  <c r="R82" i="115" s="1"/>
  <c r="AE81" i="115"/>
  <c r="AB81" i="115"/>
  <c r="Y81" i="115"/>
  <c r="V81" i="115"/>
  <c r="S81" i="115"/>
  <c r="Q81" i="115"/>
  <c r="R81" i="115" s="1"/>
  <c r="AE80" i="115"/>
  <c r="AB80" i="115"/>
  <c r="Y80" i="115"/>
  <c r="V80" i="115"/>
  <c r="S80" i="115"/>
  <c r="Q80" i="115"/>
  <c r="R80" i="115" s="1"/>
  <c r="AE79" i="115"/>
  <c r="AB79" i="115"/>
  <c r="Y79" i="115"/>
  <c r="V79" i="115"/>
  <c r="S79" i="115"/>
  <c r="Q79" i="115"/>
  <c r="R79" i="115" s="1"/>
  <c r="AE78" i="115"/>
  <c r="AK78" i="115" s="1"/>
  <c r="AB78" i="115"/>
  <c r="Y78" i="115"/>
  <c r="V78" i="115"/>
  <c r="S78" i="115"/>
  <c r="Q78" i="115"/>
  <c r="R78" i="115" s="1"/>
  <c r="AE77" i="115"/>
  <c r="AB77" i="115"/>
  <c r="Y77" i="115"/>
  <c r="V77" i="115"/>
  <c r="S77" i="115"/>
  <c r="Q77" i="115"/>
  <c r="R77" i="115" s="1"/>
  <c r="AE76" i="115"/>
  <c r="AB76" i="115"/>
  <c r="Y76" i="115"/>
  <c r="V76" i="115"/>
  <c r="S76" i="115"/>
  <c r="Q76" i="115"/>
  <c r="R76" i="115" s="1"/>
  <c r="AE75" i="115"/>
  <c r="AK75" i="115" s="1"/>
  <c r="AB75" i="115"/>
  <c r="Y75" i="115"/>
  <c r="V75" i="115"/>
  <c r="S75" i="115"/>
  <c r="Q75" i="115"/>
  <c r="R75" i="115" s="1"/>
  <c r="AE74" i="115"/>
  <c r="AK74" i="115" s="1"/>
  <c r="AB74" i="115"/>
  <c r="Y74" i="115"/>
  <c r="V74" i="115"/>
  <c r="S74" i="115"/>
  <c r="Q74" i="115"/>
  <c r="R74" i="115" s="1"/>
  <c r="AE73" i="115"/>
  <c r="AB73" i="115"/>
  <c r="Y73" i="115"/>
  <c r="V73" i="115"/>
  <c r="S73" i="115"/>
  <c r="Q73" i="115"/>
  <c r="R73" i="115" s="1"/>
  <c r="AE72" i="115"/>
  <c r="AB72" i="115"/>
  <c r="Y72" i="115"/>
  <c r="V72" i="115"/>
  <c r="S72" i="115"/>
  <c r="Q72" i="115"/>
  <c r="R72" i="115" s="1"/>
  <c r="AE71" i="115"/>
  <c r="AK71" i="115" s="1"/>
  <c r="AB71" i="115"/>
  <c r="Y71" i="115"/>
  <c r="V71" i="115"/>
  <c r="S71" i="115"/>
  <c r="Q71" i="115"/>
  <c r="R71" i="115" s="1"/>
  <c r="AE70" i="115"/>
  <c r="AB70" i="115"/>
  <c r="Y70" i="115"/>
  <c r="V70" i="115"/>
  <c r="S70" i="115"/>
  <c r="Q70" i="115"/>
  <c r="R70" i="115" s="1"/>
  <c r="AE69" i="115"/>
  <c r="AK69" i="115" s="1"/>
  <c r="AB69" i="115"/>
  <c r="Y69" i="115"/>
  <c r="V69" i="115"/>
  <c r="S69" i="115"/>
  <c r="Q69" i="115"/>
  <c r="R69" i="115" s="1"/>
  <c r="AE68" i="115"/>
  <c r="AK68" i="115" s="1"/>
  <c r="AB68" i="115"/>
  <c r="Y68" i="115"/>
  <c r="V68" i="115"/>
  <c r="S68" i="115"/>
  <c r="Q68" i="115"/>
  <c r="R68" i="115" s="1"/>
  <c r="AE62" i="115"/>
  <c r="AK62" i="115" s="1"/>
  <c r="Y62" i="115"/>
  <c r="Q62" i="115"/>
  <c r="R62" i="115" s="1"/>
  <c r="AE61" i="115"/>
  <c r="AK61" i="115" s="1"/>
  <c r="Y61" i="115"/>
  <c r="Q61" i="115"/>
  <c r="R61" i="115" s="1"/>
  <c r="AE60" i="115"/>
  <c r="AK60" i="115" s="1"/>
  <c r="Y60" i="115"/>
  <c r="Q60" i="115"/>
  <c r="R60" i="115" s="1"/>
  <c r="AE58" i="115"/>
  <c r="AK58" i="115" s="1"/>
  <c r="AB58" i="115"/>
  <c r="Y58" i="115"/>
  <c r="V58" i="115"/>
  <c r="S58" i="115"/>
  <c r="Q58" i="115"/>
  <c r="R58" i="115" s="1"/>
  <c r="AE57" i="115"/>
  <c r="AK57" i="115" s="1"/>
  <c r="AB57" i="115"/>
  <c r="Y57" i="115"/>
  <c r="V57" i="115"/>
  <c r="S57" i="115"/>
  <c r="Q57" i="115"/>
  <c r="R57" i="115" s="1"/>
  <c r="AE56" i="115"/>
  <c r="AB56" i="115"/>
  <c r="Y56" i="115"/>
  <c r="V56" i="115"/>
  <c r="S56" i="115"/>
  <c r="Q56" i="115"/>
  <c r="R56" i="115" s="1"/>
  <c r="AE55" i="115"/>
  <c r="AB55" i="115"/>
  <c r="Y55" i="115"/>
  <c r="V55" i="115"/>
  <c r="S55" i="115"/>
  <c r="Q55" i="115"/>
  <c r="R55" i="115" s="1"/>
  <c r="AE54" i="115"/>
  <c r="AB54" i="115"/>
  <c r="Y54" i="115"/>
  <c r="V54" i="115"/>
  <c r="S54" i="115"/>
  <c r="Q54" i="115"/>
  <c r="R54" i="115" s="1"/>
  <c r="AE53" i="115"/>
  <c r="AK53" i="115" s="1"/>
  <c r="AB53" i="115"/>
  <c r="Y53" i="115"/>
  <c r="V53" i="115"/>
  <c r="S53" i="115"/>
  <c r="Q53" i="115"/>
  <c r="R53" i="115" s="1"/>
  <c r="AE52" i="115"/>
  <c r="AB52" i="115"/>
  <c r="Y52" i="115"/>
  <c r="V52" i="115"/>
  <c r="S52" i="115"/>
  <c r="Q52" i="115"/>
  <c r="R52" i="115" s="1"/>
  <c r="AE51" i="115"/>
  <c r="AB51" i="115"/>
  <c r="Y51" i="115"/>
  <c r="V51" i="115"/>
  <c r="S51" i="115"/>
  <c r="Q51" i="115"/>
  <c r="R51" i="115" s="1"/>
  <c r="AE50" i="115"/>
  <c r="AK50" i="115" s="1"/>
  <c r="AB50" i="115"/>
  <c r="Y50" i="115"/>
  <c r="V50" i="115"/>
  <c r="S50" i="115"/>
  <c r="Q50" i="115"/>
  <c r="R50" i="115" s="1"/>
  <c r="AE49" i="115"/>
  <c r="AK49" i="115" s="1"/>
  <c r="AB49" i="115"/>
  <c r="Y49" i="115"/>
  <c r="V49" i="115"/>
  <c r="S49" i="115"/>
  <c r="Q49" i="115"/>
  <c r="R49" i="115" s="1"/>
  <c r="AE48" i="115"/>
  <c r="AB48" i="115"/>
  <c r="Y48" i="115"/>
  <c r="V48" i="115"/>
  <c r="S48" i="115"/>
  <c r="Q48" i="115"/>
  <c r="R48" i="115" s="1"/>
  <c r="AE47" i="115"/>
  <c r="AB47" i="115"/>
  <c r="Y47" i="115"/>
  <c r="V47" i="115"/>
  <c r="S47" i="115"/>
  <c r="Q47" i="115"/>
  <c r="R47" i="115" s="1"/>
  <c r="AE46" i="115"/>
  <c r="AK46" i="115" s="1"/>
  <c r="AB46" i="115"/>
  <c r="Y46" i="115"/>
  <c r="V46" i="115"/>
  <c r="S46" i="115"/>
  <c r="Q46" i="115"/>
  <c r="R46" i="115" s="1"/>
  <c r="AE45" i="115"/>
  <c r="AB45" i="115"/>
  <c r="Y45" i="115"/>
  <c r="V45" i="115"/>
  <c r="S45" i="115"/>
  <c r="Q45" i="115"/>
  <c r="R45" i="115" s="1"/>
  <c r="AE44" i="115"/>
  <c r="AK44" i="115" s="1"/>
  <c r="AB44" i="115"/>
  <c r="Y44" i="115"/>
  <c r="V44" i="115"/>
  <c r="S44" i="115"/>
  <c r="Q44" i="115"/>
  <c r="R44" i="115" s="1"/>
  <c r="AE43" i="115"/>
  <c r="AK43" i="115" s="1"/>
  <c r="AB43" i="115"/>
  <c r="Y43" i="115"/>
  <c r="V43" i="115"/>
  <c r="S43" i="115"/>
  <c r="Q43" i="115"/>
  <c r="R43" i="115" s="1"/>
  <c r="AE42" i="115"/>
  <c r="AK42" i="115" s="1"/>
  <c r="AB42" i="115"/>
  <c r="Y42" i="115"/>
  <c r="V42" i="115"/>
  <c r="S42" i="115"/>
  <c r="Q42" i="115"/>
  <c r="R42" i="115" s="1"/>
  <c r="AE41" i="115"/>
  <c r="AK41" i="115" s="1"/>
  <c r="AB41" i="115"/>
  <c r="Y41" i="115"/>
  <c r="V41" i="115"/>
  <c r="S41" i="115"/>
  <c r="Q41" i="115"/>
  <c r="R41" i="115" s="1"/>
  <c r="AE40" i="115"/>
  <c r="AB40" i="115"/>
  <c r="Y40" i="115"/>
  <c r="V40" i="115"/>
  <c r="S40" i="115"/>
  <c r="Q40" i="115"/>
  <c r="AE39" i="115"/>
  <c r="AB39" i="115"/>
  <c r="Y39" i="115"/>
  <c r="V39" i="115"/>
  <c r="S39" i="115"/>
  <c r="Q39" i="115"/>
  <c r="R39" i="115" s="1"/>
  <c r="AE38" i="115"/>
  <c r="AB38" i="115"/>
  <c r="Y38" i="115"/>
  <c r="V38" i="115"/>
  <c r="S38" i="115"/>
  <c r="Q38" i="115"/>
  <c r="R38" i="115" s="1"/>
  <c r="AE37" i="115"/>
  <c r="AK37" i="115" s="1"/>
  <c r="AB37" i="115"/>
  <c r="Y37" i="115"/>
  <c r="V37" i="115"/>
  <c r="S37" i="115"/>
  <c r="Q37" i="115"/>
  <c r="R37" i="115" s="1"/>
  <c r="AE36" i="115"/>
  <c r="AB36" i="115"/>
  <c r="Y36" i="115"/>
  <c r="V36" i="115"/>
  <c r="S36" i="115"/>
  <c r="Q36" i="115"/>
  <c r="R36" i="115" s="1"/>
  <c r="AE35" i="115"/>
  <c r="AB35" i="115"/>
  <c r="Y35" i="115"/>
  <c r="V35" i="115"/>
  <c r="S35" i="115"/>
  <c r="Q35" i="115"/>
  <c r="R35" i="115" s="1"/>
  <c r="AE34" i="115"/>
  <c r="AK34" i="115" s="1"/>
  <c r="AB34" i="115"/>
  <c r="Y34" i="115"/>
  <c r="V34" i="115"/>
  <c r="S34" i="115"/>
  <c r="Q34" i="115"/>
  <c r="R34" i="115" s="1"/>
  <c r="AE33" i="115"/>
  <c r="AK33" i="115" s="1"/>
  <c r="AB33" i="115"/>
  <c r="Y33" i="115"/>
  <c r="V33" i="115"/>
  <c r="S33" i="115"/>
  <c r="Q33" i="115"/>
  <c r="R33" i="115" s="1"/>
  <c r="AE32" i="115"/>
  <c r="AB32" i="115"/>
  <c r="Y32" i="115"/>
  <c r="V32" i="115"/>
  <c r="S32" i="115"/>
  <c r="Q32" i="115"/>
  <c r="R32" i="115" s="1"/>
  <c r="AE31" i="115"/>
  <c r="AB31" i="115"/>
  <c r="Y31" i="115"/>
  <c r="V31" i="115"/>
  <c r="S31" i="115"/>
  <c r="Q31" i="115"/>
  <c r="R31" i="115" s="1"/>
  <c r="AE30" i="115"/>
  <c r="AK30" i="115" s="1"/>
  <c r="AB30" i="115"/>
  <c r="Y30" i="115"/>
  <c r="V30" i="115"/>
  <c r="S30" i="115"/>
  <c r="Q30" i="115"/>
  <c r="R30" i="115" s="1"/>
  <c r="AE29" i="115"/>
  <c r="AK29" i="115" s="1"/>
  <c r="AB29" i="115"/>
  <c r="Y29" i="115"/>
  <c r="V29" i="115"/>
  <c r="S29" i="115"/>
  <c r="Q29" i="115"/>
  <c r="R29" i="115" s="1"/>
  <c r="AE28" i="115"/>
  <c r="AB28" i="115"/>
  <c r="Y28" i="115"/>
  <c r="V28" i="115"/>
  <c r="S28" i="115"/>
  <c r="Q28" i="115"/>
  <c r="R28" i="115" s="1"/>
  <c r="AE27" i="115"/>
  <c r="AB27" i="115"/>
  <c r="Y27" i="115"/>
  <c r="V27" i="115"/>
  <c r="S27" i="115"/>
  <c r="Q27" i="115"/>
  <c r="R27" i="115" s="1"/>
  <c r="AE26" i="115"/>
  <c r="AK26" i="115" s="1"/>
  <c r="AB26" i="115"/>
  <c r="Y26" i="115"/>
  <c r="V26" i="115"/>
  <c r="S26" i="115"/>
  <c r="Q26" i="115"/>
  <c r="R26" i="115" s="1"/>
  <c r="AE25" i="115"/>
  <c r="AK25" i="115" s="1"/>
  <c r="AB25" i="115"/>
  <c r="Y25" i="115"/>
  <c r="V25" i="115"/>
  <c r="S25" i="115"/>
  <c r="Q25" i="115"/>
  <c r="R25" i="115" s="1"/>
  <c r="AE24" i="115"/>
  <c r="AB24" i="115"/>
  <c r="Y24" i="115"/>
  <c r="V24" i="115"/>
  <c r="S24" i="115"/>
  <c r="Q24" i="115"/>
  <c r="R24" i="115" s="1"/>
  <c r="AE23" i="115"/>
  <c r="AB23" i="115"/>
  <c r="Y23" i="115"/>
  <c r="V23" i="115"/>
  <c r="S23" i="115"/>
  <c r="Q23" i="115"/>
  <c r="R23" i="115" s="1"/>
  <c r="AE22" i="115"/>
  <c r="AK22" i="115" s="1"/>
  <c r="AB22" i="115"/>
  <c r="Y22" i="115"/>
  <c r="V22" i="115"/>
  <c r="S22" i="115"/>
  <c r="Q22" i="115"/>
  <c r="R22" i="115" s="1"/>
  <c r="AE21" i="115"/>
  <c r="AK21" i="115" s="1"/>
  <c r="AB21" i="115"/>
  <c r="Y21" i="115"/>
  <c r="V21" i="115"/>
  <c r="S21" i="115"/>
  <c r="Q21" i="115"/>
  <c r="R21" i="115" s="1"/>
  <c r="AE20" i="115"/>
  <c r="AB20" i="115"/>
  <c r="Y20" i="115"/>
  <c r="V20" i="115"/>
  <c r="S20" i="115"/>
  <c r="Q20" i="115"/>
  <c r="R20" i="115" s="1"/>
  <c r="AE19" i="115"/>
  <c r="AB19" i="115"/>
  <c r="Y19" i="115"/>
  <c r="V19" i="115"/>
  <c r="S19" i="115"/>
  <c r="Q19" i="115"/>
  <c r="R19" i="115" s="1"/>
  <c r="AE18" i="115"/>
  <c r="AK18" i="115" s="1"/>
  <c r="AB18" i="115"/>
  <c r="Y18" i="115"/>
  <c r="V18" i="115"/>
  <c r="S18" i="115"/>
  <c r="Q18" i="115"/>
  <c r="R18" i="115" s="1"/>
  <c r="AE17" i="115"/>
  <c r="AK17" i="115" s="1"/>
  <c r="AB17" i="115"/>
  <c r="Y17" i="115"/>
  <c r="V17" i="115"/>
  <c r="S17" i="115"/>
  <c r="Q17" i="115"/>
  <c r="AE11" i="115"/>
  <c r="AB11" i="115"/>
  <c r="Y11" i="115"/>
  <c r="V11" i="115"/>
  <c r="L11" i="115"/>
  <c r="I11" i="115"/>
  <c r="F11" i="115"/>
  <c r="C11" i="115"/>
  <c r="AS10" i="115"/>
  <c r="AH9" i="115"/>
  <c r="O9" i="115"/>
  <c r="AN8" i="115"/>
  <c r="AV8" i="115" s="1"/>
  <c r="D22" i="27" s="1"/>
  <c r="AE8" i="115"/>
  <c r="AB8" i="115"/>
  <c r="Y8" i="115"/>
  <c r="V8" i="115"/>
  <c r="L8" i="115"/>
  <c r="I8" i="115"/>
  <c r="F8" i="115"/>
  <c r="C8" i="115"/>
  <c r="AN6" i="115"/>
  <c r="AH6" i="115"/>
  <c r="O6" i="115"/>
  <c r="AE89" i="114"/>
  <c r="Y89" i="114"/>
  <c r="Q89" i="114"/>
  <c r="R89" i="114" s="1"/>
  <c r="AE88" i="114"/>
  <c r="AK88" i="114" s="1"/>
  <c r="Y88" i="114"/>
  <c r="Q88" i="114"/>
  <c r="R88" i="114" s="1"/>
  <c r="AE87" i="114"/>
  <c r="Y87" i="114"/>
  <c r="Q87" i="114"/>
  <c r="R87" i="114" s="1"/>
  <c r="AE85" i="114"/>
  <c r="AK85" i="114" s="1"/>
  <c r="AB85" i="114"/>
  <c r="Y85" i="114"/>
  <c r="V85" i="114"/>
  <c r="S85" i="114"/>
  <c r="Q85" i="114"/>
  <c r="R85" i="114" s="1"/>
  <c r="AE84" i="114"/>
  <c r="AB84" i="114"/>
  <c r="Y84" i="114"/>
  <c r="V84" i="114"/>
  <c r="S84" i="114"/>
  <c r="Q84" i="114"/>
  <c r="R84" i="114" s="1"/>
  <c r="AE83" i="114"/>
  <c r="AB83" i="114"/>
  <c r="Y83" i="114"/>
  <c r="V83" i="114"/>
  <c r="S83" i="114"/>
  <c r="Q83" i="114"/>
  <c r="R83" i="114" s="1"/>
  <c r="AE82" i="114"/>
  <c r="AK82" i="114" s="1"/>
  <c r="AB82" i="114"/>
  <c r="Y82" i="114"/>
  <c r="V82" i="114"/>
  <c r="S82" i="114"/>
  <c r="Q82" i="114"/>
  <c r="R82" i="114" s="1"/>
  <c r="AE81" i="114"/>
  <c r="AK81" i="114" s="1"/>
  <c r="AB81" i="114"/>
  <c r="Y81" i="114"/>
  <c r="V81" i="114"/>
  <c r="S81" i="114"/>
  <c r="Q81" i="114"/>
  <c r="R81" i="114" s="1"/>
  <c r="AE80" i="114"/>
  <c r="AB80" i="114"/>
  <c r="Y80" i="114"/>
  <c r="V80" i="114"/>
  <c r="S80" i="114"/>
  <c r="Q80" i="114"/>
  <c r="R80" i="114" s="1"/>
  <c r="AE79" i="114"/>
  <c r="AK79" i="114" s="1"/>
  <c r="AB79" i="114"/>
  <c r="Y79" i="114"/>
  <c r="V79" i="114"/>
  <c r="S79" i="114"/>
  <c r="Q79" i="114"/>
  <c r="R79" i="114" s="1"/>
  <c r="AE78" i="114"/>
  <c r="AK78" i="114" s="1"/>
  <c r="AB78" i="114"/>
  <c r="Y78" i="114"/>
  <c r="V78" i="114"/>
  <c r="S78" i="114"/>
  <c r="Q78" i="114"/>
  <c r="R78" i="114" s="1"/>
  <c r="AE77" i="114"/>
  <c r="AB77" i="114"/>
  <c r="Y77" i="114"/>
  <c r="V77" i="114"/>
  <c r="S77" i="114"/>
  <c r="Q77" i="114"/>
  <c r="R77" i="114" s="1"/>
  <c r="AE76" i="114"/>
  <c r="AB76" i="114"/>
  <c r="Y76" i="114"/>
  <c r="V76" i="114"/>
  <c r="S76" i="114"/>
  <c r="Q76" i="114"/>
  <c r="R76" i="114" s="1"/>
  <c r="AE75" i="114"/>
  <c r="AK75" i="114" s="1"/>
  <c r="AB75" i="114"/>
  <c r="Y75" i="114"/>
  <c r="V75" i="114"/>
  <c r="S75" i="114"/>
  <c r="Q75" i="114"/>
  <c r="R75" i="114" s="1"/>
  <c r="AE74" i="114"/>
  <c r="AK74" i="114" s="1"/>
  <c r="AB74" i="114"/>
  <c r="Y74" i="114"/>
  <c r="V74" i="114"/>
  <c r="S74" i="114"/>
  <c r="Q74" i="114"/>
  <c r="R74" i="114" s="1"/>
  <c r="AE73" i="114"/>
  <c r="AB73" i="114"/>
  <c r="Y73" i="114"/>
  <c r="V73" i="114"/>
  <c r="S73" i="114"/>
  <c r="Q73" i="114"/>
  <c r="R73" i="114" s="1"/>
  <c r="AE72" i="114"/>
  <c r="AB72" i="114"/>
  <c r="Y72" i="114"/>
  <c r="V72" i="114"/>
  <c r="S72" i="114"/>
  <c r="Q72" i="114"/>
  <c r="R72" i="114" s="1"/>
  <c r="AE71" i="114"/>
  <c r="AK71" i="114" s="1"/>
  <c r="AB71" i="114"/>
  <c r="Y71" i="114"/>
  <c r="V71" i="114"/>
  <c r="S71" i="114"/>
  <c r="Q71" i="114"/>
  <c r="R71" i="114" s="1"/>
  <c r="AE70" i="114"/>
  <c r="AK70" i="114" s="1"/>
  <c r="AB70" i="114"/>
  <c r="Y70" i="114"/>
  <c r="V70" i="114"/>
  <c r="S70" i="114"/>
  <c r="Q70" i="114"/>
  <c r="R70" i="114" s="1"/>
  <c r="AE69" i="114"/>
  <c r="AB69" i="114"/>
  <c r="Y69" i="114"/>
  <c r="V69" i="114"/>
  <c r="S69" i="114"/>
  <c r="Q69" i="114"/>
  <c r="R69" i="114" s="1"/>
  <c r="AE68" i="114"/>
  <c r="AB68" i="114"/>
  <c r="Y68" i="114"/>
  <c r="V68" i="114"/>
  <c r="S68" i="114"/>
  <c r="Q68" i="114"/>
  <c r="R68" i="114" s="1"/>
  <c r="AE62" i="114"/>
  <c r="AK62" i="114" s="1"/>
  <c r="Y62" i="114"/>
  <c r="Q62" i="114"/>
  <c r="R62" i="114" s="1"/>
  <c r="AE61" i="114"/>
  <c r="AK61" i="114" s="1"/>
  <c r="Y61" i="114"/>
  <c r="Q61" i="114"/>
  <c r="R61" i="114" s="1"/>
  <c r="AE60" i="114"/>
  <c r="AK60" i="114" s="1"/>
  <c r="Y60" i="114"/>
  <c r="Q60" i="114"/>
  <c r="R60" i="114" s="1"/>
  <c r="AE58" i="114"/>
  <c r="AK58" i="114" s="1"/>
  <c r="AB58" i="114"/>
  <c r="Y58" i="114"/>
  <c r="V58" i="114"/>
  <c r="S58" i="114"/>
  <c r="Q58" i="114"/>
  <c r="R58" i="114" s="1"/>
  <c r="AE57" i="114"/>
  <c r="AK57" i="114" s="1"/>
  <c r="AB57" i="114"/>
  <c r="Y57" i="114"/>
  <c r="V57" i="114"/>
  <c r="S57" i="114"/>
  <c r="Q57" i="114"/>
  <c r="R57" i="114" s="1"/>
  <c r="AE56" i="114"/>
  <c r="AB56" i="114"/>
  <c r="Y56" i="114"/>
  <c r="V56" i="114"/>
  <c r="S56" i="114"/>
  <c r="Q56" i="114"/>
  <c r="R56" i="114" s="1"/>
  <c r="AE55" i="114"/>
  <c r="AB55" i="114"/>
  <c r="Y55" i="114"/>
  <c r="V55" i="114"/>
  <c r="S55" i="114"/>
  <c r="Q55" i="114"/>
  <c r="R55" i="114" s="1"/>
  <c r="AE54" i="114"/>
  <c r="AK54" i="114" s="1"/>
  <c r="AB54" i="114"/>
  <c r="Y54" i="114"/>
  <c r="V54" i="114"/>
  <c r="S54" i="114"/>
  <c r="Q54" i="114"/>
  <c r="R54" i="114" s="1"/>
  <c r="AE53" i="114"/>
  <c r="AK53" i="114" s="1"/>
  <c r="AB53" i="114"/>
  <c r="Y53" i="114"/>
  <c r="V53" i="114"/>
  <c r="S53" i="114"/>
  <c r="Q53" i="114"/>
  <c r="R53" i="114" s="1"/>
  <c r="AE52" i="114"/>
  <c r="AB52" i="114"/>
  <c r="Y52" i="114"/>
  <c r="V52" i="114"/>
  <c r="S52" i="114"/>
  <c r="Q52" i="114"/>
  <c r="R52" i="114" s="1"/>
  <c r="AE51" i="114"/>
  <c r="AB51" i="114"/>
  <c r="Y51" i="114"/>
  <c r="V51" i="114"/>
  <c r="S51" i="114"/>
  <c r="Q51" i="114"/>
  <c r="R51" i="114" s="1"/>
  <c r="AE50" i="114"/>
  <c r="AK50" i="114" s="1"/>
  <c r="AB50" i="114"/>
  <c r="Y50" i="114"/>
  <c r="V50" i="114"/>
  <c r="S50" i="114"/>
  <c r="Q50" i="114"/>
  <c r="R50" i="114" s="1"/>
  <c r="AE49" i="114"/>
  <c r="AK49" i="114" s="1"/>
  <c r="AB49" i="114"/>
  <c r="Y49" i="114"/>
  <c r="V49" i="114"/>
  <c r="S49" i="114"/>
  <c r="Q49" i="114"/>
  <c r="R49" i="114" s="1"/>
  <c r="AE48" i="114"/>
  <c r="AK48" i="114" s="1"/>
  <c r="AB48" i="114"/>
  <c r="Y48" i="114"/>
  <c r="V48" i="114"/>
  <c r="S48" i="114"/>
  <c r="Q48" i="114"/>
  <c r="R48" i="114" s="1"/>
  <c r="AE47" i="114"/>
  <c r="AK47" i="114" s="1"/>
  <c r="AB47" i="114"/>
  <c r="Y47" i="114"/>
  <c r="V47" i="114"/>
  <c r="S47" i="114"/>
  <c r="Q47" i="114"/>
  <c r="R47" i="114" s="1"/>
  <c r="AE46" i="114"/>
  <c r="AK46" i="114" s="1"/>
  <c r="AB46" i="114"/>
  <c r="Y46" i="114"/>
  <c r="V46" i="114"/>
  <c r="S46" i="114"/>
  <c r="Q46" i="114"/>
  <c r="R46" i="114" s="1"/>
  <c r="AE45" i="114"/>
  <c r="AK45" i="114" s="1"/>
  <c r="AB45" i="114"/>
  <c r="Y45" i="114"/>
  <c r="V45" i="114"/>
  <c r="S45" i="114"/>
  <c r="Q45" i="114"/>
  <c r="R45" i="114" s="1"/>
  <c r="AE44" i="114"/>
  <c r="AB44" i="114"/>
  <c r="Y44" i="114"/>
  <c r="V44" i="114"/>
  <c r="S44" i="114"/>
  <c r="Q44" i="114"/>
  <c r="R44" i="114" s="1"/>
  <c r="AE43" i="114"/>
  <c r="AB43" i="114"/>
  <c r="Y43" i="114"/>
  <c r="V43" i="114"/>
  <c r="S43" i="114"/>
  <c r="Q43" i="114"/>
  <c r="R43" i="114" s="1"/>
  <c r="AE42" i="114"/>
  <c r="AK42" i="114" s="1"/>
  <c r="AB42" i="114"/>
  <c r="Y42" i="114"/>
  <c r="V42" i="114"/>
  <c r="S42" i="114"/>
  <c r="Q42" i="114"/>
  <c r="R42" i="114" s="1"/>
  <c r="AE41" i="114"/>
  <c r="AK41" i="114" s="1"/>
  <c r="AB41" i="114"/>
  <c r="Y41" i="114"/>
  <c r="V41" i="114"/>
  <c r="S41" i="114"/>
  <c r="Q41" i="114"/>
  <c r="R41" i="114" s="1"/>
  <c r="AE40" i="114"/>
  <c r="AB40" i="114"/>
  <c r="Y40" i="114"/>
  <c r="V40" i="114"/>
  <c r="S40" i="114"/>
  <c r="Q40" i="114"/>
  <c r="R40" i="114" s="1"/>
  <c r="AE39" i="114"/>
  <c r="AB39" i="114"/>
  <c r="Y39" i="114"/>
  <c r="V39" i="114"/>
  <c r="S39" i="114"/>
  <c r="Q39" i="114"/>
  <c r="R39" i="114" s="1"/>
  <c r="AE38" i="114"/>
  <c r="AK38" i="114" s="1"/>
  <c r="AB38" i="114"/>
  <c r="Y38" i="114"/>
  <c r="V38" i="114"/>
  <c r="S38" i="114"/>
  <c r="Q38" i="114"/>
  <c r="R38" i="114" s="1"/>
  <c r="AE37" i="114"/>
  <c r="AK37" i="114" s="1"/>
  <c r="AB37" i="114"/>
  <c r="Y37" i="114"/>
  <c r="V37" i="114"/>
  <c r="S37" i="114"/>
  <c r="Q37" i="114"/>
  <c r="R37" i="114" s="1"/>
  <c r="AE36" i="114"/>
  <c r="AB36" i="114"/>
  <c r="Y36" i="114"/>
  <c r="V36" i="114"/>
  <c r="S36" i="114"/>
  <c r="Q36" i="114"/>
  <c r="R36" i="114" s="1"/>
  <c r="AE35" i="114"/>
  <c r="AB35" i="114"/>
  <c r="Y35" i="114"/>
  <c r="V35" i="114"/>
  <c r="S35" i="114"/>
  <c r="Q35" i="114"/>
  <c r="R35" i="114" s="1"/>
  <c r="AE34" i="114"/>
  <c r="AK34" i="114" s="1"/>
  <c r="AB34" i="114"/>
  <c r="Y34" i="114"/>
  <c r="V34" i="114"/>
  <c r="S34" i="114"/>
  <c r="Q34" i="114"/>
  <c r="R34" i="114" s="1"/>
  <c r="AE33" i="114"/>
  <c r="AB33" i="114"/>
  <c r="Y33" i="114"/>
  <c r="V33" i="114"/>
  <c r="S33" i="114"/>
  <c r="Q33" i="114"/>
  <c r="R33" i="114" s="1"/>
  <c r="AE32" i="114"/>
  <c r="AK32" i="114" s="1"/>
  <c r="AB32" i="114"/>
  <c r="Y32" i="114"/>
  <c r="V32" i="114"/>
  <c r="S32" i="114"/>
  <c r="Q32" i="114"/>
  <c r="R32" i="114" s="1"/>
  <c r="AE31" i="114"/>
  <c r="AK31" i="114" s="1"/>
  <c r="AB31" i="114"/>
  <c r="Y31" i="114"/>
  <c r="V31" i="114"/>
  <c r="S31" i="114"/>
  <c r="Q31" i="114"/>
  <c r="R31" i="114" s="1"/>
  <c r="AE30" i="114"/>
  <c r="AK30" i="114" s="1"/>
  <c r="AB30" i="114"/>
  <c r="Y30" i="114"/>
  <c r="V30" i="114"/>
  <c r="S30" i="114"/>
  <c r="Q30" i="114"/>
  <c r="R30" i="114" s="1"/>
  <c r="AE29" i="114"/>
  <c r="AK29" i="114" s="1"/>
  <c r="AB29" i="114"/>
  <c r="Y29" i="114"/>
  <c r="V29" i="114"/>
  <c r="S29" i="114"/>
  <c r="Q29" i="114"/>
  <c r="R29" i="114" s="1"/>
  <c r="AE28" i="114"/>
  <c r="AB28" i="114"/>
  <c r="Y28" i="114"/>
  <c r="V28" i="114"/>
  <c r="S28" i="114"/>
  <c r="Q28" i="114"/>
  <c r="R28" i="114" s="1"/>
  <c r="AE27" i="114"/>
  <c r="AB27" i="114"/>
  <c r="Y27" i="114"/>
  <c r="V27" i="114"/>
  <c r="S27" i="114"/>
  <c r="Q27" i="114"/>
  <c r="R27" i="114" s="1"/>
  <c r="AE26" i="114"/>
  <c r="AB26" i="114"/>
  <c r="Y26" i="114"/>
  <c r="V26" i="114"/>
  <c r="S26" i="114"/>
  <c r="Q26" i="114"/>
  <c r="R26" i="114" s="1"/>
  <c r="AE25" i="114"/>
  <c r="AK25" i="114" s="1"/>
  <c r="AB25" i="114"/>
  <c r="Y25" i="114"/>
  <c r="V25" i="114"/>
  <c r="S25" i="114"/>
  <c r="Q25" i="114"/>
  <c r="R25" i="114" s="1"/>
  <c r="AE24" i="114"/>
  <c r="AK24" i="114" s="1"/>
  <c r="AB24" i="114"/>
  <c r="Y24" i="114"/>
  <c r="V24" i="114"/>
  <c r="S24" i="114"/>
  <c r="Q24" i="114"/>
  <c r="R24" i="114" s="1"/>
  <c r="AE23" i="114"/>
  <c r="AK23" i="114" s="1"/>
  <c r="AB23" i="114"/>
  <c r="Y23" i="114"/>
  <c r="V23" i="114"/>
  <c r="S23" i="114"/>
  <c r="Q23" i="114"/>
  <c r="R23" i="114" s="1"/>
  <c r="AE22" i="114"/>
  <c r="AK22" i="114" s="1"/>
  <c r="AB22" i="114"/>
  <c r="Y22" i="114"/>
  <c r="V22" i="114"/>
  <c r="S22" i="114"/>
  <c r="Q22" i="114"/>
  <c r="R22" i="114" s="1"/>
  <c r="AE21" i="114"/>
  <c r="AK21" i="114" s="1"/>
  <c r="AB21" i="114"/>
  <c r="Y21" i="114"/>
  <c r="V21" i="114"/>
  <c r="S21" i="114"/>
  <c r="Q21" i="114"/>
  <c r="R21" i="114" s="1"/>
  <c r="AE20" i="114"/>
  <c r="AB20" i="114"/>
  <c r="Y20" i="114"/>
  <c r="V20" i="114"/>
  <c r="S20" i="114"/>
  <c r="Q20" i="114"/>
  <c r="R20" i="114" s="1"/>
  <c r="AE19" i="114"/>
  <c r="AB19" i="114"/>
  <c r="Y19" i="114"/>
  <c r="V19" i="114"/>
  <c r="S19" i="114"/>
  <c r="Q19" i="114"/>
  <c r="R19" i="114" s="1"/>
  <c r="AE18" i="114"/>
  <c r="AK18" i="114" s="1"/>
  <c r="AB18" i="114"/>
  <c r="Y18" i="114"/>
  <c r="V18" i="114"/>
  <c r="S18" i="114"/>
  <c r="Q18" i="114"/>
  <c r="R18" i="114" s="1"/>
  <c r="AE17" i="114"/>
  <c r="AK17" i="114" s="1"/>
  <c r="AB17" i="114"/>
  <c r="Y17" i="114"/>
  <c r="V17" i="114"/>
  <c r="S17" i="114"/>
  <c r="Q17" i="114"/>
  <c r="AE11" i="114"/>
  <c r="AB11" i="114"/>
  <c r="Y11" i="114"/>
  <c r="V11" i="114"/>
  <c r="L11" i="114"/>
  <c r="I11" i="114"/>
  <c r="F11" i="114"/>
  <c r="C11" i="114"/>
  <c r="AS10" i="114"/>
  <c r="AH9" i="114"/>
  <c r="O9" i="114"/>
  <c r="AN8" i="114"/>
  <c r="AV8" i="114" s="1"/>
  <c r="D21" i="27" s="1"/>
  <c r="AE8" i="114"/>
  <c r="AB8" i="114"/>
  <c r="Y8" i="114"/>
  <c r="V8" i="114"/>
  <c r="L8" i="114"/>
  <c r="I8" i="114"/>
  <c r="F8" i="114"/>
  <c r="C8" i="114"/>
  <c r="AN6" i="114"/>
  <c r="AV6" i="114" s="1"/>
  <c r="B21" i="27" s="1"/>
  <c r="AH6" i="114"/>
  <c r="O6" i="114"/>
  <c r="AE89" i="113"/>
  <c r="Y89" i="113"/>
  <c r="Q89" i="113"/>
  <c r="R89" i="113" s="1"/>
  <c r="AE88" i="113"/>
  <c r="AK88" i="113" s="1"/>
  <c r="Y88" i="113"/>
  <c r="Q88" i="113"/>
  <c r="R88" i="113" s="1"/>
  <c r="AE87" i="113"/>
  <c r="Y87" i="113"/>
  <c r="Q87" i="113"/>
  <c r="R87" i="113" s="1"/>
  <c r="AE85" i="113"/>
  <c r="AB85" i="113"/>
  <c r="Y85" i="113"/>
  <c r="V85" i="113"/>
  <c r="S85" i="113"/>
  <c r="Q85" i="113"/>
  <c r="R85" i="113" s="1"/>
  <c r="AE84" i="113"/>
  <c r="AK84" i="113" s="1"/>
  <c r="AB84" i="113"/>
  <c r="Y84" i="113"/>
  <c r="V84" i="113"/>
  <c r="S84" i="113"/>
  <c r="Q84" i="113"/>
  <c r="R84" i="113" s="1"/>
  <c r="AE83" i="113"/>
  <c r="AK83" i="113" s="1"/>
  <c r="AB83" i="113"/>
  <c r="Y83" i="113"/>
  <c r="V83" i="113"/>
  <c r="S83" i="113"/>
  <c r="Q83" i="113"/>
  <c r="R83" i="113" s="1"/>
  <c r="AE82" i="113"/>
  <c r="AK82" i="113" s="1"/>
  <c r="AB82" i="113"/>
  <c r="Y82" i="113"/>
  <c r="V82" i="113"/>
  <c r="S82" i="113"/>
  <c r="Q82" i="113"/>
  <c r="R82" i="113" s="1"/>
  <c r="AE81" i="113"/>
  <c r="AK81" i="113" s="1"/>
  <c r="AB81" i="113"/>
  <c r="Y81" i="113"/>
  <c r="V81" i="113"/>
  <c r="S81" i="113"/>
  <c r="Q81" i="113"/>
  <c r="R81" i="113" s="1"/>
  <c r="AE80" i="113"/>
  <c r="AB80" i="113"/>
  <c r="Y80" i="113"/>
  <c r="V80" i="113"/>
  <c r="S80" i="113"/>
  <c r="Q80" i="113"/>
  <c r="R80" i="113" s="1"/>
  <c r="AE79" i="113"/>
  <c r="AB79" i="113"/>
  <c r="Y79" i="113"/>
  <c r="V79" i="113"/>
  <c r="S79" i="113"/>
  <c r="Q79" i="113"/>
  <c r="R79" i="113" s="1"/>
  <c r="AE78" i="113"/>
  <c r="AB78" i="113"/>
  <c r="Y78" i="113"/>
  <c r="V78" i="113"/>
  <c r="S78" i="113"/>
  <c r="Q78" i="113"/>
  <c r="R78" i="113" s="1"/>
  <c r="AE77" i="113"/>
  <c r="AK77" i="113" s="1"/>
  <c r="AB77" i="113"/>
  <c r="Y77" i="113"/>
  <c r="V77" i="113"/>
  <c r="S77" i="113"/>
  <c r="Q77" i="113"/>
  <c r="R77" i="113" s="1"/>
  <c r="AE76" i="113"/>
  <c r="AK76" i="113" s="1"/>
  <c r="AB76" i="113"/>
  <c r="Y76" i="113"/>
  <c r="V76" i="113"/>
  <c r="S76" i="113"/>
  <c r="Q76" i="113"/>
  <c r="R76" i="113" s="1"/>
  <c r="AE75" i="113"/>
  <c r="AK75" i="113" s="1"/>
  <c r="AB75" i="113"/>
  <c r="Y75" i="113"/>
  <c r="V75" i="113"/>
  <c r="S75" i="113"/>
  <c r="Q75" i="113"/>
  <c r="R75" i="113" s="1"/>
  <c r="AE74" i="113"/>
  <c r="AK74" i="113" s="1"/>
  <c r="AB74" i="113"/>
  <c r="Y74" i="113"/>
  <c r="V74" i="113"/>
  <c r="S74" i="113"/>
  <c r="Q74" i="113"/>
  <c r="R74" i="113" s="1"/>
  <c r="AE73" i="113"/>
  <c r="AK73" i="113" s="1"/>
  <c r="AB73" i="113"/>
  <c r="Y73" i="113"/>
  <c r="V73" i="113"/>
  <c r="S73" i="113"/>
  <c r="Q73" i="113"/>
  <c r="R73" i="113" s="1"/>
  <c r="AE72" i="113"/>
  <c r="AB72" i="113"/>
  <c r="Y72" i="113"/>
  <c r="V72" i="113"/>
  <c r="S72" i="113"/>
  <c r="Q72" i="113"/>
  <c r="R72" i="113" s="1"/>
  <c r="AE71" i="113"/>
  <c r="AB71" i="113"/>
  <c r="Y71" i="113"/>
  <c r="V71" i="113"/>
  <c r="S71" i="113"/>
  <c r="Q71" i="113"/>
  <c r="R71" i="113" s="1"/>
  <c r="AE70" i="113"/>
  <c r="AK70" i="113" s="1"/>
  <c r="AB70" i="113"/>
  <c r="Y70" i="113"/>
  <c r="V70" i="113"/>
  <c r="S70" i="113"/>
  <c r="Q70" i="113"/>
  <c r="R70" i="113" s="1"/>
  <c r="AE69" i="113"/>
  <c r="AK69" i="113" s="1"/>
  <c r="AB69" i="113"/>
  <c r="Y69" i="113"/>
  <c r="V69" i="113"/>
  <c r="S69" i="113"/>
  <c r="Q69" i="113"/>
  <c r="R69" i="113" s="1"/>
  <c r="AE68" i="113"/>
  <c r="AK68" i="113" s="1"/>
  <c r="AB68" i="113"/>
  <c r="Y68" i="113"/>
  <c r="V68" i="113"/>
  <c r="S68" i="113"/>
  <c r="Q68" i="113"/>
  <c r="R68" i="113" s="1"/>
  <c r="AE62" i="113"/>
  <c r="AK62" i="113" s="1"/>
  <c r="Y62" i="113"/>
  <c r="Q62" i="113"/>
  <c r="R62" i="113" s="1"/>
  <c r="AE61" i="113"/>
  <c r="AK61" i="113" s="1"/>
  <c r="Y61" i="113"/>
  <c r="Q61" i="113"/>
  <c r="R61" i="113" s="1"/>
  <c r="AE60" i="113"/>
  <c r="Y60" i="113"/>
  <c r="Q60" i="113"/>
  <c r="R60" i="113" s="1"/>
  <c r="AE58" i="113"/>
  <c r="AK58" i="113" s="1"/>
  <c r="AB58" i="113"/>
  <c r="Y58" i="113"/>
  <c r="V58" i="113"/>
  <c r="S58" i="113"/>
  <c r="Q58" i="113"/>
  <c r="R58" i="113" s="1"/>
  <c r="AE57" i="113"/>
  <c r="AB57" i="113"/>
  <c r="Y57" i="113"/>
  <c r="V57" i="113"/>
  <c r="S57" i="113"/>
  <c r="Q57" i="113"/>
  <c r="R57" i="113" s="1"/>
  <c r="AE56" i="113"/>
  <c r="AB56" i="113"/>
  <c r="Y56" i="113"/>
  <c r="V56" i="113"/>
  <c r="S56" i="113"/>
  <c r="Q56" i="113"/>
  <c r="R56" i="113" s="1"/>
  <c r="AE55" i="113"/>
  <c r="AK55" i="113" s="1"/>
  <c r="AB55" i="113"/>
  <c r="Y55" i="113"/>
  <c r="V55" i="113"/>
  <c r="S55" i="113"/>
  <c r="Q55" i="113"/>
  <c r="R55" i="113" s="1"/>
  <c r="AE54" i="113"/>
  <c r="AB54" i="113"/>
  <c r="Y54" i="113"/>
  <c r="V54" i="113"/>
  <c r="S54" i="113"/>
  <c r="Q54" i="113"/>
  <c r="R54" i="113" s="1"/>
  <c r="AE53" i="113"/>
  <c r="AK53" i="113" s="1"/>
  <c r="AB53" i="113"/>
  <c r="Y53" i="113"/>
  <c r="V53" i="113"/>
  <c r="S53" i="113"/>
  <c r="Q53" i="113"/>
  <c r="R53" i="113" s="1"/>
  <c r="AE52" i="113"/>
  <c r="AK52" i="113" s="1"/>
  <c r="AB52" i="113"/>
  <c r="Y52" i="113"/>
  <c r="V52" i="113"/>
  <c r="S52" i="113"/>
  <c r="Q52" i="113"/>
  <c r="R52" i="113" s="1"/>
  <c r="AE51" i="113"/>
  <c r="AK51" i="113" s="1"/>
  <c r="AB51" i="113"/>
  <c r="Y51" i="113"/>
  <c r="V51" i="113"/>
  <c r="S51" i="113"/>
  <c r="Q51" i="113"/>
  <c r="R51" i="113" s="1"/>
  <c r="AE50" i="113"/>
  <c r="AK50" i="113" s="1"/>
  <c r="AB50" i="113"/>
  <c r="Y50" i="113"/>
  <c r="V50" i="113"/>
  <c r="S50" i="113"/>
  <c r="Q50" i="113"/>
  <c r="R50" i="113" s="1"/>
  <c r="AE49" i="113"/>
  <c r="AB49" i="113"/>
  <c r="Y49" i="113"/>
  <c r="V49" i="113"/>
  <c r="S49" i="113"/>
  <c r="Q49" i="113"/>
  <c r="R49" i="113" s="1"/>
  <c r="AE48" i="113"/>
  <c r="AB48" i="113"/>
  <c r="Y48" i="113"/>
  <c r="V48" i="113"/>
  <c r="S48" i="113"/>
  <c r="Q48" i="113"/>
  <c r="R48" i="113" s="1"/>
  <c r="AE47" i="113"/>
  <c r="AB47" i="113"/>
  <c r="Y47" i="113"/>
  <c r="V47" i="113"/>
  <c r="S47" i="113"/>
  <c r="Q47" i="113"/>
  <c r="R47" i="113" s="1"/>
  <c r="AE46" i="113"/>
  <c r="AK46" i="113" s="1"/>
  <c r="AB46" i="113"/>
  <c r="Y46" i="113"/>
  <c r="V46" i="113"/>
  <c r="S46" i="113"/>
  <c r="Q46" i="113"/>
  <c r="R46" i="113" s="1"/>
  <c r="AE45" i="113"/>
  <c r="AK45" i="113" s="1"/>
  <c r="AB45" i="113"/>
  <c r="Y45" i="113"/>
  <c r="V45" i="113"/>
  <c r="S45" i="113"/>
  <c r="Q45" i="113"/>
  <c r="R45" i="113" s="1"/>
  <c r="AE44" i="113"/>
  <c r="AK44" i="113" s="1"/>
  <c r="AB44" i="113"/>
  <c r="Y44" i="113"/>
  <c r="V44" i="113"/>
  <c r="S44" i="113"/>
  <c r="Q44" i="113"/>
  <c r="R44" i="113" s="1"/>
  <c r="AE43" i="113"/>
  <c r="AK43" i="113" s="1"/>
  <c r="AB43" i="113"/>
  <c r="Y43" i="113"/>
  <c r="V43" i="113"/>
  <c r="S43" i="113"/>
  <c r="Q43" i="113"/>
  <c r="R43" i="113" s="1"/>
  <c r="AE42" i="113"/>
  <c r="AK42" i="113" s="1"/>
  <c r="AB42" i="113"/>
  <c r="Y42" i="113"/>
  <c r="V42" i="113"/>
  <c r="S42" i="113"/>
  <c r="Q42" i="113"/>
  <c r="R42" i="113" s="1"/>
  <c r="AE41" i="113"/>
  <c r="AB41" i="113"/>
  <c r="Y41" i="113"/>
  <c r="V41" i="113"/>
  <c r="S41" i="113"/>
  <c r="Q41" i="113"/>
  <c r="R41" i="113" s="1"/>
  <c r="AE40" i="113"/>
  <c r="AB40" i="113"/>
  <c r="Y40" i="113"/>
  <c r="V40" i="113"/>
  <c r="S40" i="113"/>
  <c r="Q40" i="113"/>
  <c r="AE39" i="113"/>
  <c r="AK39" i="113" s="1"/>
  <c r="AB39" i="113"/>
  <c r="Y39" i="113"/>
  <c r="V39" i="113"/>
  <c r="S39" i="113"/>
  <c r="Q39" i="113"/>
  <c r="R39" i="113" s="1"/>
  <c r="AE38" i="113"/>
  <c r="AK38" i="113" s="1"/>
  <c r="AB38" i="113"/>
  <c r="Y38" i="113"/>
  <c r="V38" i="113"/>
  <c r="S38" i="113"/>
  <c r="Q38" i="113"/>
  <c r="R38" i="113" s="1"/>
  <c r="AE37" i="113"/>
  <c r="AK37" i="113" s="1"/>
  <c r="AB37" i="113"/>
  <c r="Y37" i="113"/>
  <c r="V37" i="113"/>
  <c r="S37" i="113"/>
  <c r="Q37" i="113"/>
  <c r="R37" i="113" s="1"/>
  <c r="AE36" i="113"/>
  <c r="AK36" i="113" s="1"/>
  <c r="AB36" i="113"/>
  <c r="Y36" i="113"/>
  <c r="V36" i="113"/>
  <c r="S36" i="113"/>
  <c r="Q36" i="113"/>
  <c r="R36" i="113" s="1"/>
  <c r="AE35" i="113"/>
  <c r="AK35" i="113" s="1"/>
  <c r="AB35" i="113"/>
  <c r="Y35" i="113"/>
  <c r="V35" i="113"/>
  <c r="S35" i="113"/>
  <c r="Q35" i="113"/>
  <c r="R35" i="113" s="1"/>
  <c r="AE34" i="113"/>
  <c r="AK34" i="113" s="1"/>
  <c r="AB34" i="113"/>
  <c r="Y34" i="113"/>
  <c r="V34" i="113"/>
  <c r="S34" i="113"/>
  <c r="Q34" i="113"/>
  <c r="R34" i="113" s="1"/>
  <c r="AE33" i="113"/>
  <c r="AB33" i="113"/>
  <c r="Y33" i="113"/>
  <c r="V33" i="113"/>
  <c r="S33" i="113"/>
  <c r="Q33" i="113"/>
  <c r="R33" i="113" s="1"/>
  <c r="AE32" i="113"/>
  <c r="AB32" i="113"/>
  <c r="Y32" i="113"/>
  <c r="V32" i="113"/>
  <c r="S32" i="113"/>
  <c r="Q32" i="113"/>
  <c r="R32" i="113" s="1"/>
  <c r="AE31" i="113"/>
  <c r="AK31" i="113" s="1"/>
  <c r="AB31" i="113"/>
  <c r="Y31" i="113"/>
  <c r="V31" i="113"/>
  <c r="S31" i="113"/>
  <c r="Q31" i="113"/>
  <c r="R31" i="113" s="1"/>
  <c r="AE30" i="113"/>
  <c r="AK30" i="113" s="1"/>
  <c r="AB30" i="113"/>
  <c r="Y30" i="113"/>
  <c r="V30" i="113"/>
  <c r="S30" i="113"/>
  <c r="Q30" i="113"/>
  <c r="R30" i="113" s="1"/>
  <c r="AE29" i="113"/>
  <c r="AB29" i="113"/>
  <c r="Y29" i="113"/>
  <c r="V29" i="113"/>
  <c r="S29" i="113"/>
  <c r="Q29" i="113"/>
  <c r="R29" i="113" s="1"/>
  <c r="AE28" i="113"/>
  <c r="AB28" i="113"/>
  <c r="Y28" i="113"/>
  <c r="V28" i="113"/>
  <c r="S28" i="113"/>
  <c r="Q28" i="113"/>
  <c r="R28" i="113" s="1"/>
  <c r="AE27" i="113"/>
  <c r="AK27" i="113" s="1"/>
  <c r="AB27" i="113"/>
  <c r="Y27" i="113"/>
  <c r="V27" i="113"/>
  <c r="S27" i="113"/>
  <c r="Q27" i="113"/>
  <c r="R27" i="113" s="1"/>
  <c r="AE26" i="113"/>
  <c r="AK26" i="113" s="1"/>
  <c r="AB26" i="113"/>
  <c r="Y26" i="113"/>
  <c r="V26" i="113"/>
  <c r="S26" i="113"/>
  <c r="Q26" i="113"/>
  <c r="R26" i="113" s="1"/>
  <c r="AE25" i="113"/>
  <c r="AB25" i="113"/>
  <c r="Y25" i="113"/>
  <c r="V25" i="113"/>
  <c r="S25" i="113"/>
  <c r="Q25" i="113"/>
  <c r="R25" i="113" s="1"/>
  <c r="AE24" i="113"/>
  <c r="AB24" i="113"/>
  <c r="Y24" i="113"/>
  <c r="V24" i="113"/>
  <c r="S24" i="113"/>
  <c r="Q24" i="113"/>
  <c r="R24" i="113" s="1"/>
  <c r="AE23" i="113"/>
  <c r="AK23" i="113" s="1"/>
  <c r="AB23" i="113"/>
  <c r="Y23" i="113"/>
  <c r="V23" i="113"/>
  <c r="S23" i="113"/>
  <c r="Q23" i="113"/>
  <c r="R23" i="113" s="1"/>
  <c r="AE22" i="113"/>
  <c r="AB22" i="113"/>
  <c r="Y22" i="113"/>
  <c r="V22" i="113"/>
  <c r="S22" i="113"/>
  <c r="Q22" i="113"/>
  <c r="R22" i="113" s="1"/>
  <c r="AE21" i="113"/>
  <c r="AK21" i="113" s="1"/>
  <c r="AB21" i="113"/>
  <c r="Y21" i="113"/>
  <c r="V21" i="113"/>
  <c r="S21" i="113"/>
  <c r="Q21" i="113"/>
  <c r="R21" i="113" s="1"/>
  <c r="AE20" i="113"/>
  <c r="AK20" i="113" s="1"/>
  <c r="AB20" i="113"/>
  <c r="Y20" i="113"/>
  <c r="V20" i="113"/>
  <c r="S20" i="113"/>
  <c r="Q20" i="113"/>
  <c r="R20" i="113" s="1"/>
  <c r="AE19" i="113"/>
  <c r="AK19" i="113" s="1"/>
  <c r="AB19" i="113"/>
  <c r="Y19" i="113"/>
  <c r="V19" i="113"/>
  <c r="S19" i="113"/>
  <c r="Q19" i="113"/>
  <c r="R19" i="113" s="1"/>
  <c r="AE18" i="113"/>
  <c r="AK18" i="113" s="1"/>
  <c r="AB18" i="113"/>
  <c r="Y18" i="113"/>
  <c r="V18" i="113"/>
  <c r="S18" i="113"/>
  <c r="Q18" i="113"/>
  <c r="R18" i="113" s="1"/>
  <c r="AE17" i="113"/>
  <c r="AB17" i="113"/>
  <c r="Y17" i="113"/>
  <c r="V17" i="113"/>
  <c r="S17" i="113"/>
  <c r="Q17" i="113"/>
  <c r="AE11" i="113"/>
  <c r="AB11" i="113"/>
  <c r="Y11" i="113"/>
  <c r="V11" i="113"/>
  <c r="AH11" i="113" s="1"/>
  <c r="L11" i="113"/>
  <c r="I11" i="113"/>
  <c r="F11" i="113"/>
  <c r="C11" i="113"/>
  <c r="AS10" i="113"/>
  <c r="AH9" i="113"/>
  <c r="O9" i="113"/>
  <c r="AN8" i="113"/>
  <c r="AV8" i="113" s="1"/>
  <c r="AE8" i="113"/>
  <c r="AB8" i="113"/>
  <c r="Y8" i="113"/>
  <c r="V8" i="113"/>
  <c r="L8" i="113"/>
  <c r="I8" i="113"/>
  <c r="F8" i="113"/>
  <c r="C8" i="113"/>
  <c r="O8" i="113" s="1"/>
  <c r="AN6" i="113"/>
  <c r="AV6" i="113" s="1"/>
  <c r="B20" i="27" s="1"/>
  <c r="AH6" i="113"/>
  <c r="O6" i="113"/>
  <c r="AE89" i="112"/>
  <c r="Y89" i="112"/>
  <c r="Q89" i="112"/>
  <c r="R89" i="112" s="1"/>
  <c r="AE88" i="112"/>
  <c r="Y88" i="112"/>
  <c r="Q88" i="112"/>
  <c r="R88" i="112" s="1"/>
  <c r="AE87" i="112"/>
  <c r="Y87" i="112"/>
  <c r="Q87" i="112"/>
  <c r="R87" i="112" s="1"/>
  <c r="AE85" i="112"/>
  <c r="AB85" i="112"/>
  <c r="Y85" i="112"/>
  <c r="V85" i="112"/>
  <c r="S85" i="112"/>
  <c r="Q85" i="112"/>
  <c r="R85" i="112" s="1"/>
  <c r="AE84" i="112"/>
  <c r="AK84" i="112" s="1"/>
  <c r="AB84" i="112"/>
  <c r="Y84" i="112"/>
  <c r="V84" i="112"/>
  <c r="S84" i="112"/>
  <c r="Q84" i="112"/>
  <c r="R84" i="112" s="1"/>
  <c r="AE83" i="112"/>
  <c r="AK83" i="112" s="1"/>
  <c r="AB83" i="112"/>
  <c r="Y83" i="112"/>
  <c r="V83" i="112"/>
  <c r="S83" i="112"/>
  <c r="Q83" i="112"/>
  <c r="R83" i="112" s="1"/>
  <c r="AE82" i="112"/>
  <c r="AK82" i="112" s="1"/>
  <c r="AB82" i="112"/>
  <c r="Y82" i="112"/>
  <c r="V82" i="112"/>
  <c r="S82" i="112"/>
  <c r="Q82" i="112"/>
  <c r="R82" i="112" s="1"/>
  <c r="AE81" i="112"/>
  <c r="AK81" i="112" s="1"/>
  <c r="AB81" i="112"/>
  <c r="Y81" i="112"/>
  <c r="V81" i="112"/>
  <c r="S81" i="112"/>
  <c r="Q81" i="112"/>
  <c r="R81" i="112" s="1"/>
  <c r="AE80" i="112"/>
  <c r="AK80" i="112" s="1"/>
  <c r="AB80" i="112"/>
  <c r="Y80" i="112"/>
  <c r="V80" i="112"/>
  <c r="S80" i="112"/>
  <c r="Q80" i="112"/>
  <c r="R80" i="112" s="1"/>
  <c r="AE79" i="112"/>
  <c r="AB79" i="112"/>
  <c r="Y79" i="112"/>
  <c r="V79" i="112"/>
  <c r="S79" i="112"/>
  <c r="Q79" i="112"/>
  <c r="R79" i="112" s="1"/>
  <c r="AE78" i="112"/>
  <c r="AB78" i="112"/>
  <c r="Y78" i="112"/>
  <c r="V78" i="112"/>
  <c r="S78" i="112"/>
  <c r="Q78" i="112"/>
  <c r="R78" i="112" s="1"/>
  <c r="AE77" i="112"/>
  <c r="AK77" i="112" s="1"/>
  <c r="AB77" i="112"/>
  <c r="Y77" i="112"/>
  <c r="V77" i="112"/>
  <c r="S77" i="112"/>
  <c r="Q77" i="112"/>
  <c r="R77" i="112" s="1"/>
  <c r="AE76" i="112"/>
  <c r="AK76" i="112" s="1"/>
  <c r="AB76" i="112"/>
  <c r="Y76" i="112"/>
  <c r="V76" i="112"/>
  <c r="S76" i="112"/>
  <c r="Q76" i="112"/>
  <c r="R76" i="112" s="1"/>
  <c r="AE75" i="112"/>
  <c r="AK75" i="112" s="1"/>
  <c r="AB75" i="112"/>
  <c r="Y75" i="112"/>
  <c r="V75" i="112"/>
  <c r="S75" i="112"/>
  <c r="Q75" i="112"/>
  <c r="R75" i="112" s="1"/>
  <c r="AE74" i="112"/>
  <c r="AK74" i="112" s="1"/>
  <c r="AB74" i="112"/>
  <c r="Y74" i="112"/>
  <c r="V74" i="112"/>
  <c r="S74" i="112"/>
  <c r="Q74" i="112"/>
  <c r="R74" i="112" s="1"/>
  <c r="AE73" i="112"/>
  <c r="AK73" i="112" s="1"/>
  <c r="AB73" i="112"/>
  <c r="Y73" i="112"/>
  <c r="V73" i="112"/>
  <c r="S73" i="112"/>
  <c r="Q73" i="112"/>
  <c r="R73" i="112" s="1"/>
  <c r="AE72" i="112"/>
  <c r="AK72" i="112" s="1"/>
  <c r="AB72" i="112"/>
  <c r="Y72" i="112"/>
  <c r="V72" i="112"/>
  <c r="S72" i="112"/>
  <c r="Q72" i="112"/>
  <c r="R72" i="112" s="1"/>
  <c r="AE71" i="112"/>
  <c r="AB71" i="112"/>
  <c r="Y71" i="112"/>
  <c r="V71" i="112"/>
  <c r="S71" i="112"/>
  <c r="Q71" i="112"/>
  <c r="R71" i="112" s="1"/>
  <c r="AE70" i="112"/>
  <c r="AB70" i="112"/>
  <c r="Y70" i="112"/>
  <c r="V70" i="112"/>
  <c r="S70" i="112"/>
  <c r="Q70" i="112"/>
  <c r="R70" i="112" s="1"/>
  <c r="AE69" i="112"/>
  <c r="AK69" i="112" s="1"/>
  <c r="AB69" i="112"/>
  <c r="Y69" i="112"/>
  <c r="V69" i="112"/>
  <c r="S69" i="112"/>
  <c r="Q69" i="112"/>
  <c r="R69" i="112" s="1"/>
  <c r="AE68" i="112"/>
  <c r="AK68" i="112" s="1"/>
  <c r="AB68" i="112"/>
  <c r="Y68" i="112"/>
  <c r="V68" i="112"/>
  <c r="S68" i="112"/>
  <c r="Q68" i="112"/>
  <c r="R68" i="112" s="1"/>
  <c r="AE62" i="112"/>
  <c r="Y62" i="112"/>
  <c r="Q62" i="112"/>
  <c r="R62" i="112" s="1"/>
  <c r="AE61" i="112"/>
  <c r="Y61" i="112"/>
  <c r="Q61" i="112"/>
  <c r="R61" i="112" s="1"/>
  <c r="AE60" i="112"/>
  <c r="Y60" i="112"/>
  <c r="Q60" i="112"/>
  <c r="R60" i="112" s="1"/>
  <c r="AE58" i="112"/>
  <c r="AB58" i="112"/>
  <c r="Y58" i="112"/>
  <c r="V58" i="112"/>
  <c r="S58" i="112"/>
  <c r="Q58" i="112"/>
  <c r="R58" i="112" s="1"/>
  <c r="AE57" i="112"/>
  <c r="AB57" i="112"/>
  <c r="Y57" i="112"/>
  <c r="V57" i="112"/>
  <c r="S57" i="112"/>
  <c r="Q57" i="112"/>
  <c r="R57" i="112" s="1"/>
  <c r="AE56" i="112"/>
  <c r="AK56" i="112" s="1"/>
  <c r="AB56" i="112"/>
  <c r="Y56" i="112"/>
  <c r="V56" i="112"/>
  <c r="S56" i="112"/>
  <c r="Q56" i="112"/>
  <c r="R56" i="112" s="1"/>
  <c r="AE55" i="112"/>
  <c r="AK55" i="112" s="1"/>
  <c r="AB55" i="112"/>
  <c r="Y55" i="112"/>
  <c r="V55" i="112"/>
  <c r="S55" i="112"/>
  <c r="Q55" i="112"/>
  <c r="R55" i="112" s="1"/>
  <c r="AE54" i="112"/>
  <c r="AB54" i="112"/>
  <c r="Y54" i="112"/>
  <c r="V54" i="112"/>
  <c r="S54" i="112"/>
  <c r="Q54" i="112"/>
  <c r="R54" i="112" s="1"/>
  <c r="AE53" i="112"/>
  <c r="AK53" i="112" s="1"/>
  <c r="AB53" i="112"/>
  <c r="Y53" i="112"/>
  <c r="V53" i="112"/>
  <c r="S53" i="112"/>
  <c r="Q53" i="112"/>
  <c r="R53" i="112" s="1"/>
  <c r="AE52" i="112"/>
  <c r="AB52" i="112"/>
  <c r="Y52" i="112"/>
  <c r="V52" i="112"/>
  <c r="S52" i="112"/>
  <c r="Q52" i="112"/>
  <c r="R52" i="112" s="1"/>
  <c r="AE51" i="112"/>
  <c r="AK51" i="112" s="1"/>
  <c r="AB51" i="112"/>
  <c r="Y51" i="112"/>
  <c r="V51" i="112"/>
  <c r="S51" i="112"/>
  <c r="Q51" i="112"/>
  <c r="R51" i="112" s="1"/>
  <c r="AE50" i="112"/>
  <c r="AK50" i="112" s="1"/>
  <c r="AB50" i="112"/>
  <c r="Y50" i="112"/>
  <c r="V50" i="112"/>
  <c r="S50" i="112"/>
  <c r="Q50" i="112"/>
  <c r="R50" i="112" s="1"/>
  <c r="AE49" i="112"/>
  <c r="AK49" i="112" s="1"/>
  <c r="AB49" i="112"/>
  <c r="Y49" i="112"/>
  <c r="V49" i="112"/>
  <c r="S49" i="112"/>
  <c r="Q49" i="112"/>
  <c r="R49" i="112" s="1"/>
  <c r="AE48" i="112"/>
  <c r="AK48" i="112" s="1"/>
  <c r="AB48" i="112"/>
  <c r="Y48" i="112"/>
  <c r="V48" i="112"/>
  <c r="S48" i="112"/>
  <c r="Q48" i="112"/>
  <c r="R48" i="112" s="1"/>
  <c r="AE47" i="112"/>
  <c r="AB47" i="112"/>
  <c r="Y47" i="112"/>
  <c r="V47" i="112"/>
  <c r="S47" i="112"/>
  <c r="Q47" i="112"/>
  <c r="R47" i="112" s="1"/>
  <c r="AE46" i="112"/>
  <c r="AB46" i="112"/>
  <c r="Y46" i="112"/>
  <c r="V46" i="112"/>
  <c r="S46" i="112"/>
  <c r="Q46" i="112"/>
  <c r="R46" i="112" s="1"/>
  <c r="AE45" i="112"/>
  <c r="AB45" i="112"/>
  <c r="Y45" i="112"/>
  <c r="V45" i="112"/>
  <c r="S45" i="112"/>
  <c r="Q45" i="112"/>
  <c r="R45" i="112" s="1"/>
  <c r="AE44" i="112"/>
  <c r="AK44" i="112" s="1"/>
  <c r="AB44" i="112"/>
  <c r="Y44" i="112"/>
  <c r="V44" i="112"/>
  <c r="S44" i="112"/>
  <c r="Q44" i="112"/>
  <c r="R44" i="112" s="1"/>
  <c r="AE43" i="112"/>
  <c r="AK43" i="112" s="1"/>
  <c r="AB43" i="112"/>
  <c r="Y43" i="112"/>
  <c r="V43" i="112"/>
  <c r="S43" i="112"/>
  <c r="Q43" i="112"/>
  <c r="R43" i="112" s="1"/>
  <c r="AE42" i="112"/>
  <c r="AK42" i="112" s="1"/>
  <c r="AB42" i="112"/>
  <c r="Y42" i="112"/>
  <c r="V42" i="112"/>
  <c r="S42" i="112"/>
  <c r="Q42" i="112"/>
  <c r="R42" i="112" s="1"/>
  <c r="AE41" i="112"/>
  <c r="AK41" i="112" s="1"/>
  <c r="AB41" i="112"/>
  <c r="Y41" i="112"/>
  <c r="V41" i="112"/>
  <c r="S41" i="112"/>
  <c r="Q41" i="112"/>
  <c r="R41" i="112" s="1"/>
  <c r="AE40" i="112"/>
  <c r="AK40" i="112" s="1"/>
  <c r="AB40" i="112"/>
  <c r="Y40" i="112"/>
  <c r="V40" i="112"/>
  <c r="S40" i="112"/>
  <c r="Q40" i="112"/>
  <c r="AE39" i="112"/>
  <c r="AB39" i="112"/>
  <c r="Y39" i="112"/>
  <c r="V39" i="112"/>
  <c r="S39" i="112"/>
  <c r="Q39" i="112"/>
  <c r="R39" i="112" s="1"/>
  <c r="AE38" i="112"/>
  <c r="AB38" i="112"/>
  <c r="Y38" i="112"/>
  <c r="V38" i="112"/>
  <c r="S38" i="112"/>
  <c r="Q38" i="112"/>
  <c r="R38" i="112" s="1"/>
  <c r="AE37" i="112"/>
  <c r="AK37" i="112" s="1"/>
  <c r="AB37" i="112"/>
  <c r="Y37" i="112"/>
  <c r="V37" i="112"/>
  <c r="S37" i="112"/>
  <c r="Q37" i="112"/>
  <c r="R37" i="112" s="1"/>
  <c r="AE36" i="112"/>
  <c r="AK36" i="112" s="1"/>
  <c r="AB36" i="112"/>
  <c r="Y36" i="112"/>
  <c r="V36" i="112"/>
  <c r="S36" i="112"/>
  <c r="Q36" i="112"/>
  <c r="R36" i="112" s="1"/>
  <c r="AE35" i="112"/>
  <c r="AK35" i="112" s="1"/>
  <c r="AB35" i="112"/>
  <c r="Y35" i="112"/>
  <c r="V35" i="112"/>
  <c r="S35" i="112"/>
  <c r="Q35" i="112"/>
  <c r="R35" i="112" s="1"/>
  <c r="AE34" i="112"/>
  <c r="AK34" i="112" s="1"/>
  <c r="AB34" i="112"/>
  <c r="Y34" i="112"/>
  <c r="V34" i="112"/>
  <c r="S34" i="112"/>
  <c r="Q34" i="112"/>
  <c r="R34" i="112" s="1"/>
  <c r="AE33" i="112"/>
  <c r="AK33" i="112" s="1"/>
  <c r="AB33" i="112"/>
  <c r="Y33" i="112"/>
  <c r="V33" i="112"/>
  <c r="S33" i="112"/>
  <c r="Q33" i="112"/>
  <c r="R33" i="112" s="1"/>
  <c r="AE32" i="112"/>
  <c r="AK32" i="112" s="1"/>
  <c r="AB32" i="112"/>
  <c r="Y32" i="112"/>
  <c r="V32" i="112"/>
  <c r="S32" i="112"/>
  <c r="Q32" i="112"/>
  <c r="R32" i="112" s="1"/>
  <c r="AE31" i="112"/>
  <c r="AB31" i="112"/>
  <c r="Y31" i="112"/>
  <c r="V31" i="112"/>
  <c r="S31" i="112"/>
  <c r="Q31" i="112"/>
  <c r="R31" i="112" s="1"/>
  <c r="AE30" i="112"/>
  <c r="AB30" i="112"/>
  <c r="Y30" i="112"/>
  <c r="V30" i="112"/>
  <c r="S30" i="112"/>
  <c r="Q30" i="112"/>
  <c r="R30" i="112" s="1"/>
  <c r="AE29" i="112"/>
  <c r="AK29" i="112" s="1"/>
  <c r="AB29" i="112"/>
  <c r="Y29" i="112"/>
  <c r="V29" i="112"/>
  <c r="S29" i="112"/>
  <c r="Q29" i="112"/>
  <c r="R29" i="112" s="1"/>
  <c r="AE28" i="112"/>
  <c r="AK28" i="112" s="1"/>
  <c r="AB28" i="112"/>
  <c r="Y28" i="112"/>
  <c r="V28" i="112"/>
  <c r="S28" i="112"/>
  <c r="Q28" i="112"/>
  <c r="R28" i="112" s="1"/>
  <c r="AE27" i="112"/>
  <c r="AB27" i="112"/>
  <c r="Y27" i="112"/>
  <c r="V27" i="112"/>
  <c r="S27" i="112"/>
  <c r="Q27" i="112"/>
  <c r="R27" i="112" s="1"/>
  <c r="AE26" i="112"/>
  <c r="AB26" i="112"/>
  <c r="Y26" i="112"/>
  <c r="V26" i="112"/>
  <c r="S26" i="112"/>
  <c r="Q26" i="112"/>
  <c r="R26" i="112" s="1"/>
  <c r="AE25" i="112"/>
  <c r="AK25" i="112" s="1"/>
  <c r="AB25" i="112"/>
  <c r="Y25" i="112"/>
  <c r="V25" i="112"/>
  <c r="S25" i="112"/>
  <c r="Q25" i="112"/>
  <c r="R25" i="112" s="1"/>
  <c r="AE24" i="112"/>
  <c r="AK24" i="112" s="1"/>
  <c r="AB24" i="112"/>
  <c r="Y24" i="112"/>
  <c r="V24" i="112"/>
  <c r="S24" i="112"/>
  <c r="Q24" i="112"/>
  <c r="R24" i="112" s="1"/>
  <c r="AE23" i="112"/>
  <c r="AB23" i="112"/>
  <c r="Y23" i="112"/>
  <c r="V23" i="112"/>
  <c r="S23" i="112"/>
  <c r="Q23" i="112"/>
  <c r="R23" i="112" s="1"/>
  <c r="AE22" i="112"/>
  <c r="AB22" i="112"/>
  <c r="Y22" i="112"/>
  <c r="V22" i="112"/>
  <c r="S22" i="112"/>
  <c r="Q22" i="112"/>
  <c r="R22" i="112" s="1"/>
  <c r="AE21" i="112"/>
  <c r="AK21" i="112" s="1"/>
  <c r="AB21" i="112"/>
  <c r="Y21" i="112"/>
  <c r="V21" i="112"/>
  <c r="S21" i="112"/>
  <c r="Q21" i="112"/>
  <c r="R21" i="112" s="1"/>
  <c r="AE20" i="112"/>
  <c r="AB20" i="112"/>
  <c r="Y20" i="112"/>
  <c r="V20" i="112"/>
  <c r="S20" i="112"/>
  <c r="Q20" i="112"/>
  <c r="R20" i="112" s="1"/>
  <c r="AE19" i="112"/>
  <c r="AK19" i="112" s="1"/>
  <c r="AB19" i="112"/>
  <c r="Y19" i="112"/>
  <c r="V19" i="112"/>
  <c r="S19" i="112"/>
  <c r="Q19" i="112"/>
  <c r="R19" i="112" s="1"/>
  <c r="AE18" i="112"/>
  <c r="AK18" i="112" s="1"/>
  <c r="AB18" i="112"/>
  <c r="Y18" i="112"/>
  <c r="V18" i="112"/>
  <c r="S18" i="112"/>
  <c r="Q18" i="112"/>
  <c r="R18" i="112" s="1"/>
  <c r="AE17" i="112"/>
  <c r="AK17" i="112" s="1"/>
  <c r="AB17" i="112"/>
  <c r="Y17" i="112"/>
  <c r="V17" i="112"/>
  <c r="S17" i="112"/>
  <c r="Q17" i="112"/>
  <c r="AE11" i="112"/>
  <c r="AB11" i="112"/>
  <c r="Y11" i="112"/>
  <c r="V11" i="112"/>
  <c r="L11" i="112"/>
  <c r="I11" i="112"/>
  <c r="F11" i="112"/>
  <c r="C11" i="112"/>
  <c r="AS10" i="112"/>
  <c r="AH9" i="112"/>
  <c r="O9" i="112"/>
  <c r="AN8" i="112"/>
  <c r="AV8" i="112" s="1"/>
  <c r="D19" i="27" s="1"/>
  <c r="AE8" i="112"/>
  <c r="AB8" i="112"/>
  <c r="Y8" i="112"/>
  <c r="V8" i="112"/>
  <c r="L8" i="112"/>
  <c r="I8" i="112"/>
  <c r="F8" i="112"/>
  <c r="C8" i="112"/>
  <c r="AN6" i="112"/>
  <c r="AH6" i="112"/>
  <c r="O6" i="112"/>
  <c r="AE89" i="111"/>
  <c r="Y89" i="111"/>
  <c r="Q89" i="111"/>
  <c r="R89" i="111" s="1"/>
  <c r="AE88" i="111"/>
  <c r="Y88" i="111"/>
  <c r="Q88" i="111"/>
  <c r="R88" i="111" s="1"/>
  <c r="AE87" i="111"/>
  <c r="Y87" i="111"/>
  <c r="Q87" i="111"/>
  <c r="R87" i="111" s="1"/>
  <c r="AE85" i="111"/>
  <c r="AB85" i="111"/>
  <c r="Y85" i="111"/>
  <c r="V85" i="111"/>
  <c r="S85" i="111"/>
  <c r="Q85" i="111"/>
  <c r="R85" i="111" s="1"/>
  <c r="AE84" i="111"/>
  <c r="AB84" i="111"/>
  <c r="Y84" i="111"/>
  <c r="V84" i="111"/>
  <c r="S84" i="111"/>
  <c r="Q84" i="111"/>
  <c r="R84" i="111" s="1"/>
  <c r="AE83" i="111"/>
  <c r="AB83" i="111"/>
  <c r="Y83" i="111"/>
  <c r="V83" i="111"/>
  <c r="S83" i="111"/>
  <c r="Q83" i="111"/>
  <c r="R83" i="111" s="1"/>
  <c r="AE82" i="111"/>
  <c r="AK82" i="111" s="1"/>
  <c r="AB82" i="111"/>
  <c r="Y82" i="111"/>
  <c r="V82" i="111"/>
  <c r="S82" i="111"/>
  <c r="Q82" i="111"/>
  <c r="R82" i="111" s="1"/>
  <c r="AE81" i="111"/>
  <c r="AK81" i="111" s="1"/>
  <c r="AB81" i="111"/>
  <c r="Y81" i="111"/>
  <c r="V81" i="111"/>
  <c r="S81" i="111"/>
  <c r="Q81" i="111"/>
  <c r="R81" i="111" s="1"/>
  <c r="AE80" i="111"/>
  <c r="AK80" i="111" s="1"/>
  <c r="AB80" i="111"/>
  <c r="Y80" i="111"/>
  <c r="V80" i="111"/>
  <c r="S80" i="111"/>
  <c r="Q80" i="111"/>
  <c r="R80" i="111" s="1"/>
  <c r="AE79" i="111"/>
  <c r="AK79" i="111" s="1"/>
  <c r="AB79" i="111"/>
  <c r="Y79" i="111"/>
  <c r="V79" i="111"/>
  <c r="S79" i="111"/>
  <c r="Q79" i="111"/>
  <c r="R79" i="111" s="1"/>
  <c r="AE78" i="111"/>
  <c r="AK78" i="111" s="1"/>
  <c r="AB78" i="111"/>
  <c r="Y78" i="111"/>
  <c r="V78" i="111"/>
  <c r="S78" i="111"/>
  <c r="Q78" i="111"/>
  <c r="R78" i="111" s="1"/>
  <c r="AE77" i="111"/>
  <c r="AB77" i="111"/>
  <c r="Y77" i="111"/>
  <c r="V77" i="111"/>
  <c r="S77" i="111"/>
  <c r="Q77" i="111"/>
  <c r="R77" i="111" s="1"/>
  <c r="AE76" i="111"/>
  <c r="AB76" i="111"/>
  <c r="Y76" i="111"/>
  <c r="V76" i="111"/>
  <c r="S76" i="111"/>
  <c r="Q76" i="111"/>
  <c r="R76" i="111" s="1"/>
  <c r="AE75" i="111"/>
  <c r="AK75" i="111" s="1"/>
  <c r="AB75" i="111"/>
  <c r="Y75" i="111"/>
  <c r="V75" i="111"/>
  <c r="S75" i="111"/>
  <c r="Q75" i="111"/>
  <c r="R75" i="111" s="1"/>
  <c r="AE74" i="111"/>
  <c r="AK74" i="111" s="1"/>
  <c r="AB74" i="111"/>
  <c r="Y74" i="111"/>
  <c r="V74" i="111"/>
  <c r="S74" i="111"/>
  <c r="Q74" i="111"/>
  <c r="R74" i="111" s="1"/>
  <c r="AE73" i="111"/>
  <c r="AK73" i="111" s="1"/>
  <c r="AB73" i="111"/>
  <c r="Y73" i="111"/>
  <c r="V73" i="111"/>
  <c r="S73" i="111"/>
  <c r="Q73" i="111"/>
  <c r="R73" i="111" s="1"/>
  <c r="AE72" i="111"/>
  <c r="AK72" i="111" s="1"/>
  <c r="AB72" i="111"/>
  <c r="Y72" i="111"/>
  <c r="V72" i="111"/>
  <c r="S72" i="111"/>
  <c r="Q72" i="111"/>
  <c r="R72" i="111" s="1"/>
  <c r="AE71" i="111"/>
  <c r="AK71" i="111" s="1"/>
  <c r="AB71" i="111"/>
  <c r="Y71" i="111"/>
  <c r="V71" i="111"/>
  <c r="S71" i="111"/>
  <c r="Q71" i="111"/>
  <c r="R71" i="111" s="1"/>
  <c r="AE70" i="111"/>
  <c r="AK70" i="111" s="1"/>
  <c r="AB70" i="111"/>
  <c r="Y70" i="111"/>
  <c r="V70" i="111"/>
  <c r="S70" i="111"/>
  <c r="Q70" i="111"/>
  <c r="R70" i="111" s="1"/>
  <c r="AE69" i="111"/>
  <c r="AB69" i="111"/>
  <c r="Y69" i="111"/>
  <c r="V69" i="111"/>
  <c r="S69" i="111"/>
  <c r="Q69" i="111"/>
  <c r="R69" i="111" s="1"/>
  <c r="AE68" i="111"/>
  <c r="AB68" i="111"/>
  <c r="Y68" i="111"/>
  <c r="V68" i="111"/>
  <c r="S68" i="111"/>
  <c r="Q68" i="111"/>
  <c r="R68" i="111" s="1"/>
  <c r="AE62" i="111"/>
  <c r="AK62" i="111" s="1"/>
  <c r="Y62" i="111"/>
  <c r="Q62" i="111"/>
  <c r="R62" i="111" s="1"/>
  <c r="AE61" i="111"/>
  <c r="AK61" i="111" s="1"/>
  <c r="Y61" i="111"/>
  <c r="Q61" i="111"/>
  <c r="R61" i="111" s="1"/>
  <c r="AE60" i="111"/>
  <c r="AK60" i="111" s="1"/>
  <c r="Y60" i="111"/>
  <c r="Q60" i="111"/>
  <c r="R60" i="111" s="1"/>
  <c r="AE58" i="111"/>
  <c r="AK58" i="111" s="1"/>
  <c r="AB58" i="111"/>
  <c r="Y58" i="111"/>
  <c r="V58" i="111"/>
  <c r="S58" i="111"/>
  <c r="Q58" i="111"/>
  <c r="R58" i="111" s="1"/>
  <c r="AE57" i="111"/>
  <c r="AK57" i="111" s="1"/>
  <c r="AB57" i="111"/>
  <c r="Y57" i="111"/>
  <c r="V57" i="111"/>
  <c r="S57" i="111"/>
  <c r="Q57" i="111"/>
  <c r="R57" i="111" s="1"/>
  <c r="AE56" i="111"/>
  <c r="AB56" i="111"/>
  <c r="Y56" i="111"/>
  <c r="V56" i="111"/>
  <c r="S56" i="111"/>
  <c r="Q56" i="111"/>
  <c r="R56" i="111" s="1"/>
  <c r="AE55" i="111"/>
  <c r="AB55" i="111"/>
  <c r="Y55" i="111"/>
  <c r="V55" i="111"/>
  <c r="S55" i="111"/>
  <c r="Q55" i="111"/>
  <c r="R55" i="111" s="1"/>
  <c r="AE54" i="111"/>
  <c r="AK54" i="111" s="1"/>
  <c r="AB54" i="111"/>
  <c r="Y54" i="111"/>
  <c r="V54" i="111"/>
  <c r="S54" i="111"/>
  <c r="Q54" i="111"/>
  <c r="R54" i="111" s="1"/>
  <c r="AE53" i="111"/>
  <c r="AK53" i="111" s="1"/>
  <c r="AB53" i="111"/>
  <c r="Y53" i="111"/>
  <c r="V53" i="111"/>
  <c r="S53" i="111"/>
  <c r="Q53" i="111"/>
  <c r="R53" i="111" s="1"/>
  <c r="AE52" i="111"/>
  <c r="AB52" i="111"/>
  <c r="Y52" i="111"/>
  <c r="V52" i="111"/>
  <c r="S52" i="111"/>
  <c r="Q52" i="111"/>
  <c r="R52" i="111" s="1"/>
  <c r="AE51" i="111"/>
  <c r="AB51" i="111"/>
  <c r="Y51" i="111"/>
  <c r="V51" i="111"/>
  <c r="S51" i="111"/>
  <c r="Q51" i="111"/>
  <c r="R51" i="111" s="1"/>
  <c r="AE50" i="111"/>
  <c r="AK50" i="111" s="1"/>
  <c r="AB50" i="111"/>
  <c r="Y50" i="111"/>
  <c r="V50" i="111"/>
  <c r="S50" i="111"/>
  <c r="Q50" i="111"/>
  <c r="R50" i="111" s="1"/>
  <c r="AE49" i="111"/>
  <c r="AB49" i="111"/>
  <c r="Y49" i="111"/>
  <c r="V49" i="111"/>
  <c r="S49" i="111"/>
  <c r="Q49" i="111"/>
  <c r="R49" i="111" s="1"/>
  <c r="AE48" i="111"/>
  <c r="AK48" i="111" s="1"/>
  <c r="AB48" i="111"/>
  <c r="Y48" i="111"/>
  <c r="V48" i="111"/>
  <c r="S48" i="111"/>
  <c r="Q48" i="111"/>
  <c r="R48" i="111" s="1"/>
  <c r="AE47" i="111"/>
  <c r="AK47" i="111" s="1"/>
  <c r="AB47" i="111"/>
  <c r="Y47" i="111"/>
  <c r="V47" i="111"/>
  <c r="S47" i="111"/>
  <c r="Q47" i="111"/>
  <c r="R47" i="111" s="1"/>
  <c r="AE46" i="111"/>
  <c r="AK46" i="111" s="1"/>
  <c r="AB46" i="111"/>
  <c r="Y46" i="111"/>
  <c r="V46" i="111"/>
  <c r="S46" i="111"/>
  <c r="Q46" i="111"/>
  <c r="R46" i="111" s="1"/>
  <c r="AE45" i="111"/>
  <c r="AK45" i="111" s="1"/>
  <c r="AB45" i="111"/>
  <c r="Y45" i="111"/>
  <c r="V45" i="111"/>
  <c r="S45" i="111"/>
  <c r="Q45" i="111"/>
  <c r="R45" i="111" s="1"/>
  <c r="AE44" i="111"/>
  <c r="AB44" i="111"/>
  <c r="Y44" i="111"/>
  <c r="V44" i="111"/>
  <c r="S44" i="111"/>
  <c r="Q44" i="111"/>
  <c r="R44" i="111" s="1"/>
  <c r="AE43" i="111"/>
  <c r="AB43" i="111"/>
  <c r="Y43" i="111"/>
  <c r="V43" i="111"/>
  <c r="S43" i="111"/>
  <c r="Q43" i="111"/>
  <c r="R43" i="111" s="1"/>
  <c r="AE42" i="111"/>
  <c r="AB42" i="111"/>
  <c r="Y42" i="111"/>
  <c r="V42" i="111"/>
  <c r="S42" i="111"/>
  <c r="Q42" i="111"/>
  <c r="R42" i="111" s="1"/>
  <c r="AE41" i="111"/>
  <c r="AK41" i="111" s="1"/>
  <c r="AB41" i="111"/>
  <c r="Y41" i="111"/>
  <c r="V41" i="111"/>
  <c r="S41" i="111"/>
  <c r="Q41" i="111"/>
  <c r="R41" i="111" s="1"/>
  <c r="AE40" i="111"/>
  <c r="AK40" i="111" s="1"/>
  <c r="AB40" i="111"/>
  <c r="Y40" i="111"/>
  <c r="V40" i="111"/>
  <c r="S40" i="111"/>
  <c r="Q40" i="111"/>
  <c r="R40" i="111" s="1"/>
  <c r="AE39" i="111"/>
  <c r="AK39" i="111" s="1"/>
  <c r="AB39" i="111"/>
  <c r="Y39" i="111"/>
  <c r="V39" i="111"/>
  <c r="S39" i="111"/>
  <c r="Q39" i="111"/>
  <c r="R39" i="111" s="1"/>
  <c r="AE38" i="111"/>
  <c r="AK38" i="111" s="1"/>
  <c r="AB38" i="111"/>
  <c r="Y38" i="111"/>
  <c r="V38" i="111"/>
  <c r="S38" i="111"/>
  <c r="Q38" i="111"/>
  <c r="R38" i="111" s="1"/>
  <c r="AE37" i="111"/>
  <c r="AK37" i="111" s="1"/>
  <c r="AB37" i="111"/>
  <c r="Y37" i="111"/>
  <c r="V37" i="111"/>
  <c r="S37" i="111"/>
  <c r="Q37" i="111"/>
  <c r="R37" i="111" s="1"/>
  <c r="AE36" i="111"/>
  <c r="AB36" i="111"/>
  <c r="Y36" i="111"/>
  <c r="V36" i="111"/>
  <c r="S36" i="111"/>
  <c r="Q36" i="111"/>
  <c r="R36" i="111" s="1"/>
  <c r="AE35" i="111"/>
  <c r="AB35" i="111"/>
  <c r="Y35" i="111"/>
  <c r="V35" i="111"/>
  <c r="S35" i="111"/>
  <c r="Q35" i="111"/>
  <c r="R35" i="111" s="1"/>
  <c r="AE34" i="111"/>
  <c r="AK34" i="111" s="1"/>
  <c r="AB34" i="111"/>
  <c r="Y34" i="111"/>
  <c r="V34" i="111"/>
  <c r="S34" i="111"/>
  <c r="Q34" i="111"/>
  <c r="R34" i="111" s="1"/>
  <c r="AE33" i="111"/>
  <c r="AK33" i="111" s="1"/>
  <c r="AB33" i="111"/>
  <c r="Y33" i="111"/>
  <c r="V33" i="111"/>
  <c r="S33" i="111"/>
  <c r="Q33" i="111"/>
  <c r="R33" i="111" s="1"/>
  <c r="AE32" i="111"/>
  <c r="AK32" i="111" s="1"/>
  <c r="AB32" i="111"/>
  <c r="Y32" i="111"/>
  <c r="V32" i="111"/>
  <c r="S32" i="111"/>
  <c r="Q32" i="111"/>
  <c r="R32" i="111" s="1"/>
  <c r="AE31" i="111"/>
  <c r="AK31" i="111" s="1"/>
  <c r="AB31" i="111"/>
  <c r="Y31" i="111"/>
  <c r="V31" i="111"/>
  <c r="S31" i="111"/>
  <c r="Q31" i="111"/>
  <c r="R31" i="111" s="1"/>
  <c r="AE30" i="111"/>
  <c r="AK30" i="111" s="1"/>
  <c r="AB30" i="111"/>
  <c r="Y30" i="111"/>
  <c r="V30" i="111"/>
  <c r="S30" i="111"/>
  <c r="Q30" i="111"/>
  <c r="R30" i="111" s="1"/>
  <c r="AE29" i="111"/>
  <c r="AK29" i="111" s="1"/>
  <c r="AB29" i="111"/>
  <c r="Y29" i="111"/>
  <c r="V29" i="111"/>
  <c r="S29" i="111"/>
  <c r="Q29" i="111"/>
  <c r="R29" i="111" s="1"/>
  <c r="AE28" i="111"/>
  <c r="AB28" i="111"/>
  <c r="Y28" i="111"/>
  <c r="V28" i="111"/>
  <c r="S28" i="111"/>
  <c r="Q28" i="111"/>
  <c r="R28" i="111" s="1"/>
  <c r="AE27" i="111"/>
  <c r="AB27" i="111"/>
  <c r="Y27" i="111"/>
  <c r="V27" i="111"/>
  <c r="S27" i="111"/>
  <c r="Q27" i="111"/>
  <c r="R27" i="111" s="1"/>
  <c r="AE26" i="111"/>
  <c r="AK26" i="111" s="1"/>
  <c r="AB26" i="111"/>
  <c r="Y26" i="111"/>
  <c r="V26" i="111"/>
  <c r="S26" i="111"/>
  <c r="Q26" i="111"/>
  <c r="R26" i="111" s="1"/>
  <c r="AE25" i="111"/>
  <c r="AK25" i="111" s="1"/>
  <c r="AB25" i="111"/>
  <c r="Y25" i="111"/>
  <c r="V25" i="111"/>
  <c r="S25" i="111"/>
  <c r="Q25" i="111"/>
  <c r="R25" i="111" s="1"/>
  <c r="AE24" i="111"/>
  <c r="AB24" i="111"/>
  <c r="Y24" i="111"/>
  <c r="V24" i="111"/>
  <c r="S24" i="111"/>
  <c r="Q24" i="111"/>
  <c r="R24" i="111" s="1"/>
  <c r="AE23" i="111"/>
  <c r="AB23" i="111"/>
  <c r="Y23" i="111"/>
  <c r="V23" i="111"/>
  <c r="S23" i="111"/>
  <c r="Q23" i="111"/>
  <c r="R23" i="111" s="1"/>
  <c r="AE22" i="111"/>
  <c r="AK22" i="111" s="1"/>
  <c r="AB22" i="111"/>
  <c r="Y22" i="111"/>
  <c r="V22" i="111"/>
  <c r="S22" i="111"/>
  <c r="Q22" i="111"/>
  <c r="R22" i="111" s="1"/>
  <c r="AE21" i="111"/>
  <c r="AK21" i="111" s="1"/>
  <c r="AB21" i="111"/>
  <c r="Y21" i="111"/>
  <c r="V21" i="111"/>
  <c r="S21" i="111"/>
  <c r="Q21" i="111"/>
  <c r="R21" i="111" s="1"/>
  <c r="AE20" i="111"/>
  <c r="AB20" i="111"/>
  <c r="Y20" i="111"/>
  <c r="V20" i="111"/>
  <c r="S20" i="111"/>
  <c r="Q20" i="111"/>
  <c r="R20" i="111" s="1"/>
  <c r="AE19" i="111"/>
  <c r="AB19" i="111"/>
  <c r="Y19" i="111"/>
  <c r="V19" i="111"/>
  <c r="S19" i="111"/>
  <c r="Q19" i="111"/>
  <c r="R19" i="111" s="1"/>
  <c r="AE18" i="111"/>
  <c r="AK18" i="111" s="1"/>
  <c r="AB18" i="111"/>
  <c r="Y18" i="111"/>
  <c r="V18" i="111"/>
  <c r="S18" i="111"/>
  <c r="Q18" i="111"/>
  <c r="R18" i="111" s="1"/>
  <c r="AE17" i="111"/>
  <c r="AB17" i="111"/>
  <c r="Y17" i="111"/>
  <c r="V17" i="111"/>
  <c r="S17" i="111"/>
  <c r="Q17" i="111"/>
  <c r="AE11" i="111"/>
  <c r="AB11" i="111"/>
  <c r="Y11" i="111"/>
  <c r="V11" i="111"/>
  <c r="L11" i="111"/>
  <c r="I11" i="111"/>
  <c r="F11" i="111"/>
  <c r="C11" i="111"/>
  <c r="AS10" i="111"/>
  <c r="AH9" i="111"/>
  <c r="O9" i="111"/>
  <c r="AN8" i="111"/>
  <c r="AV8" i="111" s="1"/>
  <c r="D18" i="27" s="1"/>
  <c r="AE8" i="111"/>
  <c r="AB8" i="111"/>
  <c r="Y8" i="111"/>
  <c r="V8" i="111"/>
  <c r="L8" i="111"/>
  <c r="I8" i="111"/>
  <c r="F8" i="111"/>
  <c r="C8" i="111"/>
  <c r="AN6" i="111"/>
  <c r="AH6" i="111"/>
  <c r="O6" i="111"/>
  <c r="AE89" i="110"/>
  <c r="AK89" i="110" s="1"/>
  <c r="Y89" i="110"/>
  <c r="Q89" i="110"/>
  <c r="R89" i="110" s="1"/>
  <c r="AE88" i="110"/>
  <c r="Y88" i="110"/>
  <c r="Q88" i="110"/>
  <c r="R88" i="110" s="1"/>
  <c r="AE87" i="110"/>
  <c r="AK87" i="110" s="1"/>
  <c r="Y87" i="110"/>
  <c r="Q87" i="110"/>
  <c r="R87" i="110" s="1"/>
  <c r="AE85" i="110"/>
  <c r="AK85" i="110" s="1"/>
  <c r="AB85" i="110"/>
  <c r="Y85" i="110"/>
  <c r="V85" i="110"/>
  <c r="S85" i="110"/>
  <c r="Q85" i="110"/>
  <c r="R85" i="110" s="1"/>
  <c r="AE84" i="110"/>
  <c r="AB84" i="110"/>
  <c r="Y84" i="110"/>
  <c r="V84" i="110"/>
  <c r="S84" i="110"/>
  <c r="Q84" i="110"/>
  <c r="R84" i="110" s="1"/>
  <c r="AE83" i="110"/>
  <c r="AK83" i="110" s="1"/>
  <c r="AB83" i="110"/>
  <c r="Y83" i="110"/>
  <c r="V83" i="110"/>
  <c r="S83" i="110"/>
  <c r="Q83" i="110"/>
  <c r="R83" i="110" s="1"/>
  <c r="AE82" i="110"/>
  <c r="AB82" i="110"/>
  <c r="Y82" i="110"/>
  <c r="V82" i="110"/>
  <c r="S82" i="110"/>
  <c r="Q82" i="110"/>
  <c r="R82" i="110" s="1"/>
  <c r="AE81" i="110"/>
  <c r="AB81" i="110"/>
  <c r="Y81" i="110"/>
  <c r="V81" i="110"/>
  <c r="S81" i="110"/>
  <c r="Q81" i="110"/>
  <c r="R81" i="110" s="1"/>
  <c r="AE80" i="110"/>
  <c r="AB80" i="110"/>
  <c r="Y80" i="110"/>
  <c r="V80" i="110"/>
  <c r="S80" i="110"/>
  <c r="Q80" i="110"/>
  <c r="R80" i="110" s="1"/>
  <c r="AE79" i="110"/>
  <c r="AK79" i="110" s="1"/>
  <c r="AB79" i="110"/>
  <c r="Y79" i="110"/>
  <c r="V79" i="110"/>
  <c r="S79" i="110"/>
  <c r="Q79" i="110"/>
  <c r="R79" i="110" s="1"/>
  <c r="AE78" i="110"/>
  <c r="AB78" i="110"/>
  <c r="Y78" i="110"/>
  <c r="V78" i="110"/>
  <c r="S78" i="110"/>
  <c r="Q78" i="110"/>
  <c r="R78" i="110" s="1"/>
  <c r="AE77" i="110"/>
  <c r="AK77" i="110" s="1"/>
  <c r="AB77" i="110"/>
  <c r="Y77" i="110"/>
  <c r="V77" i="110"/>
  <c r="S77" i="110"/>
  <c r="Q77" i="110"/>
  <c r="R77" i="110" s="1"/>
  <c r="AE76" i="110"/>
  <c r="AB76" i="110"/>
  <c r="Y76" i="110"/>
  <c r="V76" i="110"/>
  <c r="S76" i="110"/>
  <c r="Q76" i="110"/>
  <c r="R76" i="110" s="1"/>
  <c r="AE75" i="110"/>
  <c r="AK75" i="110" s="1"/>
  <c r="AB75" i="110"/>
  <c r="Y75" i="110"/>
  <c r="V75" i="110"/>
  <c r="S75" i="110"/>
  <c r="Q75" i="110"/>
  <c r="R75" i="110" s="1"/>
  <c r="AE74" i="110"/>
  <c r="AB74" i="110"/>
  <c r="Y74" i="110"/>
  <c r="V74" i="110"/>
  <c r="S74" i="110"/>
  <c r="Q74" i="110"/>
  <c r="R74" i="110" s="1"/>
  <c r="AE73" i="110"/>
  <c r="AB73" i="110"/>
  <c r="Y73" i="110"/>
  <c r="V73" i="110"/>
  <c r="S73" i="110"/>
  <c r="Q73" i="110"/>
  <c r="R73" i="110" s="1"/>
  <c r="AE72" i="110"/>
  <c r="AB72" i="110"/>
  <c r="Y72" i="110"/>
  <c r="V72" i="110"/>
  <c r="S72" i="110"/>
  <c r="Q72" i="110"/>
  <c r="R72" i="110" s="1"/>
  <c r="AE71" i="110"/>
  <c r="AK71" i="110" s="1"/>
  <c r="AB71" i="110"/>
  <c r="Y71" i="110"/>
  <c r="V71" i="110"/>
  <c r="S71" i="110"/>
  <c r="Q71" i="110"/>
  <c r="R71" i="110" s="1"/>
  <c r="AE70" i="110"/>
  <c r="AB70" i="110"/>
  <c r="Y70" i="110"/>
  <c r="V70" i="110"/>
  <c r="S70" i="110"/>
  <c r="Q70" i="110"/>
  <c r="R70" i="110" s="1"/>
  <c r="AE69" i="110"/>
  <c r="AB69" i="110"/>
  <c r="Y69" i="110"/>
  <c r="V69" i="110"/>
  <c r="S69" i="110"/>
  <c r="Q69" i="110"/>
  <c r="R69" i="110" s="1"/>
  <c r="AE68" i="110"/>
  <c r="AB68" i="110"/>
  <c r="Y68" i="110"/>
  <c r="V68" i="110"/>
  <c r="S68" i="110"/>
  <c r="Q68" i="110"/>
  <c r="R68" i="110" s="1"/>
  <c r="AE62" i="110"/>
  <c r="AK62" i="110" s="1"/>
  <c r="Y62" i="110"/>
  <c r="Q62" i="110"/>
  <c r="R62" i="110" s="1"/>
  <c r="AE61" i="110"/>
  <c r="Y61" i="110"/>
  <c r="Q61" i="110"/>
  <c r="R61" i="110" s="1"/>
  <c r="AE60" i="110"/>
  <c r="Y60" i="110"/>
  <c r="Q60" i="110"/>
  <c r="R60" i="110" s="1"/>
  <c r="AE58" i="110"/>
  <c r="AB58" i="110"/>
  <c r="Y58" i="110"/>
  <c r="V58" i="110"/>
  <c r="S58" i="110"/>
  <c r="Q58" i="110"/>
  <c r="R58" i="110" s="1"/>
  <c r="AE57" i="110"/>
  <c r="AB57" i="110"/>
  <c r="Y57" i="110"/>
  <c r="V57" i="110"/>
  <c r="S57" i="110"/>
  <c r="Q57" i="110"/>
  <c r="R57" i="110" s="1"/>
  <c r="AE56" i="110"/>
  <c r="AK56" i="110" s="1"/>
  <c r="AB56" i="110"/>
  <c r="Y56" i="110"/>
  <c r="V56" i="110"/>
  <c r="S56" i="110"/>
  <c r="Q56" i="110"/>
  <c r="R56" i="110" s="1"/>
  <c r="AE55" i="110"/>
  <c r="AB55" i="110"/>
  <c r="Y55" i="110"/>
  <c r="V55" i="110"/>
  <c r="S55" i="110"/>
  <c r="Q55" i="110"/>
  <c r="R55" i="110" s="1"/>
  <c r="AE54" i="110"/>
  <c r="AK54" i="110" s="1"/>
  <c r="AB54" i="110"/>
  <c r="Y54" i="110"/>
  <c r="V54" i="110"/>
  <c r="S54" i="110"/>
  <c r="Q54" i="110"/>
  <c r="R54" i="110" s="1"/>
  <c r="AE53" i="110"/>
  <c r="AB53" i="110"/>
  <c r="Y53" i="110"/>
  <c r="V53" i="110"/>
  <c r="S53" i="110"/>
  <c r="Q53" i="110"/>
  <c r="R53" i="110" s="1"/>
  <c r="AE52" i="110"/>
  <c r="AK52" i="110" s="1"/>
  <c r="AB52" i="110"/>
  <c r="Y52" i="110"/>
  <c r="V52" i="110"/>
  <c r="S52" i="110"/>
  <c r="Q52" i="110"/>
  <c r="R52" i="110" s="1"/>
  <c r="AE51" i="110"/>
  <c r="AB51" i="110"/>
  <c r="Y51" i="110"/>
  <c r="V51" i="110"/>
  <c r="S51" i="110"/>
  <c r="Q51" i="110"/>
  <c r="R51" i="110" s="1"/>
  <c r="AE50" i="110"/>
  <c r="AB50" i="110"/>
  <c r="Y50" i="110"/>
  <c r="V50" i="110"/>
  <c r="S50" i="110"/>
  <c r="Q50" i="110"/>
  <c r="R50" i="110" s="1"/>
  <c r="AE49" i="110"/>
  <c r="AB49" i="110"/>
  <c r="Y49" i="110"/>
  <c r="V49" i="110"/>
  <c r="S49" i="110"/>
  <c r="Q49" i="110"/>
  <c r="R49" i="110" s="1"/>
  <c r="AE48" i="110"/>
  <c r="AK48" i="110" s="1"/>
  <c r="AB48" i="110"/>
  <c r="Y48" i="110"/>
  <c r="V48" i="110"/>
  <c r="S48" i="110"/>
  <c r="Q48" i="110"/>
  <c r="R48" i="110" s="1"/>
  <c r="AE47" i="110"/>
  <c r="AB47" i="110"/>
  <c r="Y47" i="110"/>
  <c r="V47" i="110"/>
  <c r="S47" i="110"/>
  <c r="Q47" i="110"/>
  <c r="R47" i="110" s="1"/>
  <c r="AE46" i="110"/>
  <c r="AK46" i="110" s="1"/>
  <c r="AB46" i="110"/>
  <c r="Y46" i="110"/>
  <c r="V46" i="110"/>
  <c r="S46" i="110"/>
  <c r="Q46" i="110"/>
  <c r="R46" i="110" s="1"/>
  <c r="AE45" i="110"/>
  <c r="AK45" i="110" s="1"/>
  <c r="AB45" i="110"/>
  <c r="Y45" i="110"/>
  <c r="V45" i="110"/>
  <c r="S45" i="110"/>
  <c r="Q45" i="110"/>
  <c r="R45" i="110" s="1"/>
  <c r="AE44" i="110"/>
  <c r="AB44" i="110"/>
  <c r="Y44" i="110"/>
  <c r="V44" i="110"/>
  <c r="S44" i="110"/>
  <c r="Q44" i="110"/>
  <c r="R44" i="110" s="1"/>
  <c r="AE43" i="110"/>
  <c r="AB43" i="110"/>
  <c r="Y43" i="110"/>
  <c r="V43" i="110"/>
  <c r="S43" i="110"/>
  <c r="Q43" i="110"/>
  <c r="R43" i="110" s="1"/>
  <c r="AE42" i="110"/>
  <c r="AK42" i="110" s="1"/>
  <c r="AB42" i="110"/>
  <c r="Y42" i="110"/>
  <c r="V42" i="110"/>
  <c r="S42" i="110"/>
  <c r="Q42" i="110"/>
  <c r="R42" i="110" s="1"/>
  <c r="AE41" i="110"/>
  <c r="AK41" i="110" s="1"/>
  <c r="AB41" i="110"/>
  <c r="Y41" i="110"/>
  <c r="V41" i="110"/>
  <c r="S41" i="110"/>
  <c r="Q41" i="110"/>
  <c r="R41" i="110" s="1"/>
  <c r="AE40" i="110"/>
  <c r="AB40" i="110"/>
  <c r="Y40" i="110"/>
  <c r="V40" i="110"/>
  <c r="S40" i="110"/>
  <c r="Q40" i="110"/>
  <c r="R40" i="110" s="1"/>
  <c r="AE39" i="110"/>
  <c r="AB39" i="110"/>
  <c r="Y39" i="110"/>
  <c r="V39" i="110"/>
  <c r="S39" i="110"/>
  <c r="Q39" i="110"/>
  <c r="R39" i="110" s="1"/>
  <c r="AE38" i="110"/>
  <c r="AK38" i="110" s="1"/>
  <c r="AB38" i="110"/>
  <c r="Y38" i="110"/>
  <c r="V38" i="110"/>
  <c r="S38" i="110"/>
  <c r="Q38" i="110"/>
  <c r="R38" i="110" s="1"/>
  <c r="AE37" i="110"/>
  <c r="AK37" i="110" s="1"/>
  <c r="AB37" i="110"/>
  <c r="Y37" i="110"/>
  <c r="V37" i="110"/>
  <c r="S37" i="110"/>
  <c r="Q37" i="110"/>
  <c r="R37" i="110" s="1"/>
  <c r="AE36" i="110"/>
  <c r="AB36" i="110"/>
  <c r="Y36" i="110"/>
  <c r="V36" i="110"/>
  <c r="S36" i="110"/>
  <c r="Q36" i="110"/>
  <c r="R36" i="110" s="1"/>
  <c r="AE35" i="110"/>
  <c r="AB35" i="110"/>
  <c r="Y35" i="110"/>
  <c r="V35" i="110"/>
  <c r="S35" i="110"/>
  <c r="Q35" i="110"/>
  <c r="R35" i="110" s="1"/>
  <c r="AE34" i="110"/>
  <c r="AK34" i="110" s="1"/>
  <c r="AB34" i="110"/>
  <c r="Y34" i="110"/>
  <c r="V34" i="110"/>
  <c r="S34" i="110"/>
  <c r="Q34" i="110"/>
  <c r="R34" i="110" s="1"/>
  <c r="AE33" i="110"/>
  <c r="AB33" i="110"/>
  <c r="Y33" i="110"/>
  <c r="V33" i="110"/>
  <c r="S33" i="110"/>
  <c r="Q33" i="110"/>
  <c r="R33" i="110" s="1"/>
  <c r="AE32" i="110"/>
  <c r="AK32" i="110" s="1"/>
  <c r="AB32" i="110"/>
  <c r="Y32" i="110"/>
  <c r="V32" i="110"/>
  <c r="S32" i="110"/>
  <c r="Q32" i="110"/>
  <c r="R32" i="110" s="1"/>
  <c r="AE31" i="110"/>
  <c r="AK31" i="110" s="1"/>
  <c r="AB31" i="110"/>
  <c r="Y31" i="110"/>
  <c r="V31" i="110"/>
  <c r="S31" i="110"/>
  <c r="Q31" i="110"/>
  <c r="R31" i="110" s="1"/>
  <c r="AE30" i="110"/>
  <c r="AK30" i="110" s="1"/>
  <c r="AB30" i="110"/>
  <c r="Y30" i="110"/>
  <c r="V30" i="110"/>
  <c r="S30" i="110"/>
  <c r="Q30" i="110"/>
  <c r="R30" i="110" s="1"/>
  <c r="AE29" i="110"/>
  <c r="AK29" i="110" s="1"/>
  <c r="AB29" i="110"/>
  <c r="Y29" i="110"/>
  <c r="V29" i="110"/>
  <c r="S29" i="110"/>
  <c r="Q29" i="110"/>
  <c r="R29" i="110" s="1"/>
  <c r="AE28" i="110"/>
  <c r="AB28" i="110"/>
  <c r="Y28" i="110"/>
  <c r="V28" i="110"/>
  <c r="S28" i="110"/>
  <c r="Q28" i="110"/>
  <c r="R28" i="110" s="1"/>
  <c r="AE27" i="110"/>
  <c r="AB27" i="110"/>
  <c r="Y27" i="110"/>
  <c r="V27" i="110"/>
  <c r="S27" i="110"/>
  <c r="Q27" i="110"/>
  <c r="R27" i="110" s="1"/>
  <c r="AE26" i="110"/>
  <c r="AB26" i="110"/>
  <c r="Y26" i="110"/>
  <c r="V26" i="110"/>
  <c r="S26" i="110"/>
  <c r="Q26" i="110"/>
  <c r="R26" i="110" s="1"/>
  <c r="AE25" i="110"/>
  <c r="AK25" i="110" s="1"/>
  <c r="AB25" i="110"/>
  <c r="Y25" i="110"/>
  <c r="V25" i="110"/>
  <c r="S25" i="110"/>
  <c r="Q25" i="110"/>
  <c r="R25" i="110" s="1"/>
  <c r="AE24" i="110"/>
  <c r="AK24" i="110" s="1"/>
  <c r="AB24" i="110"/>
  <c r="Y24" i="110"/>
  <c r="V24" i="110"/>
  <c r="S24" i="110"/>
  <c r="Q24" i="110"/>
  <c r="R24" i="110" s="1"/>
  <c r="AE23" i="110"/>
  <c r="AK23" i="110" s="1"/>
  <c r="AB23" i="110"/>
  <c r="Y23" i="110"/>
  <c r="V23" i="110"/>
  <c r="S23" i="110"/>
  <c r="Q23" i="110"/>
  <c r="R23" i="110" s="1"/>
  <c r="AE22" i="110"/>
  <c r="AK22" i="110" s="1"/>
  <c r="AB22" i="110"/>
  <c r="Y22" i="110"/>
  <c r="V22" i="110"/>
  <c r="S22" i="110"/>
  <c r="Q22" i="110"/>
  <c r="R22" i="110" s="1"/>
  <c r="AE21" i="110"/>
  <c r="AK21" i="110" s="1"/>
  <c r="AB21" i="110"/>
  <c r="Y21" i="110"/>
  <c r="V21" i="110"/>
  <c r="S21" i="110"/>
  <c r="Q21" i="110"/>
  <c r="R21" i="110" s="1"/>
  <c r="AE20" i="110"/>
  <c r="AB20" i="110"/>
  <c r="Y20" i="110"/>
  <c r="V20" i="110"/>
  <c r="S20" i="110"/>
  <c r="Q20" i="110"/>
  <c r="R20" i="110" s="1"/>
  <c r="AE19" i="110"/>
  <c r="AB19" i="110"/>
  <c r="Y19" i="110"/>
  <c r="V19" i="110"/>
  <c r="S19" i="110"/>
  <c r="Q19" i="110"/>
  <c r="R19" i="110" s="1"/>
  <c r="AE18" i="110"/>
  <c r="AK18" i="110" s="1"/>
  <c r="AB18" i="110"/>
  <c r="Y18" i="110"/>
  <c r="V18" i="110"/>
  <c r="S18" i="110"/>
  <c r="Q18" i="110"/>
  <c r="R18" i="110" s="1"/>
  <c r="AE17" i="110"/>
  <c r="AK17" i="110" s="1"/>
  <c r="AB17" i="110"/>
  <c r="Y17" i="110"/>
  <c r="V17" i="110"/>
  <c r="S17" i="110"/>
  <c r="Q17" i="110"/>
  <c r="AE11" i="110"/>
  <c r="AB11" i="110"/>
  <c r="Y11" i="110"/>
  <c r="V11" i="110"/>
  <c r="L11" i="110"/>
  <c r="I11" i="110"/>
  <c r="F11" i="110"/>
  <c r="C11" i="110"/>
  <c r="AS10" i="110"/>
  <c r="AH9" i="110"/>
  <c r="O9" i="110"/>
  <c r="AN8" i="110"/>
  <c r="AV8" i="110" s="1"/>
  <c r="D17" i="27" s="1"/>
  <c r="AE8" i="110"/>
  <c r="AB8" i="110"/>
  <c r="Y8" i="110"/>
  <c r="V8" i="110"/>
  <c r="L8" i="110"/>
  <c r="I8" i="110"/>
  <c r="F8" i="110"/>
  <c r="C8" i="110"/>
  <c r="AN6" i="110"/>
  <c r="AH6" i="110"/>
  <c r="O6" i="110"/>
  <c r="AE89" i="109"/>
  <c r="AK89" i="109" s="1"/>
  <c r="Y89" i="109"/>
  <c r="Q89" i="109"/>
  <c r="R89" i="109" s="1"/>
  <c r="AE88" i="109"/>
  <c r="Y88" i="109"/>
  <c r="Q88" i="109"/>
  <c r="R88" i="109" s="1"/>
  <c r="AE87" i="109"/>
  <c r="AK87" i="109" s="1"/>
  <c r="Y87" i="109"/>
  <c r="Q87" i="109"/>
  <c r="R87" i="109" s="1"/>
  <c r="AE85" i="109"/>
  <c r="AB85" i="109"/>
  <c r="Y85" i="109"/>
  <c r="V85" i="109"/>
  <c r="S85" i="109"/>
  <c r="Q85" i="109"/>
  <c r="R85" i="109" s="1"/>
  <c r="AE84" i="109"/>
  <c r="AK84" i="109" s="1"/>
  <c r="AB84" i="109"/>
  <c r="Y84" i="109"/>
  <c r="V84" i="109"/>
  <c r="S84" i="109"/>
  <c r="Q84" i="109"/>
  <c r="R84" i="109" s="1"/>
  <c r="AE83" i="109"/>
  <c r="AK83" i="109" s="1"/>
  <c r="AB83" i="109"/>
  <c r="Y83" i="109"/>
  <c r="V83" i="109"/>
  <c r="S83" i="109"/>
  <c r="Q83" i="109"/>
  <c r="R83" i="109" s="1"/>
  <c r="AE82" i="109"/>
  <c r="AB82" i="109"/>
  <c r="Y82" i="109"/>
  <c r="V82" i="109"/>
  <c r="S82" i="109"/>
  <c r="Q82" i="109"/>
  <c r="R82" i="109" s="1"/>
  <c r="AE81" i="109"/>
  <c r="AB81" i="109"/>
  <c r="Y81" i="109"/>
  <c r="V81" i="109"/>
  <c r="S81" i="109"/>
  <c r="Q81" i="109"/>
  <c r="R81" i="109" s="1"/>
  <c r="AE80" i="109"/>
  <c r="AK80" i="109" s="1"/>
  <c r="AB80" i="109"/>
  <c r="Y80" i="109"/>
  <c r="V80" i="109"/>
  <c r="S80" i="109"/>
  <c r="Q80" i="109"/>
  <c r="R80" i="109" s="1"/>
  <c r="AE79" i="109"/>
  <c r="AB79" i="109"/>
  <c r="Y79" i="109"/>
  <c r="V79" i="109"/>
  <c r="S79" i="109"/>
  <c r="Q79" i="109"/>
  <c r="R79" i="109" s="1"/>
  <c r="AE78" i="109"/>
  <c r="AK78" i="109" s="1"/>
  <c r="AB78" i="109"/>
  <c r="Y78" i="109"/>
  <c r="V78" i="109"/>
  <c r="S78" i="109"/>
  <c r="Q78" i="109"/>
  <c r="R78" i="109" s="1"/>
  <c r="AE77" i="109"/>
  <c r="AK77" i="109" s="1"/>
  <c r="AB77" i="109"/>
  <c r="Y77" i="109"/>
  <c r="V77" i="109"/>
  <c r="S77" i="109"/>
  <c r="Q77" i="109"/>
  <c r="R77" i="109" s="1"/>
  <c r="AE76" i="109"/>
  <c r="AK76" i="109" s="1"/>
  <c r="AB76" i="109"/>
  <c r="Y76" i="109"/>
  <c r="V76" i="109"/>
  <c r="S76" i="109"/>
  <c r="Q76" i="109"/>
  <c r="R76" i="109" s="1"/>
  <c r="AE75" i="109"/>
  <c r="AK75" i="109" s="1"/>
  <c r="AB75" i="109"/>
  <c r="Y75" i="109"/>
  <c r="V75" i="109"/>
  <c r="S75" i="109"/>
  <c r="Q75" i="109"/>
  <c r="R75" i="109" s="1"/>
  <c r="AE74" i="109"/>
  <c r="AB74" i="109"/>
  <c r="Y74" i="109"/>
  <c r="V74" i="109"/>
  <c r="S74" i="109"/>
  <c r="Q74" i="109"/>
  <c r="R74" i="109" s="1"/>
  <c r="AE73" i="109"/>
  <c r="AB73" i="109"/>
  <c r="Y73" i="109"/>
  <c r="V73" i="109"/>
  <c r="S73" i="109"/>
  <c r="Q73" i="109"/>
  <c r="R73" i="109" s="1"/>
  <c r="AE72" i="109"/>
  <c r="AB72" i="109"/>
  <c r="Y72" i="109"/>
  <c r="V72" i="109"/>
  <c r="S72" i="109"/>
  <c r="Q72" i="109"/>
  <c r="R72" i="109" s="1"/>
  <c r="AE71" i="109"/>
  <c r="AK71" i="109" s="1"/>
  <c r="AB71" i="109"/>
  <c r="Y71" i="109"/>
  <c r="V71" i="109"/>
  <c r="S71" i="109"/>
  <c r="Q71" i="109"/>
  <c r="R71" i="109" s="1"/>
  <c r="AE70" i="109"/>
  <c r="AK70" i="109" s="1"/>
  <c r="AB70" i="109"/>
  <c r="Y70" i="109"/>
  <c r="V70" i="109"/>
  <c r="S70" i="109"/>
  <c r="Q70" i="109"/>
  <c r="R70" i="109" s="1"/>
  <c r="AE69" i="109"/>
  <c r="AK69" i="109" s="1"/>
  <c r="AB69" i="109"/>
  <c r="Y69" i="109"/>
  <c r="V69" i="109"/>
  <c r="S69" i="109"/>
  <c r="Q69" i="109"/>
  <c r="R69" i="109" s="1"/>
  <c r="AE68" i="109"/>
  <c r="AK68" i="109" s="1"/>
  <c r="AB68" i="109"/>
  <c r="Y68" i="109"/>
  <c r="V68" i="109"/>
  <c r="S68" i="109"/>
  <c r="Q68" i="109"/>
  <c r="R68" i="109" s="1"/>
  <c r="AE62" i="109"/>
  <c r="AK62" i="109" s="1"/>
  <c r="Y62" i="109"/>
  <c r="Q62" i="109"/>
  <c r="R62" i="109" s="1"/>
  <c r="AE61" i="109"/>
  <c r="AK61" i="109" s="1"/>
  <c r="Y61" i="109"/>
  <c r="Q61" i="109"/>
  <c r="R61" i="109" s="1"/>
  <c r="AE60" i="109"/>
  <c r="AK60" i="109" s="1"/>
  <c r="Y60" i="109"/>
  <c r="Q60" i="109"/>
  <c r="R60" i="109" s="1"/>
  <c r="AE58" i="109"/>
  <c r="AB58" i="109"/>
  <c r="Y58" i="109"/>
  <c r="V58" i="109"/>
  <c r="S58" i="109"/>
  <c r="Q58" i="109"/>
  <c r="R58" i="109" s="1"/>
  <c r="AE57" i="109"/>
  <c r="AK57" i="109" s="1"/>
  <c r="AB57" i="109"/>
  <c r="Y57" i="109"/>
  <c r="V57" i="109"/>
  <c r="S57" i="109"/>
  <c r="Q57" i="109"/>
  <c r="R57" i="109" s="1"/>
  <c r="AE56" i="109"/>
  <c r="AK56" i="109" s="1"/>
  <c r="AB56" i="109"/>
  <c r="Y56" i="109"/>
  <c r="V56" i="109"/>
  <c r="S56" i="109"/>
  <c r="Q56" i="109"/>
  <c r="R56" i="109" s="1"/>
  <c r="AE55" i="109"/>
  <c r="AB55" i="109"/>
  <c r="Y55" i="109"/>
  <c r="V55" i="109"/>
  <c r="S55" i="109"/>
  <c r="Q55" i="109"/>
  <c r="R55" i="109" s="1"/>
  <c r="AE54" i="109"/>
  <c r="AB54" i="109"/>
  <c r="Y54" i="109"/>
  <c r="V54" i="109"/>
  <c r="S54" i="109"/>
  <c r="Q54" i="109"/>
  <c r="R54" i="109" s="1"/>
  <c r="AE53" i="109"/>
  <c r="AK53" i="109" s="1"/>
  <c r="AB53" i="109"/>
  <c r="Y53" i="109"/>
  <c r="V53" i="109"/>
  <c r="S53" i="109"/>
  <c r="Q53" i="109"/>
  <c r="R53" i="109" s="1"/>
  <c r="AE52" i="109"/>
  <c r="AK52" i="109" s="1"/>
  <c r="AB52" i="109"/>
  <c r="Y52" i="109"/>
  <c r="V52" i="109"/>
  <c r="S52" i="109"/>
  <c r="Q52" i="109"/>
  <c r="R52" i="109" s="1"/>
  <c r="AE51" i="109"/>
  <c r="AB51" i="109"/>
  <c r="Y51" i="109"/>
  <c r="V51" i="109"/>
  <c r="S51" i="109"/>
  <c r="Q51" i="109"/>
  <c r="R51" i="109" s="1"/>
  <c r="AE50" i="109"/>
  <c r="AB50" i="109"/>
  <c r="Y50" i="109"/>
  <c r="V50" i="109"/>
  <c r="S50" i="109"/>
  <c r="Q50" i="109"/>
  <c r="R50" i="109" s="1"/>
  <c r="AE49" i="109"/>
  <c r="AK49" i="109" s="1"/>
  <c r="AB49" i="109"/>
  <c r="Y49" i="109"/>
  <c r="V49" i="109"/>
  <c r="S49" i="109"/>
  <c r="Q49" i="109"/>
  <c r="R49" i="109" s="1"/>
  <c r="AE48" i="109"/>
  <c r="AB48" i="109"/>
  <c r="Y48" i="109"/>
  <c r="V48" i="109"/>
  <c r="S48" i="109"/>
  <c r="Q48" i="109"/>
  <c r="R48" i="109" s="1"/>
  <c r="AE47" i="109"/>
  <c r="AK47" i="109" s="1"/>
  <c r="AB47" i="109"/>
  <c r="Y47" i="109"/>
  <c r="V47" i="109"/>
  <c r="S47" i="109"/>
  <c r="Q47" i="109"/>
  <c r="R47" i="109" s="1"/>
  <c r="AE46" i="109"/>
  <c r="AK46" i="109" s="1"/>
  <c r="AB46" i="109"/>
  <c r="Y46" i="109"/>
  <c r="V46" i="109"/>
  <c r="S46" i="109"/>
  <c r="Q46" i="109"/>
  <c r="R46" i="109" s="1"/>
  <c r="AE45" i="109"/>
  <c r="AK45" i="109" s="1"/>
  <c r="AB45" i="109"/>
  <c r="Y45" i="109"/>
  <c r="V45" i="109"/>
  <c r="S45" i="109"/>
  <c r="Q45" i="109"/>
  <c r="R45" i="109" s="1"/>
  <c r="AE44" i="109"/>
  <c r="AK44" i="109" s="1"/>
  <c r="AB44" i="109"/>
  <c r="Y44" i="109"/>
  <c r="V44" i="109"/>
  <c r="S44" i="109"/>
  <c r="Q44" i="109"/>
  <c r="R44" i="109" s="1"/>
  <c r="AE43" i="109"/>
  <c r="AB43" i="109"/>
  <c r="Y43" i="109"/>
  <c r="V43" i="109"/>
  <c r="S43" i="109"/>
  <c r="Q43" i="109"/>
  <c r="R43" i="109" s="1"/>
  <c r="AE42" i="109"/>
  <c r="AB42" i="109"/>
  <c r="Y42" i="109"/>
  <c r="V42" i="109"/>
  <c r="S42" i="109"/>
  <c r="Q42" i="109"/>
  <c r="R42" i="109" s="1"/>
  <c r="AE41" i="109"/>
  <c r="AB41" i="109"/>
  <c r="Y41" i="109"/>
  <c r="V41" i="109"/>
  <c r="S41" i="109"/>
  <c r="Q41" i="109"/>
  <c r="R41" i="109" s="1"/>
  <c r="AE40" i="109"/>
  <c r="AK40" i="109" s="1"/>
  <c r="AB40" i="109"/>
  <c r="Y40" i="109"/>
  <c r="V40" i="109"/>
  <c r="S40" i="109"/>
  <c r="Q40" i="109"/>
  <c r="AE39" i="109"/>
  <c r="AK39" i="109" s="1"/>
  <c r="AB39" i="109"/>
  <c r="Y39" i="109"/>
  <c r="V39" i="109"/>
  <c r="S39" i="109"/>
  <c r="Q39" i="109"/>
  <c r="R39" i="109" s="1"/>
  <c r="AE38" i="109"/>
  <c r="AK38" i="109" s="1"/>
  <c r="AB38" i="109"/>
  <c r="Y38" i="109"/>
  <c r="V38" i="109"/>
  <c r="S38" i="109"/>
  <c r="Q38" i="109"/>
  <c r="R38" i="109" s="1"/>
  <c r="AE37" i="109"/>
  <c r="AK37" i="109" s="1"/>
  <c r="AB37" i="109"/>
  <c r="Y37" i="109"/>
  <c r="V37" i="109"/>
  <c r="S37" i="109"/>
  <c r="Q37" i="109"/>
  <c r="R37" i="109" s="1"/>
  <c r="AE36" i="109"/>
  <c r="AK36" i="109" s="1"/>
  <c r="AB36" i="109"/>
  <c r="Y36" i="109"/>
  <c r="V36" i="109"/>
  <c r="S36" i="109"/>
  <c r="Q36" i="109"/>
  <c r="R36" i="109" s="1"/>
  <c r="AE35" i="109"/>
  <c r="AB35" i="109"/>
  <c r="Y35" i="109"/>
  <c r="V35" i="109"/>
  <c r="S35" i="109"/>
  <c r="Q35" i="109"/>
  <c r="R35" i="109" s="1"/>
  <c r="AE34" i="109"/>
  <c r="AB34" i="109"/>
  <c r="Y34" i="109"/>
  <c r="V34" i="109"/>
  <c r="S34" i="109"/>
  <c r="Q34" i="109"/>
  <c r="R34" i="109" s="1"/>
  <c r="AE33" i="109"/>
  <c r="AK33" i="109" s="1"/>
  <c r="AB33" i="109"/>
  <c r="Y33" i="109"/>
  <c r="V33" i="109"/>
  <c r="S33" i="109"/>
  <c r="Q33" i="109"/>
  <c r="R33" i="109" s="1"/>
  <c r="AE32" i="109"/>
  <c r="AK32" i="109" s="1"/>
  <c r="AB32" i="109"/>
  <c r="Y32" i="109"/>
  <c r="V32" i="109"/>
  <c r="S32" i="109"/>
  <c r="Q32" i="109"/>
  <c r="R32" i="109" s="1"/>
  <c r="AE31" i="109"/>
  <c r="AK31" i="109" s="1"/>
  <c r="AB31" i="109"/>
  <c r="Y31" i="109"/>
  <c r="V31" i="109"/>
  <c r="S31" i="109"/>
  <c r="Q31" i="109"/>
  <c r="R31" i="109" s="1"/>
  <c r="AE30" i="109"/>
  <c r="AK30" i="109" s="1"/>
  <c r="AB30" i="109"/>
  <c r="Y30" i="109"/>
  <c r="V30" i="109"/>
  <c r="S30" i="109"/>
  <c r="Q30" i="109"/>
  <c r="R30" i="109" s="1"/>
  <c r="AE29" i="109"/>
  <c r="AK29" i="109" s="1"/>
  <c r="AB29" i="109"/>
  <c r="Y29" i="109"/>
  <c r="V29" i="109"/>
  <c r="S29" i="109"/>
  <c r="Q29" i="109"/>
  <c r="R29" i="109" s="1"/>
  <c r="AE28" i="109"/>
  <c r="AK28" i="109" s="1"/>
  <c r="AB28" i="109"/>
  <c r="Y28" i="109"/>
  <c r="V28" i="109"/>
  <c r="S28" i="109"/>
  <c r="Q28" i="109"/>
  <c r="R28" i="109" s="1"/>
  <c r="AE27" i="109"/>
  <c r="AB27" i="109"/>
  <c r="Y27" i="109"/>
  <c r="V27" i="109"/>
  <c r="S27" i="109"/>
  <c r="Q27" i="109"/>
  <c r="R27" i="109" s="1"/>
  <c r="AE26" i="109"/>
  <c r="AB26" i="109"/>
  <c r="Y26" i="109"/>
  <c r="V26" i="109"/>
  <c r="S26" i="109"/>
  <c r="Q26" i="109"/>
  <c r="R26" i="109" s="1"/>
  <c r="AE25" i="109"/>
  <c r="AK25" i="109" s="1"/>
  <c r="AB25" i="109"/>
  <c r="Y25" i="109"/>
  <c r="V25" i="109"/>
  <c r="S25" i="109"/>
  <c r="Q25" i="109"/>
  <c r="R25" i="109" s="1"/>
  <c r="AE24" i="109"/>
  <c r="AK24" i="109" s="1"/>
  <c r="AB24" i="109"/>
  <c r="Y24" i="109"/>
  <c r="V24" i="109"/>
  <c r="S24" i="109"/>
  <c r="Q24" i="109"/>
  <c r="R24" i="109" s="1"/>
  <c r="AE23" i="109"/>
  <c r="AB23" i="109"/>
  <c r="Y23" i="109"/>
  <c r="V23" i="109"/>
  <c r="S23" i="109"/>
  <c r="Q23" i="109"/>
  <c r="R23" i="109" s="1"/>
  <c r="AE22" i="109"/>
  <c r="AB22" i="109"/>
  <c r="Y22" i="109"/>
  <c r="V22" i="109"/>
  <c r="S22" i="109"/>
  <c r="Q22" i="109"/>
  <c r="R22" i="109" s="1"/>
  <c r="AE21" i="109"/>
  <c r="AK21" i="109" s="1"/>
  <c r="AB21" i="109"/>
  <c r="Y21" i="109"/>
  <c r="V21" i="109"/>
  <c r="S21" i="109"/>
  <c r="Q21" i="109"/>
  <c r="R21" i="109" s="1"/>
  <c r="AE20" i="109"/>
  <c r="AK20" i="109" s="1"/>
  <c r="AB20" i="109"/>
  <c r="Y20" i="109"/>
  <c r="V20" i="109"/>
  <c r="S20" i="109"/>
  <c r="Q20" i="109"/>
  <c r="R20" i="109" s="1"/>
  <c r="AE19" i="109"/>
  <c r="AB19" i="109"/>
  <c r="Y19" i="109"/>
  <c r="V19" i="109"/>
  <c r="S19" i="109"/>
  <c r="Q19" i="109"/>
  <c r="R19" i="109" s="1"/>
  <c r="AE18" i="109"/>
  <c r="AB18" i="109"/>
  <c r="Y18" i="109"/>
  <c r="V18" i="109"/>
  <c r="S18" i="109"/>
  <c r="Q18" i="109"/>
  <c r="R18" i="109" s="1"/>
  <c r="AE17" i="109"/>
  <c r="AK17" i="109" s="1"/>
  <c r="AB17" i="109"/>
  <c r="Y17" i="109"/>
  <c r="V17" i="109"/>
  <c r="S17" i="109"/>
  <c r="Q17" i="109"/>
  <c r="AE11" i="109"/>
  <c r="AB11" i="109"/>
  <c r="Y11" i="109"/>
  <c r="V11" i="109"/>
  <c r="L11" i="109"/>
  <c r="I11" i="109"/>
  <c r="F11" i="109"/>
  <c r="C11" i="109"/>
  <c r="AS10" i="109"/>
  <c r="AH9" i="109"/>
  <c r="O9" i="109"/>
  <c r="AN8" i="109"/>
  <c r="AV8" i="109" s="1"/>
  <c r="D16" i="27" s="1"/>
  <c r="AE8" i="109"/>
  <c r="AB8" i="109"/>
  <c r="Y8" i="109"/>
  <c r="V8" i="109"/>
  <c r="L8" i="109"/>
  <c r="I8" i="109"/>
  <c r="F8" i="109"/>
  <c r="C8" i="109"/>
  <c r="AN6" i="109"/>
  <c r="AH6" i="109"/>
  <c r="O6" i="109"/>
  <c r="AE89" i="108"/>
  <c r="AK89" i="108" s="1"/>
  <c r="Y89" i="108"/>
  <c r="Q89" i="108"/>
  <c r="R89" i="108" s="1"/>
  <c r="AE88" i="108"/>
  <c r="AK88" i="108" s="1"/>
  <c r="Y88" i="108"/>
  <c r="Q88" i="108"/>
  <c r="R88" i="108" s="1"/>
  <c r="AE87" i="108"/>
  <c r="AK87" i="108" s="1"/>
  <c r="Y87" i="108"/>
  <c r="Q87" i="108"/>
  <c r="R87" i="108" s="1"/>
  <c r="AE85" i="108"/>
  <c r="AK85" i="108" s="1"/>
  <c r="AB85" i="108"/>
  <c r="Y85" i="108"/>
  <c r="V85" i="108"/>
  <c r="S85" i="108"/>
  <c r="Q85" i="108"/>
  <c r="R85" i="108" s="1"/>
  <c r="AE84" i="108"/>
  <c r="AK84" i="108" s="1"/>
  <c r="AB84" i="108"/>
  <c r="Y84" i="108"/>
  <c r="V84" i="108"/>
  <c r="S84" i="108"/>
  <c r="Q84" i="108"/>
  <c r="R84" i="108" s="1"/>
  <c r="AE83" i="108"/>
  <c r="AK83" i="108" s="1"/>
  <c r="AB83" i="108"/>
  <c r="Y83" i="108"/>
  <c r="V83" i="108"/>
  <c r="S83" i="108"/>
  <c r="Q83" i="108"/>
  <c r="R83" i="108" s="1"/>
  <c r="AE82" i="108"/>
  <c r="AK82" i="108" s="1"/>
  <c r="AB82" i="108"/>
  <c r="Y82" i="108"/>
  <c r="V82" i="108"/>
  <c r="S82" i="108"/>
  <c r="Q82" i="108"/>
  <c r="R82" i="108" s="1"/>
  <c r="AE81" i="108"/>
  <c r="AB81" i="108"/>
  <c r="Y81" i="108"/>
  <c r="V81" i="108"/>
  <c r="S81" i="108"/>
  <c r="Q81" i="108"/>
  <c r="R81" i="108" s="1"/>
  <c r="AE80" i="108"/>
  <c r="AB80" i="108"/>
  <c r="Y80" i="108"/>
  <c r="V80" i="108"/>
  <c r="S80" i="108"/>
  <c r="Q80" i="108"/>
  <c r="R80" i="108" s="1"/>
  <c r="AE79" i="108"/>
  <c r="AB79" i="108"/>
  <c r="Y79" i="108"/>
  <c r="V79" i="108"/>
  <c r="S79" i="108"/>
  <c r="Q79" i="108"/>
  <c r="R79" i="108" s="1"/>
  <c r="AE78" i="108"/>
  <c r="AK78" i="108" s="1"/>
  <c r="AB78" i="108"/>
  <c r="Y78" i="108"/>
  <c r="V78" i="108"/>
  <c r="S78" i="108"/>
  <c r="Q78" i="108"/>
  <c r="R78" i="108" s="1"/>
  <c r="AE77" i="108"/>
  <c r="AK77" i="108" s="1"/>
  <c r="AB77" i="108"/>
  <c r="Y77" i="108"/>
  <c r="V77" i="108"/>
  <c r="S77" i="108"/>
  <c r="Q77" i="108"/>
  <c r="R77" i="108" s="1"/>
  <c r="AE76" i="108"/>
  <c r="AK76" i="108" s="1"/>
  <c r="AB76" i="108"/>
  <c r="Y76" i="108"/>
  <c r="V76" i="108"/>
  <c r="S76" i="108"/>
  <c r="Q76" i="108"/>
  <c r="R76" i="108" s="1"/>
  <c r="AE75" i="108"/>
  <c r="AK75" i="108" s="1"/>
  <c r="AB75" i="108"/>
  <c r="Y75" i="108"/>
  <c r="V75" i="108"/>
  <c r="S75" i="108"/>
  <c r="Q75" i="108"/>
  <c r="R75" i="108" s="1"/>
  <c r="AE74" i="108"/>
  <c r="AK74" i="108" s="1"/>
  <c r="AB74" i="108"/>
  <c r="Y74" i="108"/>
  <c r="V74" i="108"/>
  <c r="S74" i="108"/>
  <c r="Q74" i="108"/>
  <c r="R74" i="108" s="1"/>
  <c r="AE73" i="108"/>
  <c r="AB73" i="108"/>
  <c r="Y73" i="108"/>
  <c r="V73" i="108"/>
  <c r="S73" i="108"/>
  <c r="Q73" i="108"/>
  <c r="R73" i="108" s="1"/>
  <c r="AE72" i="108"/>
  <c r="AB72" i="108"/>
  <c r="Y72" i="108"/>
  <c r="V72" i="108"/>
  <c r="S72" i="108"/>
  <c r="Q72" i="108"/>
  <c r="R72" i="108" s="1"/>
  <c r="AE71" i="108"/>
  <c r="AK71" i="108" s="1"/>
  <c r="AB71" i="108"/>
  <c r="Y71" i="108"/>
  <c r="V71" i="108"/>
  <c r="S71" i="108"/>
  <c r="Q71" i="108"/>
  <c r="R71" i="108" s="1"/>
  <c r="AE70" i="108"/>
  <c r="AK70" i="108" s="1"/>
  <c r="AB70" i="108"/>
  <c r="Y70" i="108"/>
  <c r="V70" i="108"/>
  <c r="S70" i="108"/>
  <c r="Q70" i="108"/>
  <c r="R70" i="108" s="1"/>
  <c r="AE69" i="108"/>
  <c r="AK69" i="108" s="1"/>
  <c r="AB69" i="108"/>
  <c r="Y69" i="108"/>
  <c r="V69" i="108"/>
  <c r="S69" i="108"/>
  <c r="Q69" i="108"/>
  <c r="R69" i="108" s="1"/>
  <c r="AE68" i="108"/>
  <c r="AK68" i="108" s="1"/>
  <c r="AB68" i="108"/>
  <c r="Y68" i="108"/>
  <c r="V68" i="108"/>
  <c r="S68" i="108"/>
  <c r="Q68" i="108"/>
  <c r="R68" i="108" s="1"/>
  <c r="AE62" i="108"/>
  <c r="AK62" i="108" s="1"/>
  <c r="Y62" i="108"/>
  <c r="Q62" i="108"/>
  <c r="R62" i="108" s="1"/>
  <c r="AE61" i="108"/>
  <c r="AK61" i="108" s="1"/>
  <c r="Y61" i="108"/>
  <c r="Q61" i="108"/>
  <c r="R61" i="108" s="1"/>
  <c r="AE60" i="108"/>
  <c r="AK60" i="108" s="1"/>
  <c r="Y60" i="108"/>
  <c r="Q60" i="108"/>
  <c r="R60" i="108" s="1"/>
  <c r="AE58" i="108"/>
  <c r="AK58" i="108" s="1"/>
  <c r="AB58" i="108"/>
  <c r="Y58" i="108"/>
  <c r="V58" i="108"/>
  <c r="S58" i="108"/>
  <c r="Q58" i="108"/>
  <c r="R58" i="108" s="1"/>
  <c r="AE57" i="108"/>
  <c r="AK57" i="108" s="1"/>
  <c r="AB57" i="108"/>
  <c r="Y57" i="108"/>
  <c r="V57" i="108"/>
  <c r="S57" i="108"/>
  <c r="Q57" i="108"/>
  <c r="R57" i="108" s="1"/>
  <c r="AE56" i="108"/>
  <c r="AB56" i="108"/>
  <c r="Y56" i="108"/>
  <c r="V56" i="108"/>
  <c r="S56" i="108"/>
  <c r="Q56" i="108"/>
  <c r="R56" i="108" s="1"/>
  <c r="AE55" i="108"/>
  <c r="AB55" i="108"/>
  <c r="Y55" i="108"/>
  <c r="V55" i="108"/>
  <c r="S55" i="108"/>
  <c r="Q55" i="108"/>
  <c r="R55" i="108" s="1"/>
  <c r="AE54" i="108"/>
  <c r="AK54" i="108" s="1"/>
  <c r="AB54" i="108"/>
  <c r="Y54" i="108"/>
  <c r="V54" i="108"/>
  <c r="S54" i="108"/>
  <c r="Q54" i="108"/>
  <c r="R54" i="108" s="1"/>
  <c r="AE53" i="108"/>
  <c r="AK53" i="108" s="1"/>
  <c r="AB53" i="108"/>
  <c r="Y53" i="108"/>
  <c r="V53" i="108"/>
  <c r="S53" i="108"/>
  <c r="Q53" i="108"/>
  <c r="R53" i="108" s="1"/>
  <c r="AE52" i="108"/>
  <c r="AB52" i="108"/>
  <c r="Y52" i="108"/>
  <c r="V52" i="108"/>
  <c r="S52" i="108"/>
  <c r="Q52" i="108"/>
  <c r="R52" i="108" s="1"/>
  <c r="AE51" i="108"/>
  <c r="AB51" i="108"/>
  <c r="Y51" i="108"/>
  <c r="V51" i="108"/>
  <c r="S51" i="108"/>
  <c r="Q51" i="108"/>
  <c r="R51" i="108" s="1"/>
  <c r="AE50" i="108"/>
  <c r="AK50" i="108" s="1"/>
  <c r="AB50" i="108"/>
  <c r="Y50" i="108"/>
  <c r="V50" i="108"/>
  <c r="S50" i="108"/>
  <c r="Q50" i="108"/>
  <c r="R50" i="108" s="1"/>
  <c r="AE49" i="108"/>
  <c r="AK49" i="108" s="1"/>
  <c r="AB49" i="108"/>
  <c r="Y49" i="108"/>
  <c r="V49" i="108"/>
  <c r="S49" i="108"/>
  <c r="Q49" i="108"/>
  <c r="R49" i="108" s="1"/>
  <c r="AE48" i="108"/>
  <c r="AB48" i="108"/>
  <c r="Y48" i="108"/>
  <c r="V48" i="108"/>
  <c r="S48" i="108"/>
  <c r="Q48" i="108"/>
  <c r="R48" i="108" s="1"/>
  <c r="AE47" i="108"/>
  <c r="AB47" i="108"/>
  <c r="Y47" i="108"/>
  <c r="V47" i="108"/>
  <c r="S47" i="108"/>
  <c r="Q47" i="108"/>
  <c r="R47" i="108" s="1"/>
  <c r="AE46" i="108"/>
  <c r="AK46" i="108" s="1"/>
  <c r="AB46" i="108"/>
  <c r="Y46" i="108"/>
  <c r="V46" i="108"/>
  <c r="S46" i="108"/>
  <c r="Q46" i="108"/>
  <c r="R46" i="108" s="1"/>
  <c r="AE45" i="108"/>
  <c r="AB45" i="108"/>
  <c r="Y45" i="108"/>
  <c r="V45" i="108"/>
  <c r="S45" i="108"/>
  <c r="Q45" i="108"/>
  <c r="R45" i="108" s="1"/>
  <c r="AE44" i="108"/>
  <c r="AK44" i="108" s="1"/>
  <c r="AB44" i="108"/>
  <c r="Y44" i="108"/>
  <c r="V44" i="108"/>
  <c r="S44" i="108"/>
  <c r="Q44" i="108"/>
  <c r="R44" i="108" s="1"/>
  <c r="AE43" i="108"/>
  <c r="AK43" i="108" s="1"/>
  <c r="AB43" i="108"/>
  <c r="Y43" i="108"/>
  <c r="V43" i="108"/>
  <c r="S43" i="108"/>
  <c r="Q43" i="108"/>
  <c r="R43" i="108" s="1"/>
  <c r="AE42" i="108"/>
  <c r="AK42" i="108" s="1"/>
  <c r="AB42" i="108"/>
  <c r="Y42" i="108"/>
  <c r="V42" i="108"/>
  <c r="S42" i="108"/>
  <c r="Q42" i="108"/>
  <c r="R42" i="108" s="1"/>
  <c r="AE41" i="108"/>
  <c r="AK41" i="108" s="1"/>
  <c r="AB41" i="108"/>
  <c r="Y41" i="108"/>
  <c r="V41" i="108"/>
  <c r="S41" i="108"/>
  <c r="Q41" i="108"/>
  <c r="R41" i="108" s="1"/>
  <c r="AE40" i="108"/>
  <c r="AB40" i="108"/>
  <c r="Y40" i="108"/>
  <c r="V40" i="108"/>
  <c r="S40" i="108"/>
  <c r="Q40" i="108"/>
  <c r="AE39" i="108"/>
  <c r="AB39" i="108"/>
  <c r="Y39" i="108"/>
  <c r="V39" i="108"/>
  <c r="S39" i="108"/>
  <c r="Q39" i="108"/>
  <c r="R39" i="108" s="1"/>
  <c r="AE38" i="108"/>
  <c r="AB38" i="108"/>
  <c r="Y38" i="108"/>
  <c r="V38" i="108"/>
  <c r="S38" i="108"/>
  <c r="Q38" i="108"/>
  <c r="R38" i="108" s="1"/>
  <c r="AE37" i="108"/>
  <c r="AK37" i="108" s="1"/>
  <c r="AB37" i="108"/>
  <c r="Y37" i="108"/>
  <c r="V37" i="108"/>
  <c r="S37" i="108"/>
  <c r="Q37" i="108"/>
  <c r="R37" i="108" s="1"/>
  <c r="AE36" i="108"/>
  <c r="AK36" i="108" s="1"/>
  <c r="AB36" i="108"/>
  <c r="Y36" i="108"/>
  <c r="V36" i="108"/>
  <c r="S36" i="108"/>
  <c r="Q36" i="108"/>
  <c r="R36" i="108" s="1"/>
  <c r="AE35" i="108"/>
  <c r="AK35" i="108" s="1"/>
  <c r="AB35" i="108"/>
  <c r="Y35" i="108"/>
  <c r="V35" i="108"/>
  <c r="S35" i="108"/>
  <c r="Q35" i="108"/>
  <c r="R35" i="108" s="1"/>
  <c r="AE34" i="108"/>
  <c r="AK34" i="108" s="1"/>
  <c r="AB34" i="108"/>
  <c r="Y34" i="108"/>
  <c r="V34" i="108"/>
  <c r="S34" i="108"/>
  <c r="Q34" i="108"/>
  <c r="R34" i="108" s="1"/>
  <c r="AE33" i="108"/>
  <c r="AK33" i="108" s="1"/>
  <c r="AB33" i="108"/>
  <c r="Y33" i="108"/>
  <c r="V33" i="108"/>
  <c r="S33" i="108"/>
  <c r="Q33" i="108"/>
  <c r="R33" i="108" s="1"/>
  <c r="AE32" i="108"/>
  <c r="AB32" i="108"/>
  <c r="Y32" i="108"/>
  <c r="V32" i="108"/>
  <c r="S32" i="108"/>
  <c r="Q32" i="108"/>
  <c r="R32" i="108" s="1"/>
  <c r="AE31" i="108"/>
  <c r="AB31" i="108"/>
  <c r="Y31" i="108"/>
  <c r="V31" i="108"/>
  <c r="S31" i="108"/>
  <c r="Q31" i="108"/>
  <c r="R31" i="108" s="1"/>
  <c r="AE30" i="108"/>
  <c r="AK30" i="108" s="1"/>
  <c r="AB30" i="108"/>
  <c r="Y30" i="108"/>
  <c r="V30" i="108"/>
  <c r="S30" i="108"/>
  <c r="Q30" i="108"/>
  <c r="R30" i="108" s="1"/>
  <c r="AE29" i="108"/>
  <c r="AK29" i="108" s="1"/>
  <c r="AB29" i="108"/>
  <c r="Y29" i="108"/>
  <c r="V29" i="108"/>
  <c r="S29" i="108"/>
  <c r="Q29" i="108"/>
  <c r="R29" i="108" s="1"/>
  <c r="AE28" i="108"/>
  <c r="AK28" i="108" s="1"/>
  <c r="AB28" i="108"/>
  <c r="Y28" i="108"/>
  <c r="V28" i="108"/>
  <c r="S28" i="108"/>
  <c r="Q28" i="108"/>
  <c r="R28" i="108" s="1"/>
  <c r="AE27" i="108"/>
  <c r="AK27" i="108" s="1"/>
  <c r="AB27" i="108"/>
  <c r="Y27" i="108"/>
  <c r="V27" i="108"/>
  <c r="S27" i="108"/>
  <c r="Q27" i="108"/>
  <c r="R27" i="108" s="1"/>
  <c r="AE26" i="108"/>
  <c r="AK26" i="108" s="1"/>
  <c r="AB26" i="108"/>
  <c r="Y26" i="108"/>
  <c r="V26" i="108"/>
  <c r="S26" i="108"/>
  <c r="Q26" i="108"/>
  <c r="R26" i="108" s="1"/>
  <c r="AE25" i="108"/>
  <c r="AB25" i="108"/>
  <c r="Y25" i="108"/>
  <c r="V25" i="108"/>
  <c r="S25" i="108"/>
  <c r="Q25" i="108"/>
  <c r="R25" i="108" s="1"/>
  <c r="AE24" i="108"/>
  <c r="AK24" i="108" s="1"/>
  <c r="AB24" i="108"/>
  <c r="Y24" i="108"/>
  <c r="V24" i="108"/>
  <c r="S24" i="108"/>
  <c r="Q24" i="108"/>
  <c r="R24" i="108" s="1"/>
  <c r="AE23" i="108"/>
  <c r="AK23" i="108" s="1"/>
  <c r="AB23" i="108"/>
  <c r="Y23" i="108"/>
  <c r="V23" i="108"/>
  <c r="S23" i="108"/>
  <c r="Q23" i="108"/>
  <c r="R23" i="108" s="1"/>
  <c r="AE22" i="108"/>
  <c r="AB22" i="108"/>
  <c r="Y22" i="108"/>
  <c r="V22" i="108"/>
  <c r="S22" i="108"/>
  <c r="Q22" i="108"/>
  <c r="R22" i="108" s="1"/>
  <c r="AE21" i="108"/>
  <c r="AB21" i="108"/>
  <c r="Y21" i="108"/>
  <c r="V21" i="108"/>
  <c r="S21" i="108"/>
  <c r="Q21" i="108"/>
  <c r="R21" i="108" s="1"/>
  <c r="AE20" i="108"/>
  <c r="AK20" i="108" s="1"/>
  <c r="AB20" i="108"/>
  <c r="Y20" i="108"/>
  <c r="V20" i="108"/>
  <c r="S20" i="108"/>
  <c r="Q20" i="108"/>
  <c r="R20" i="108" s="1"/>
  <c r="AE19" i="108"/>
  <c r="AB19" i="108"/>
  <c r="Y19" i="108"/>
  <c r="V19" i="108"/>
  <c r="S19" i="108"/>
  <c r="Q19" i="108"/>
  <c r="R19" i="108" s="1"/>
  <c r="AE18" i="108"/>
  <c r="AK18" i="108" s="1"/>
  <c r="AB18" i="108"/>
  <c r="Y18" i="108"/>
  <c r="V18" i="108"/>
  <c r="S18" i="108"/>
  <c r="Q18" i="108"/>
  <c r="R18" i="108" s="1"/>
  <c r="AE17" i="108"/>
  <c r="AK17" i="108" s="1"/>
  <c r="AB17" i="108"/>
  <c r="Y17" i="108"/>
  <c r="V17" i="108"/>
  <c r="S17" i="108"/>
  <c r="Q17" i="108"/>
  <c r="AE11" i="108"/>
  <c r="AB11" i="108"/>
  <c r="Y11" i="108"/>
  <c r="V11" i="108"/>
  <c r="L11" i="108"/>
  <c r="I11" i="108"/>
  <c r="F11" i="108"/>
  <c r="C11" i="108"/>
  <c r="AS10" i="108"/>
  <c r="AH9" i="108"/>
  <c r="O9" i="108"/>
  <c r="AN8" i="108"/>
  <c r="AV8" i="108" s="1"/>
  <c r="D15" i="27" s="1"/>
  <c r="AE8" i="108"/>
  <c r="AB8" i="108"/>
  <c r="Y8" i="108"/>
  <c r="V8" i="108"/>
  <c r="L8" i="108"/>
  <c r="I8" i="108"/>
  <c r="F8" i="108"/>
  <c r="C8" i="108"/>
  <c r="AN6" i="108"/>
  <c r="AH6" i="108"/>
  <c r="O6" i="108"/>
  <c r="AE89" i="107"/>
  <c r="AK89" i="107" s="1"/>
  <c r="Y89" i="107"/>
  <c r="Q89" i="107"/>
  <c r="R89" i="107" s="1"/>
  <c r="AE88" i="107"/>
  <c r="AK88" i="107" s="1"/>
  <c r="Y88" i="107"/>
  <c r="Q88" i="107"/>
  <c r="R88" i="107" s="1"/>
  <c r="AE87" i="107"/>
  <c r="AK87" i="107" s="1"/>
  <c r="Y87" i="107"/>
  <c r="Q87" i="107"/>
  <c r="R87" i="107" s="1"/>
  <c r="AE85" i="107"/>
  <c r="AK85" i="107" s="1"/>
  <c r="AB85" i="107"/>
  <c r="Y85" i="107"/>
  <c r="V85" i="107"/>
  <c r="S85" i="107"/>
  <c r="Q85" i="107"/>
  <c r="R85" i="107" s="1"/>
  <c r="AE84" i="107"/>
  <c r="AK84" i="107" s="1"/>
  <c r="AB84" i="107"/>
  <c r="Y84" i="107"/>
  <c r="V84" i="107"/>
  <c r="S84" i="107"/>
  <c r="Q84" i="107"/>
  <c r="R84" i="107" s="1"/>
  <c r="AE83" i="107"/>
  <c r="AK83" i="107" s="1"/>
  <c r="AB83" i="107"/>
  <c r="Y83" i="107"/>
  <c r="V83" i="107"/>
  <c r="S83" i="107"/>
  <c r="Q83" i="107"/>
  <c r="R83" i="107" s="1"/>
  <c r="AE82" i="107"/>
  <c r="AK82" i="107" s="1"/>
  <c r="AB82" i="107"/>
  <c r="Y82" i="107"/>
  <c r="V82" i="107"/>
  <c r="S82" i="107"/>
  <c r="Q82" i="107"/>
  <c r="R82" i="107" s="1"/>
  <c r="AE81" i="107"/>
  <c r="AB81" i="107"/>
  <c r="Y81" i="107"/>
  <c r="V81" i="107"/>
  <c r="S81" i="107"/>
  <c r="Q81" i="107"/>
  <c r="R81" i="107" s="1"/>
  <c r="AE80" i="107"/>
  <c r="AB80" i="107"/>
  <c r="Y80" i="107"/>
  <c r="V80" i="107"/>
  <c r="S80" i="107"/>
  <c r="Q80" i="107"/>
  <c r="R80" i="107" s="1"/>
  <c r="AE79" i="107"/>
  <c r="AB79" i="107"/>
  <c r="Y79" i="107"/>
  <c r="V79" i="107"/>
  <c r="S79" i="107"/>
  <c r="Q79" i="107"/>
  <c r="R79" i="107" s="1"/>
  <c r="AE78" i="107"/>
  <c r="AK78" i="107" s="1"/>
  <c r="AB78" i="107"/>
  <c r="Y78" i="107"/>
  <c r="V78" i="107"/>
  <c r="S78" i="107"/>
  <c r="Q78" i="107"/>
  <c r="R78" i="107" s="1"/>
  <c r="AE77" i="107"/>
  <c r="AK77" i="107" s="1"/>
  <c r="AB77" i="107"/>
  <c r="Y77" i="107"/>
  <c r="V77" i="107"/>
  <c r="S77" i="107"/>
  <c r="Q77" i="107"/>
  <c r="R77" i="107" s="1"/>
  <c r="AE76" i="107"/>
  <c r="AK76" i="107" s="1"/>
  <c r="AB76" i="107"/>
  <c r="Y76" i="107"/>
  <c r="V76" i="107"/>
  <c r="S76" i="107"/>
  <c r="Q76" i="107"/>
  <c r="R76" i="107" s="1"/>
  <c r="AE75" i="107"/>
  <c r="AK75" i="107" s="1"/>
  <c r="AB75" i="107"/>
  <c r="Y75" i="107"/>
  <c r="V75" i="107"/>
  <c r="S75" i="107"/>
  <c r="Q75" i="107"/>
  <c r="R75" i="107" s="1"/>
  <c r="AE74" i="107"/>
  <c r="AK74" i="107" s="1"/>
  <c r="AB74" i="107"/>
  <c r="Y74" i="107"/>
  <c r="V74" i="107"/>
  <c r="S74" i="107"/>
  <c r="Q74" i="107"/>
  <c r="R74" i="107" s="1"/>
  <c r="AE73" i="107"/>
  <c r="AB73" i="107"/>
  <c r="Y73" i="107"/>
  <c r="V73" i="107"/>
  <c r="S73" i="107"/>
  <c r="Q73" i="107"/>
  <c r="R73" i="107" s="1"/>
  <c r="AE72" i="107"/>
  <c r="AB72" i="107"/>
  <c r="Y72" i="107"/>
  <c r="V72" i="107"/>
  <c r="S72" i="107"/>
  <c r="Q72" i="107"/>
  <c r="R72" i="107" s="1"/>
  <c r="AE71" i="107"/>
  <c r="AK71" i="107" s="1"/>
  <c r="AB71" i="107"/>
  <c r="Y71" i="107"/>
  <c r="V71" i="107"/>
  <c r="S71" i="107"/>
  <c r="Q71" i="107"/>
  <c r="R71" i="107" s="1"/>
  <c r="AE70" i="107"/>
  <c r="AK70" i="107" s="1"/>
  <c r="AB70" i="107"/>
  <c r="Y70" i="107"/>
  <c r="V70" i="107"/>
  <c r="S70" i="107"/>
  <c r="Q70" i="107"/>
  <c r="R70" i="107" s="1"/>
  <c r="AE69" i="107"/>
  <c r="AK69" i="107" s="1"/>
  <c r="AB69" i="107"/>
  <c r="Y69" i="107"/>
  <c r="V69" i="107"/>
  <c r="S69" i="107"/>
  <c r="Q69" i="107"/>
  <c r="R69" i="107" s="1"/>
  <c r="AE68" i="107"/>
  <c r="AK68" i="107" s="1"/>
  <c r="AB68" i="107"/>
  <c r="Y68" i="107"/>
  <c r="V68" i="107"/>
  <c r="S68" i="107"/>
  <c r="Q68" i="107"/>
  <c r="R68" i="107" s="1"/>
  <c r="AE62" i="107"/>
  <c r="AK62" i="107" s="1"/>
  <c r="Y62" i="107"/>
  <c r="Q62" i="107"/>
  <c r="R62" i="107" s="1"/>
  <c r="AE61" i="107"/>
  <c r="AK61" i="107" s="1"/>
  <c r="Y61" i="107"/>
  <c r="Q61" i="107"/>
  <c r="R61" i="107" s="1"/>
  <c r="AE60" i="107"/>
  <c r="AK60" i="107" s="1"/>
  <c r="Y60" i="107"/>
  <c r="Q60" i="107"/>
  <c r="R60" i="107" s="1"/>
  <c r="AE58" i="107"/>
  <c r="AK58" i="107" s="1"/>
  <c r="AB58" i="107"/>
  <c r="Y58" i="107"/>
  <c r="V58" i="107"/>
  <c r="S58" i="107"/>
  <c r="Q58" i="107"/>
  <c r="R58" i="107" s="1"/>
  <c r="AE57" i="107"/>
  <c r="AK57" i="107" s="1"/>
  <c r="AB57" i="107"/>
  <c r="Y57" i="107"/>
  <c r="V57" i="107"/>
  <c r="S57" i="107"/>
  <c r="Q57" i="107"/>
  <c r="R57" i="107" s="1"/>
  <c r="AE56" i="107"/>
  <c r="AB56" i="107"/>
  <c r="Y56" i="107"/>
  <c r="V56" i="107"/>
  <c r="S56" i="107"/>
  <c r="Q56" i="107"/>
  <c r="R56" i="107" s="1"/>
  <c r="AE55" i="107"/>
  <c r="AB55" i="107"/>
  <c r="Y55" i="107"/>
  <c r="V55" i="107"/>
  <c r="S55" i="107"/>
  <c r="Q55" i="107"/>
  <c r="R55" i="107" s="1"/>
  <c r="AE54" i="107"/>
  <c r="AK54" i="107" s="1"/>
  <c r="AB54" i="107"/>
  <c r="Y54" i="107"/>
  <c r="V54" i="107"/>
  <c r="S54" i="107"/>
  <c r="Q54" i="107"/>
  <c r="R54" i="107" s="1"/>
  <c r="AE53" i="107"/>
  <c r="AK53" i="107" s="1"/>
  <c r="AB53" i="107"/>
  <c r="Y53" i="107"/>
  <c r="V53" i="107"/>
  <c r="S53" i="107"/>
  <c r="Q53" i="107"/>
  <c r="R53" i="107" s="1"/>
  <c r="AE52" i="107"/>
  <c r="AB52" i="107"/>
  <c r="Y52" i="107"/>
  <c r="V52" i="107"/>
  <c r="S52" i="107"/>
  <c r="Q52" i="107"/>
  <c r="R52" i="107" s="1"/>
  <c r="AE51" i="107"/>
  <c r="AB51" i="107"/>
  <c r="Y51" i="107"/>
  <c r="V51" i="107"/>
  <c r="S51" i="107"/>
  <c r="Q51" i="107"/>
  <c r="R51" i="107" s="1"/>
  <c r="AE50" i="107"/>
  <c r="AK50" i="107" s="1"/>
  <c r="AB50" i="107"/>
  <c r="Y50" i="107"/>
  <c r="V50" i="107"/>
  <c r="S50" i="107"/>
  <c r="Q50" i="107"/>
  <c r="R50" i="107" s="1"/>
  <c r="AE49" i="107"/>
  <c r="AK49" i="107" s="1"/>
  <c r="AB49" i="107"/>
  <c r="Y49" i="107"/>
  <c r="V49" i="107"/>
  <c r="S49" i="107"/>
  <c r="Q49" i="107"/>
  <c r="R49" i="107" s="1"/>
  <c r="AE48" i="107"/>
  <c r="AB48" i="107"/>
  <c r="Y48" i="107"/>
  <c r="V48" i="107"/>
  <c r="S48" i="107"/>
  <c r="Q48" i="107"/>
  <c r="R48" i="107" s="1"/>
  <c r="AE47" i="107"/>
  <c r="AB47" i="107"/>
  <c r="Y47" i="107"/>
  <c r="V47" i="107"/>
  <c r="S47" i="107"/>
  <c r="Q47" i="107"/>
  <c r="R47" i="107" s="1"/>
  <c r="AE46" i="107"/>
  <c r="AK46" i="107" s="1"/>
  <c r="AB46" i="107"/>
  <c r="Y46" i="107"/>
  <c r="V46" i="107"/>
  <c r="S46" i="107"/>
  <c r="Q46" i="107"/>
  <c r="R46" i="107" s="1"/>
  <c r="AE45" i="107"/>
  <c r="AB45" i="107"/>
  <c r="Y45" i="107"/>
  <c r="V45" i="107"/>
  <c r="S45" i="107"/>
  <c r="Q45" i="107"/>
  <c r="R45" i="107" s="1"/>
  <c r="AE44" i="107"/>
  <c r="AK44" i="107" s="1"/>
  <c r="AB44" i="107"/>
  <c r="Y44" i="107"/>
  <c r="V44" i="107"/>
  <c r="S44" i="107"/>
  <c r="Q44" i="107"/>
  <c r="R44" i="107" s="1"/>
  <c r="AE43" i="107"/>
  <c r="AK43" i="107" s="1"/>
  <c r="AB43" i="107"/>
  <c r="Y43" i="107"/>
  <c r="V43" i="107"/>
  <c r="S43" i="107"/>
  <c r="Q43" i="107"/>
  <c r="R43" i="107" s="1"/>
  <c r="AE42" i="107"/>
  <c r="AK42" i="107" s="1"/>
  <c r="AB42" i="107"/>
  <c r="Y42" i="107"/>
  <c r="V42" i="107"/>
  <c r="S42" i="107"/>
  <c r="Q42" i="107"/>
  <c r="R42" i="107" s="1"/>
  <c r="AE41" i="107"/>
  <c r="AK41" i="107" s="1"/>
  <c r="AB41" i="107"/>
  <c r="Y41" i="107"/>
  <c r="V41" i="107"/>
  <c r="S41" i="107"/>
  <c r="Q41" i="107"/>
  <c r="R41" i="107" s="1"/>
  <c r="AE40" i="107"/>
  <c r="AB40" i="107"/>
  <c r="Y40" i="107"/>
  <c r="V40" i="107"/>
  <c r="S40" i="107"/>
  <c r="Q40" i="107"/>
  <c r="AE39" i="107"/>
  <c r="AB39" i="107"/>
  <c r="Y39" i="107"/>
  <c r="V39" i="107"/>
  <c r="S39" i="107"/>
  <c r="Q39" i="107"/>
  <c r="R39" i="107" s="1"/>
  <c r="AE38" i="107"/>
  <c r="AB38" i="107"/>
  <c r="Y38" i="107"/>
  <c r="V38" i="107"/>
  <c r="S38" i="107"/>
  <c r="Q38" i="107"/>
  <c r="R38" i="107" s="1"/>
  <c r="AE37" i="107"/>
  <c r="AK37" i="107" s="1"/>
  <c r="AB37" i="107"/>
  <c r="Y37" i="107"/>
  <c r="V37" i="107"/>
  <c r="S37" i="107"/>
  <c r="Q37" i="107"/>
  <c r="R37" i="107" s="1"/>
  <c r="AE36" i="107"/>
  <c r="AK36" i="107" s="1"/>
  <c r="AB36" i="107"/>
  <c r="Y36" i="107"/>
  <c r="V36" i="107"/>
  <c r="S36" i="107"/>
  <c r="Q36" i="107"/>
  <c r="R36" i="107" s="1"/>
  <c r="AE35" i="107"/>
  <c r="AK35" i="107" s="1"/>
  <c r="AB35" i="107"/>
  <c r="Y35" i="107"/>
  <c r="V35" i="107"/>
  <c r="S35" i="107"/>
  <c r="Q35" i="107"/>
  <c r="R35" i="107" s="1"/>
  <c r="AE34" i="107"/>
  <c r="AK34" i="107" s="1"/>
  <c r="AB34" i="107"/>
  <c r="Y34" i="107"/>
  <c r="V34" i="107"/>
  <c r="S34" i="107"/>
  <c r="Q34" i="107"/>
  <c r="R34" i="107" s="1"/>
  <c r="AE33" i="107"/>
  <c r="AK33" i="107" s="1"/>
  <c r="AB33" i="107"/>
  <c r="Y33" i="107"/>
  <c r="V33" i="107"/>
  <c r="S33" i="107"/>
  <c r="Q33" i="107"/>
  <c r="R33" i="107" s="1"/>
  <c r="AE32" i="107"/>
  <c r="AB32" i="107"/>
  <c r="Y32" i="107"/>
  <c r="V32" i="107"/>
  <c r="S32" i="107"/>
  <c r="Q32" i="107"/>
  <c r="R32" i="107" s="1"/>
  <c r="AE31" i="107"/>
  <c r="AB31" i="107"/>
  <c r="Y31" i="107"/>
  <c r="V31" i="107"/>
  <c r="S31" i="107"/>
  <c r="Q31" i="107"/>
  <c r="R31" i="107" s="1"/>
  <c r="AE30" i="107"/>
  <c r="AK30" i="107" s="1"/>
  <c r="AB30" i="107"/>
  <c r="Y30" i="107"/>
  <c r="V30" i="107"/>
  <c r="S30" i="107"/>
  <c r="Q30" i="107"/>
  <c r="R30" i="107" s="1"/>
  <c r="AE29" i="107"/>
  <c r="AK29" i="107" s="1"/>
  <c r="AB29" i="107"/>
  <c r="Y29" i="107"/>
  <c r="V29" i="107"/>
  <c r="S29" i="107"/>
  <c r="Q29" i="107"/>
  <c r="R29" i="107" s="1"/>
  <c r="AE28" i="107"/>
  <c r="AK28" i="107" s="1"/>
  <c r="AB28" i="107"/>
  <c r="Y28" i="107"/>
  <c r="V28" i="107"/>
  <c r="S28" i="107"/>
  <c r="Q28" i="107"/>
  <c r="R28" i="107" s="1"/>
  <c r="AE27" i="107"/>
  <c r="AK27" i="107" s="1"/>
  <c r="AB27" i="107"/>
  <c r="Y27" i="107"/>
  <c r="V27" i="107"/>
  <c r="S27" i="107"/>
  <c r="Q27" i="107"/>
  <c r="R27" i="107" s="1"/>
  <c r="AE26" i="107"/>
  <c r="AK26" i="107" s="1"/>
  <c r="AB26" i="107"/>
  <c r="Y26" i="107"/>
  <c r="V26" i="107"/>
  <c r="S26" i="107"/>
  <c r="Q26" i="107"/>
  <c r="R26" i="107" s="1"/>
  <c r="AE25" i="107"/>
  <c r="AK25" i="107" s="1"/>
  <c r="AB25" i="107"/>
  <c r="Y25" i="107"/>
  <c r="V25" i="107"/>
  <c r="S25" i="107"/>
  <c r="Q25" i="107"/>
  <c r="R25" i="107" s="1"/>
  <c r="AE24" i="107"/>
  <c r="AB24" i="107"/>
  <c r="Y24" i="107"/>
  <c r="V24" i="107"/>
  <c r="S24" i="107"/>
  <c r="Q24" i="107"/>
  <c r="R24" i="107" s="1"/>
  <c r="AE23" i="107"/>
  <c r="AB23" i="107"/>
  <c r="Y23" i="107"/>
  <c r="V23" i="107"/>
  <c r="S23" i="107"/>
  <c r="Q23" i="107"/>
  <c r="R23" i="107" s="1"/>
  <c r="AE22" i="107"/>
  <c r="AK22" i="107" s="1"/>
  <c r="AB22" i="107"/>
  <c r="Y22" i="107"/>
  <c r="V22" i="107"/>
  <c r="S22" i="107"/>
  <c r="Q22" i="107"/>
  <c r="R22" i="107" s="1"/>
  <c r="AE21" i="107"/>
  <c r="AK21" i="107" s="1"/>
  <c r="AB21" i="107"/>
  <c r="Y21" i="107"/>
  <c r="V21" i="107"/>
  <c r="S21" i="107"/>
  <c r="Q21" i="107"/>
  <c r="R21" i="107" s="1"/>
  <c r="AE20" i="107"/>
  <c r="AB20" i="107"/>
  <c r="Y20" i="107"/>
  <c r="V20" i="107"/>
  <c r="S20" i="107"/>
  <c r="Q20" i="107"/>
  <c r="R20" i="107" s="1"/>
  <c r="AE19" i="107"/>
  <c r="AB19" i="107"/>
  <c r="Y19" i="107"/>
  <c r="V19" i="107"/>
  <c r="S19" i="107"/>
  <c r="Q19" i="107"/>
  <c r="R19" i="107" s="1"/>
  <c r="AE18" i="107"/>
  <c r="AK18" i="107" s="1"/>
  <c r="AB18" i="107"/>
  <c r="Y18" i="107"/>
  <c r="V18" i="107"/>
  <c r="S18" i="107"/>
  <c r="Q18" i="107"/>
  <c r="R18" i="107" s="1"/>
  <c r="AE17" i="107"/>
  <c r="AK17" i="107" s="1"/>
  <c r="AB17" i="107"/>
  <c r="Y17" i="107"/>
  <c r="V17" i="107"/>
  <c r="S17" i="107"/>
  <c r="Q17" i="107"/>
  <c r="AE11" i="107"/>
  <c r="AB11" i="107"/>
  <c r="Y11" i="107"/>
  <c r="V11" i="107"/>
  <c r="L11" i="107"/>
  <c r="I11" i="107"/>
  <c r="F11" i="107"/>
  <c r="C11" i="107"/>
  <c r="AS10" i="107"/>
  <c r="AH9" i="107"/>
  <c r="O9" i="107"/>
  <c r="AN8" i="107"/>
  <c r="AV8" i="107" s="1"/>
  <c r="D14" i="27" s="1"/>
  <c r="AE8" i="107"/>
  <c r="AB8" i="107"/>
  <c r="Y8" i="107"/>
  <c r="V8" i="107"/>
  <c r="L8" i="107"/>
  <c r="I8" i="107"/>
  <c r="F8" i="107"/>
  <c r="C8" i="107"/>
  <c r="AN6" i="107"/>
  <c r="AH6" i="107"/>
  <c r="O6" i="107"/>
  <c r="AE89" i="106"/>
  <c r="AK89" i="106" s="1"/>
  <c r="Y89" i="106"/>
  <c r="Q89" i="106"/>
  <c r="R89" i="106" s="1"/>
  <c r="AE88" i="106"/>
  <c r="AK88" i="106" s="1"/>
  <c r="Y88" i="106"/>
  <c r="Q88" i="106"/>
  <c r="R88" i="106" s="1"/>
  <c r="AE87" i="106"/>
  <c r="AK87" i="106" s="1"/>
  <c r="Y87" i="106"/>
  <c r="Q87" i="106"/>
  <c r="R87" i="106" s="1"/>
  <c r="AE85" i="106"/>
  <c r="AB85" i="106"/>
  <c r="Y85" i="106"/>
  <c r="V85" i="106"/>
  <c r="S85" i="106"/>
  <c r="Q85" i="106"/>
  <c r="R85" i="106" s="1"/>
  <c r="AE84" i="106"/>
  <c r="AB84" i="106"/>
  <c r="Y84" i="106"/>
  <c r="V84" i="106"/>
  <c r="S84" i="106"/>
  <c r="Q84" i="106"/>
  <c r="R84" i="106" s="1"/>
  <c r="AE83" i="106"/>
  <c r="AK83" i="106" s="1"/>
  <c r="AB83" i="106"/>
  <c r="Y83" i="106"/>
  <c r="V83" i="106"/>
  <c r="S83" i="106"/>
  <c r="Q83" i="106"/>
  <c r="R83" i="106" s="1"/>
  <c r="AE82" i="106"/>
  <c r="AB82" i="106"/>
  <c r="Y82" i="106"/>
  <c r="V82" i="106"/>
  <c r="S82" i="106"/>
  <c r="Q82" i="106"/>
  <c r="R82" i="106" s="1"/>
  <c r="AE81" i="106"/>
  <c r="AK81" i="106" s="1"/>
  <c r="AB81" i="106"/>
  <c r="Y81" i="106"/>
  <c r="V81" i="106"/>
  <c r="S81" i="106"/>
  <c r="Q81" i="106"/>
  <c r="R81" i="106" s="1"/>
  <c r="AE80" i="106"/>
  <c r="AB80" i="106"/>
  <c r="Y80" i="106"/>
  <c r="V80" i="106"/>
  <c r="S80" i="106"/>
  <c r="Q80" i="106"/>
  <c r="R80" i="106" s="1"/>
  <c r="AE79" i="106"/>
  <c r="AK79" i="106" s="1"/>
  <c r="AB79" i="106"/>
  <c r="Y79" i="106"/>
  <c r="V79" i="106"/>
  <c r="S79" i="106"/>
  <c r="Q79" i="106"/>
  <c r="R79" i="106" s="1"/>
  <c r="AE78" i="106"/>
  <c r="AB78" i="106"/>
  <c r="Y78" i="106"/>
  <c r="V78" i="106"/>
  <c r="S78" i="106"/>
  <c r="Q78" i="106"/>
  <c r="R78" i="106" s="1"/>
  <c r="AE77" i="106"/>
  <c r="AB77" i="106"/>
  <c r="Y77" i="106"/>
  <c r="V77" i="106"/>
  <c r="S77" i="106"/>
  <c r="Q77" i="106"/>
  <c r="R77" i="106" s="1"/>
  <c r="AE76" i="106"/>
  <c r="AK76" i="106" s="1"/>
  <c r="AB76" i="106"/>
  <c r="Y76" i="106"/>
  <c r="V76" i="106"/>
  <c r="S76" i="106"/>
  <c r="Q76" i="106"/>
  <c r="R76" i="106" s="1"/>
  <c r="AE75" i="106"/>
  <c r="AK75" i="106" s="1"/>
  <c r="AB75" i="106"/>
  <c r="Y75" i="106"/>
  <c r="V75" i="106"/>
  <c r="S75" i="106"/>
  <c r="Q75" i="106"/>
  <c r="R75" i="106" s="1"/>
  <c r="AE74" i="106"/>
  <c r="AB74" i="106"/>
  <c r="Y74" i="106"/>
  <c r="V74" i="106"/>
  <c r="S74" i="106"/>
  <c r="Q74" i="106"/>
  <c r="R74" i="106" s="1"/>
  <c r="AE73" i="106"/>
  <c r="AB73" i="106"/>
  <c r="Y73" i="106"/>
  <c r="V73" i="106"/>
  <c r="S73" i="106"/>
  <c r="Q73" i="106"/>
  <c r="R73" i="106" s="1"/>
  <c r="AE72" i="106"/>
  <c r="AK72" i="106" s="1"/>
  <c r="AB72" i="106"/>
  <c r="Y72" i="106"/>
  <c r="V72" i="106"/>
  <c r="S72" i="106"/>
  <c r="Q72" i="106"/>
  <c r="R72" i="106" s="1"/>
  <c r="AE71" i="106"/>
  <c r="AK71" i="106" s="1"/>
  <c r="AB71" i="106"/>
  <c r="Y71" i="106"/>
  <c r="V71" i="106"/>
  <c r="S71" i="106"/>
  <c r="Q71" i="106"/>
  <c r="R71" i="106" s="1"/>
  <c r="AE70" i="106"/>
  <c r="AB70" i="106"/>
  <c r="Y70" i="106"/>
  <c r="V70" i="106"/>
  <c r="S70" i="106"/>
  <c r="Q70" i="106"/>
  <c r="R70" i="106" s="1"/>
  <c r="AE69" i="106"/>
  <c r="AB69" i="106"/>
  <c r="Y69" i="106"/>
  <c r="V69" i="106"/>
  <c r="S69" i="106"/>
  <c r="Q69" i="106"/>
  <c r="R69" i="106" s="1"/>
  <c r="AE68" i="106"/>
  <c r="AK68" i="106" s="1"/>
  <c r="AB68" i="106"/>
  <c r="Y68" i="106"/>
  <c r="V68" i="106"/>
  <c r="S68" i="106"/>
  <c r="Q68" i="106"/>
  <c r="R68" i="106" s="1"/>
  <c r="AE62" i="106"/>
  <c r="Y62" i="106"/>
  <c r="Q62" i="106"/>
  <c r="R62" i="106" s="1"/>
  <c r="AE61" i="106"/>
  <c r="Y61" i="106"/>
  <c r="Q61" i="106"/>
  <c r="R61" i="106" s="1"/>
  <c r="AE60" i="106"/>
  <c r="AK60" i="106" s="1"/>
  <c r="Y60" i="106"/>
  <c r="Q60" i="106"/>
  <c r="R60" i="106" s="1"/>
  <c r="AE58" i="106"/>
  <c r="AK58" i="106" s="1"/>
  <c r="AB58" i="106"/>
  <c r="Y58" i="106"/>
  <c r="V58" i="106"/>
  <c r="S58" i="106"/>
  <c r="Q58" i="106"/>
  <c r="R58" i="106" s="1"/>
  <c r="AE57" i="106"/>
  <c r="AK57" i="106" s="1"/>
  <c r="AB57" i="106"/>
  <c r="Y57" i="106"/>
  <c r="V57" i="106"/>
  <c r="S57" i="106"/>
  <c r="Q57" i="106"/>
  <c r="R57" i="106" s="1"/>
  <c r="AE56" i="106"/>
  <c r="AK56" i="106" s="1"/>
  <c r="AB56" i="106"/>
  <c r="Y56" i="106"/>
  <c r="V56" i="106"/>
  <c r="S56" i="106"/>
  <c r="Q56" i="106"/>
  <c r="R56" i="106" s="1"/>
  <c r="AE55" i="106"/>
  <c r="AB55" i="106"/>
  <c r="Y55" i="106"/>
  <c r="V55" i="106"/>
  <c r="S55" i="106"/>
  <c r="Q55" i="106"/>
  <c r="R55" i="106" s="1"/>
  <c r="AE54" i="106"/>
  <c r="AB54" i="106"/>
  <c r="Y54" i="106"/>
  <c r="V54" i="106"/>
  <c r="S54" i="106"/>
  <c r="Q54" i="106"/>
  <c r="R54" i="106" s="1"/>
  <c r="AE53" i="106"/>
  <c r="AB53" i="106"/>
  <c r="Y53" i="106"/>
  <c r="V53" i="106"/>
  <c r="S53" i="106"/>
  <c r="Q53" i="106"/>
  <c r="R53" i="106" s="1"/>
  <c r="AE52" i="106"/>
  <c r="AK52" i="106" s="1"/>
  <c r="AB52" i="106"/>
  <c r="Y52" i="106"/>
  <c r="V52" i="106"/>
  <c r="S52" i="106"/>
  <c r="Q52" i="106"/>
  <c r="R52" i="106" s="1"/>
  <c r="AE51" i="106"/>
  <c r="AK51" i="106" s="1"/>
  <c r="AB51" i="106"/>
  <c r="Y51" i="106"/>
  <c r="V51" i="106"/>
  <c r="S51" i="106"/>
  <c r="Q51" i="106"/>
  <c r="R51" i="106" s="1"/>
  <c r="AE50" i="106"/>
  <c r="AK50" i="106" s="1"/>
  <c r="AB50" i="106"/>
  <c r="Y50" i="106"/>
  <c r="V50" i="106"/>
  <c r="S50" i="106"/>
  <c r="Q50" i="106"/>
  <c r="R50" i="106" s="1"/>
  <c r="AE49" i="106"/>
  <c r="AK49" i="106" s="1"/>
  <c r="AB49" i="106"/>
  <c r="Y49" i="106"/>
  <c r="V49" i="106"/>
  <c r="S49" i="106"/>
  <c r="Q49" i="106"/>
  <c r="R49" i="106" s="1"/>
  <c r="AE48" i="106"/>
  <c r="AK48" i="106" s="1"/>
  <c r="AB48" i="106"/>
  <c r="Y48" i="106"/>
  <c r="V48" i="106"/>
  <c r="S48" i="106"/>
  <c r="Q48" i="106"/>
  <c r="R48" i="106" s="1"/>
  <c r="AE47" i="106"/>
  <c r="AB47" i="106"/>
  <c r="Y47" i="106"/>
  <c r="V47" i="106"/>
  <c r="S47" i="106"/>
  <c r="Q47" i="106"/>
  <c r="R47" i="106" s="1"/>
  <c r="AE46" i="106"/>
  <c r="AB46" i="106"/>
  <c r="Y46" i="106"/>
  <c r="V46" i="106"/>
  <c r="S46" i="106"/>
  <c r="Q46" i="106"/>
  <c r="R46" i="106" s="1"/>
  <c r="AE45" i="106"/>
  <c r="AK45" i="106" s="1"/>
  <c r="AB45" i="106"/>
  <c r="Y45" i="106"/>
  <c r="V45" i="106"/>
  <c r="S45" i="106"/>
  <c r="Q45" i="106"/>
  <c r="R45" i="106" s="1"/>
  <c r="AE44" i="106"/>
  <c r="AK44" i="106" s="1"/>
  <c r="AB44" i="106"/>
  <c r="Y44" i="106"/>
  <c r="V44" i="106"/>
  <c r="S44" i="106"/>
  <c r="Q44" i="106"/>
  <c r="R44" i="106" s="1"/>
  <c r="AE43" i="106"/>
  <c r="AK43" i="106" s="1"/>
  <c r="AB43" i="106"/>
  <c r="Y43" i="106"/>
  <c r="V43" i="106"/>
  <c r="S43" i="106"/>
  <c r="Q43" i="106"/>
  <c r="R43" i="106" s="1"/>
  <c r="AE42" i="106"/>
  <c r="AK42" i="106" s="1"/>
  <c r="AB42" i="106"/>
  <c r="Y42" i="106"/>
  <c r="V42" i="106"/>
  <c r="S42" i="106"/>
  <c r="Q42" i="106"/>
  <c r="R42" i="106" s="1"/>
  <c r="AE41" i="106"/>
  <c r="AK41" i="106" s="1"/>
  <c r="AB41" i="106"/>
  <c r="Y41" i="106"/>
  <c r="V41" i="106"/>
  <c r="S41" i="106"/>
  <c r="Q41" i="106"/>
  <c r="R41" i="106" s="1"/>
  <c r="AE40" i="106"/>
  <c r="AK40" i="106" s="1"/>
  <c r="AB40" i="106"/>
  <c r="Y40" i="106"/>
  <c r="V40" i="106"/>
  <c r="S40" i="106"/>
  <c r="Q40" i="106"/>
  <c r="AE39" i="106"/>
  <c r="AB39" i="106"/>
  <c r="Y39" i="106"/>
  <c r="V39" i="106"/>
  <c r="S39" i="106"/>
  <c r="Q39" i="106"/>
  <c r="R39" i="106" s="1"/>
  <c r="AE38" i="106"/>
  <c r="AB38" i="106"/>
  <c r="Y38" i="106"/>
  <c r="V38" i="106"/>
  <c r="S38" i="106"/>
  <c r="Q38" i="106"/>
  <c r="R38" i="106" s="1"/>
  <c r="AE37" i="106"/>
  <c r="AK37" i="106" s="1"/>
  <c r="AB37" i="106"/>
  <c r="Y37" i="106"/>
  <c r="V37" i="106"/>
  <c r="S37" i="106"/>
  <c r="Q37" i="106"/>
  <c r="R37" i="106" s="1"/>
  <c r="AE36" i="106"/>
  <c r="AK36" i="106" s="1"/>
  <c r="AB36" i="106"/>
  <c r="Y36" i="106"/>
  <c r="V36" i="106"/>
  <c r="S36" i="106"/>
  <c r="Q36" i="106"/>
  <c r="R36" i="106" s="1"/>
  <c r="AE35" i="106"/>
  <c r="AB35" i="106"/>
  <c r="Y35" i="106"/>
  <c r="V35" i="106"/>
  <c r="S35" i="106"/>
  <c r="Q35" i="106"/>
  <c r="R35" i="106" s="1"/>
  <c r="AE34" i="106"/>
  <c r="AB34" i="106"/>
  <c r="Y34" i="106"/>
  <c r="V34" i="106"/>
  <c r="S34" i="106"/>
  <c r="Q34" i="106"/>
  <c r="R34" i="106" s="1"/>
  <c r="AE33" i="106"/>
  <c r="AK33" i="106" s="1"/>
  <c r="AB33" i="106"/>
  <c r="Y33" i="106"/>
  <c r="V33" i="106"/>
  <c r="S33" i="106"/>
  <c r="Q33" i="106"/>
  <c r="R33" i="106" s="1"/>
  <c r="AE32" i="106"/>
  <c r="AK32" i="106" s="1"/>
  <c r="AB32" i="106"/>
  <c r="Y32" i="106"/>
  <c r="V32" i="106"/>
  <c r="S32" i="106"/>
  <c r="Q32" i="106"/>
  <c r="R32" i="106" s="1"/>
  <c r="AE31" i="106"/>
  <c r="AB31" i="106"/>
  <c r="Y31" i="106"/>
  <c r="V31" i="106"/>
  <c r="S31" i="106"/>
  <c r="Q31" i="106"/>
  <c r="R31" i="106" s="1"/>
  <c r="AE30" i="106"/>
  <c r="AB30" i="106"/>
  <c r="Y30" i="106"/>
  <c r="V30" i="106"/>
  <c r="S30" i="106"/>
  <c r="Q30" i="106"/>
  <c r="R30" i="106" s="1"/>
  <c r="AE29" i="106"/>
  <c r="AK29" i="106" s="1"/>
  <c r="AB29" i="106"/>
  <c r="Y29" i="106"/>
  <c r="V29" i="106"/>
  <c r="S29" i="106"/>
  <c r="Q29" i="106"/>
  <c r="R29" i="106" s="1"/>
  <c r="AE28" i="106"/>
  <c r="AB28" i="106"/>
  <c r="Y28" i="106"/>
  <c r="V28" i="106"/>
  <c r="S28" i="106"/>
  <c r="Q28" i="106"/>
  <c r="R28" i="106" s="1"/>
  <c r="AE27" i="106"/>
  <c r="AK27" i="106" s="1"/>
  <c r="AB27" i="106"/>
  <c r="Y27" i="106"/>
  <c r="V27" i="106"/>
  <c r="S27" i="106"/>
  <c r="Q27" i="106"/>
  <c r="R27" i="106" s="1"/>
  <c r="AE26" i="106"/>
  <c r="AK26" i="106" s="1"/>
  <c r="AB26" i="106"/>
  <c r="Y26" i="106"/>
  <c r="V26" i="106"/>
  <c r="S26" i="106"/>
  <c r="Q26" i="106"/>
  <c r="R26" i="106" s="1"/>
  <c r="AE25" i="106"/>
  <c r="AK25" i="106" s="1"/>
  <c r="AB25" i="106"/>
  <c r="Y25" i="106"/>
  <c r="V25" i="106"/>
  <c r="S25" i="106"/>
  <c r="Q25" i="106"/>
  <c r="R25" i="106" s="1"/>
  <c r="AE24" i="106"/>
  <c r="AK24" i="106" s="1"/>
  <c r="AB24" i="106"/>
  <c r="Y24" i="106"/>
  <c r="V24" i="106"/>
  <c r="S24" i="106"/>
  <c r="Q24" i="106"/>
  <c r="R24" i="106" s="1"/>
  <c r="AE23" i="106"/>
  <c r="AB23" i="106"/>
  <c r="Y23" i="106"/>
  <c r="V23" i="106"/>
  <c r="S23" i="106"/>
  <c r="Q23" i="106"/>
  <c r="R23" i="106" s="1"/>
  <c r="AE22" i="106"/>
  <c r="AB22" i="106"/>
  <c r="Y22" i="106"/>
  <c r="V22" i="106"/>
  <c r="S22" i="106"/>
  <c r="Q22" i="106"/>
  <c r="R22" i="106" s="1"/>
  <c r="AE21" i="106"/>
  <c r="AB21" i="106"/>
  <c r="Y21" i="106"/>
  <c r="V21" i="106"/>
  <c r="S21" i="106"/>
  <c r="Q21" i="106"/>
  <c r="R21" i="106" s="1"/>
  <c r="AE20" i="106"/>
  <c r="AK20" i="106" s="1"/>
  <c r="AB20" i="106"/>
  <c r="Y20" i="106"/>
  <c r="V20" i="106"/>
  <c r="S20" i="106"/>
  <c r="Q20" i="106"/>
  <c r="R20" i="106" s="1"/>
  <c r="AE19" i="106"/>
  <c r="AK19" i="106" s="1"/>
  <c r="AB19" i="106"/>
  <c r="Y19" i="106"/>
  <c r="V19" i="106"/>
  <c r="S19" i="106"/>
  <c r="Q19" i="106"/>
  <c r="R19" i="106" s="1"/>
  <c r="AE18" i="106"/>
  <c r="AK18" i="106" s="1"/>
  <c r="AB18" i="106"/>
  <c r="Y18" i="106"/>
  <c r="V18" i="106"/>
  <c r="S18" i="106"/>
  <c r="Q18" i="106"/>
  <c r="R18" i="106" s="1"/>
  <c r="AE17" i="106"/>
  <c r="AK17" i="106" s="1"/>
  <c r="AB17" i="106"/>
  <c r="Y17" i="106"/>
  <c r="V17" i="106"/>
  <c r="S17" i="106"/>
  <c r="Q17" i="106"/>
  <c r="AE11" i="106"/>
  <c r="AB11" i="106"/>
  <c r="Y11" i="106"/>
  <c r="V11" i="106"/>
  <c r="L11" i="106"/>
  <c r="I11" i="106"/>
  <c r="F11" i="106"/>
  <c r="C11" i="106"/>
  <c r="AS10" i="106"/>
  <c r="AH9" i="106"/>
  <c r="O9" i="106"/>
  <c r="AN8" i="106"/>
  <c r="AV8" i="106" s="1"/>
  <c r="D13" i="27" s="1"/>
  <c r="AE8" i="106"/>
  <c r="AB8" i="106"/>
  <c r="Y8" i="106"/>
  <c r="V8" i="106"/>
  <c r="L8" i="106"/>
  <c r="I8" i="106"/>
  <c r="F8" i="106"/>
  <c r="C8" i="106"/>
  <c r="AN6" i="106"/>
  <c r="AH6" i="106"/>
  <c r="O6" i="106"/>
  <c r="AE89" i="105"/>
  <c r="Y89" i="105"/>
  <c r="Q89" i="105"/>
  <c r="R89" i="105" s="1"/>
  <c r="AE88" i="105"/>
  <c r="Y88" i="105"/>
  <c r="Q88" i="105"/>
  <c r="R88" i="105" s="1"/>
  <c r="AE87" i="105"/>
  <c r="Y87" i="105"/>
  <c r="Q87" i="105"/>
  <c r="R87" i="105" s="1"/>
  <c r="AE85" i="105"/>
  <c r="AB85" i="105"/>
  <c r="Y85" i="105"/>
  <c r="V85" i="105"/>
  <c r="S85" i="105"/>
  <c r="Q85" i="105"/>
  <c r="R85" i="105" s="1"/>
  <c r="AE84" i="105"/>
  <c r="AB84" i="105"/>
  <c r="Y84" i="105"/>
  <c r="V84" i="105"/>
  <c r="S84" i="105"/>
  <c r="Q84" i="105"/>
  <c r="R84" i="105" s="1"/>
  <c r="AE83" i="105"/>
  <c r="AK83" i="105" s="1"/>
  <c r="AB83" i="105"/>
  <c r="Y83" i="105"/>
  <c r="V83" i="105"/>
  <c r="S83" i="105"/>
  <c r="Q83" i="105"/>
  <c r="R83" i="105" s="1"/>
  <c r="AE82" i="105"/>
  <c r="AK82" i="105" s="1"/>
  <c r="AB82" i="105"/>
  <c r="Y82" i="105"/>
  <c r="V82" i="105"/>
  <c r="S82" i="105"/>
  <c r="Q82" i="105"/>
  <c r="R82" i="105" s="1"/>
  <c r="AE81" i="105"/>
  <c r="AK81" i="105" s="1"/>
  <c r="AB81" i="105"/>
  <c r="Y81" i="105"/>
  <c r="V81" i="105"/>
  <c r="S81" i="105"/>
  <c r="Q81" i="105"/>
  <c r="R81" i="105" s="1"/>
  <c r="AE80" i="105"/>
  <c r="AK80" i="105" s="1"/>
  <c r="AB80" i="105"/>
  <c r="Y80" i="105"/>
  <c r="V80" i="105"/>
  <c r="S80" i="105"/>
  <c r="Q80" i="105"/>
  <c r="R80" i="105" s="1"/>
  <c r="AE79" i="105"/>
  <c r="AK79" i="105" s="1"/>
  <c r="AB79" i="105"/>
  <c r="Y79" i="105"/>
  <c r="V79" i="105"/>
  <c r="S79" i="105"/>
  <c r="Q79" i="105"/>
  <c r="R79" i="105" s="1"/>
  <c r="AE78" i="105"/>
  <c r="AK78" i="105" s="1"/>
  <c r="AB78" i="105"/>
  <c r="Y78" i="105"/>
  <c r="V78" i="105"/>
  <c r="S78" i="105"/>
  <c r="Q78" i="105"/>
  <c r="R78" i="105" s="1"/>
  <c r="AE77" i="105"/>
  <c r="AB77" i="105"/>
  <c r="Y77" i="105"/>
  <c r="V77" i="105"/>
  <c r="S77" i="105"/>
  <c r="Q77" i="105"/>
  <c r="R77" i="105" s="1"/>
  <c r="AE76" i="105"/>
  <c r="AB76" i="105"/>
  <c r="Y76" i="105"/>
  <c r="V76" i="105"/>
  <c r="S76" i="105"/>
  <c r="Q76" i="105"/>
  <c r="R76" i="105" s="1"/>
  <c r="AE75" i="105"/>
  <c r="AK75" i="105" s="1"/>
  <c r="AB75" i="105"/>
  <c r="Y75" i="105"/>
  <c r="V75" i="105"/>
  <c r="S75" i="105"/>
  <c r="Q75" i="105"/>
  <c r="R75" i="105" s="1"/>
  <c r="AE74" i="105"/>
  <c r="AK74" i="105" s="1"/>
  <c r="AB74" i="105"/>
  <c r="Y74" i="105"/>
  <c r="V74" i="105"/>
  <c r="S74" i="105"/>
  <c r="Q74" i="105"/>
  <c r="R74" i="105" s="1"/>
  <c r="AE73" i="105"/>
  <c r="AB73" i="105"/>
  <c r="Y73" i="105"/>
  <c r="V73" i="105"/>
  <c r="S73" i="105"/>
  <c r="Q73" i="105"/>
  <c r="R73" i="105" s="1"/>
  <c r="AE72" i="105"/>
  <c r="AK72" i="105" s="1"/>
  <c r="AB72" i="105"/>
  <c r="Y72" i="105"/>
  <c r="V72" i="105"/>
  <c r="S72" i="105"/>
  <c r="Q72" i="105"/>
  <c r="R72" i="105" s="1"/>
  <c r="AE71" i="105"/>
  <c r="AK71" i="105" s="1"/>
  <c r="AB71" i="105"/>
  <c r="Y71" i="105"/>
  <c r="V71" i="105"/>
  <c r="S71" i="105"/>
  <c r="Q71" i="105"/>
  <c r="R71" i="105" s="1"/>
  <c r="AE70" i="105"/>
  <c r="AB70" i="105"/>
  <c r="Y70" i="105"/>
  <c r="V70" i="105"/>
  <c r="S70" i="105"/>
  <c r="Q70" i="105"/>
  <c r="R70" i="105" s="1"/>
  <c r="AE69" i="105"/>
  <c r="AB69" i="105"/>
  <c r="Y69" i="105"/>
  <c r="V69" i="105"/>
  <c r="S69" i="105"/>
  <c r="Q69" i="105"/>
  <c r="R69" i="105" s="1"/>
  <c r="AE68" i="105"/>
  <c r="AK68" i="105" s="1"/>
  <c r="AB68" i="105"/>
  <c r="Y68" i="105"/>
  <c r="V68" i="105"/>
  <c r="S68" i="105"/>
  <c r="Q68" i="105"/>
  <c r="R68" i="105" s="1"/>
  <c r="AE62" i="105"/>
  <c r="Y62" i="105"/>
  <c r="Q62" i="105"/>
  <c r="R62" i="105" s="1"/>
  <c r="AE61" i="105"/>
  <c r="Y61" i="105"/>
  <c r="Q61" i="105"/>
  <c r="R61" i="105" s="1"/>
  <c r="AE60" i="105"/>
  <c r="AK60" i="105" s="1"/>
  <c r="Y60" i="105"/>
  <c r="Q60" i="105"/>
  <c r="R60" i="105" s="1"/>
  <c r="AE58" i="105"/>
  <c r="AK58" i="105" s="1"/>
  <c r="AB58" i="105"/>
  <c r="Y58" i="105"/>
  <c r="V58" i="105"/>
  <c r="S58" i="105"/>
  <c r="Q58" i="105"/>
  <c r="R58" i="105" s="1"/>
  <c r="AE57" i="105"/>
  <c r="AK57" i="105" s="1"/>
  <c r="AB57" i="105"/>
  <c r="Y57" i="105"/>
  <c r="V57" i="105"/>
  <c r="S57" i="105"/>
  <c r="Q57" i="105"/>
  <c r="R57" i="105" s="1"/>
  <c r="AE56" i="105"/>
  <c r="AK56" i="105" s="1"/>
  <c r="AB56" i="105"/>
  <c r="Y56" i="105"/>
  <c r="V56" i="105"/>
  <c r="S56" i="105"/>
  <c r="Q56" i="105"/>
  <c r="R56" i="105" s="1"/>
  <c r="AE55" i="105"/>
  <c r="AB55" i="105"/>
  <c r="Y55" i="105"/>
  <c r="V55" i="105"/>
  <c r="S55" i="105"/>
  <c r="Q55" i="105"/>
  <c r="R55" i="105" s="1"/>
  <c r="AE54" i="105"/>
  <c r="AB54" i="105"/>
  <c r="Y54" i="105"/>
  <c r="V54" i="105"/>
  <c r="S54" i="105"/>
  <c r="Q54" i="105"/>
  <c r="R54" i="105" s="1"/>
  <c r="AE53" i="105"/>
  <c r="AB53" i="105"/>
  <c r="Y53" i="105"/>
  <c r="V53" i="105"/>
  <c r="S53" i="105"/>
  <c r="Q53" i="105"/>
  <c r="R53" i="105" s="1"/>
  <c r="AE52" i="105"/>
  <c r="AK52" i="105" s="1"/>
  <c r="AB52" i="105"/>
  <c r="Y52" i="105"/>
  <c r="V52" i="105"/>
  <c r="S52" i="105"/>
  <c r="Q52" i="105"/>
  <c r="R52" i="105" s="1"/>
  <c r="AE51" i="105"/>
  <c r="AK51" i="105" s="1"/>
  <c r="AB51" i="105"/>
  <c r="Y51" i="105"/>
  <c r="V51" i="105"/>
  <c r="S51" i="105"/>
  <c r="Q51" i="105"/>
  <c r="R51" i="105" s="1"/>
  <c r="AE50" i="105"/>
  <c r="AK50" i="105" s="1"/>
  <c r="AB50" i="105"/>
  <c r="Y50" i="105"/>
  <c r="V50" i="105"/>
  <c r="S50" i="105"/>
  <c r="Q50" i="105"/>
  <c r="R50" i="105" s="1"/>
  <c r="AE49" i="105"/>
  <c r="AK49" i="105" s="1"/>
  <c r="AB49" i="105"/>
  <c r="Y49" i="105"/>
  <c r="V49" i="105"/>
  <c r="S49" i="105"/>
  <c r="Q49" i="105"/>
  <c r="R49" i="105" s="1"/>
  <c r="AE48" i="105"/>
  <c r="AK48" i="105" s="1"/>
  <c r="AB48" i="105"/>
  <c r="Y48" i="105"/>
  <c r="V48" i="105"/>
  <c r="S48" i="105"/>
  <c r="Q48" i="105"/>
  <c r="R48" i="105" s="1"/>
  <c r="AE47" i="105"/>
  <c r="AB47" i="105"/>
  <c r="Y47" i="105"/>
  <c r="V47" i="105"/>
  <c r="S47" i="105"/>
  <c r="Q47" i="105"/>
  <c r="R47" i="105" s="1"/>
  <c r="AE46" i="105"/>
  <c r="AB46" i="105"/>
  <c r="Y46" i="105"/>
  <c r="V46" i="105"/>
  <c r="S46" i="105"/>
  <c r="Q46" i="105"/>
  <c r="R46" i="105" s="1"/>
  <c r="AE45" i="105"/>
  <c r="AK45" i="105" s="1"/>
  <c r="AB45" i="105"/>
  <c r="Y45" i="105"/>
  <c r="V45" i="105"/>
  <c r="S45" i="105"/>
  <c r="Q45" i="105"/>
  <c r="R45" i="105" s="1"/>
  <c r="AE44" i="105"/>
  <c r="AK44" i="105" s="1"/>
  <c r="AB44" i="105"/>
  <c r="Y44" i="105"/>
  <c r="V44" i="105"/>
  <c r="S44" i="105"/>
  <c r="Q44" i="105"/>
  <c r="R44" i="105" s="1"/>
  <c r="AE43" i="105"/>
  <c r="AK43" i="105" s="1"/>
  <c r="AB43" i="105"/>
  <c r="Y43" i="105"/>
  <c r="V43" i="105"/>
  <c r="S43" i="105"/>
  <c r="Q43" i="105"/>
  <c r="R43" i="105" s="1"/>
  <c r="AE42" i="105"/>
  <c r="AK42" i="105" s="1"/>
  <c r="AB42" i="105"/>
  <c r="Y42" i="105"/>
  <c r="V42" i="105"/>
  <c r="S42" i="105"/>
  <c r="Q42" i="105"/>
  <c r="R42" i="105" s="1"/>
  <c r="AE41" i="105"/>
  <c r="AK41" i="105" s="1"/>
  <c r="AB41" i="105"/>
  <c r="Y41" i="105"/>
  <c r="V41" i="105"/>
  <c r="S41" i="105"/>
  <c r="Q41" i="105"/>
  <c r="R41" i="105" s="1"/>
  <c r="AE40" i="105"/>
  <c r="AK40" i="105" s="1"/>
  <c r="AB40" i="105"/>
  <c r="Y40" i="105"/>
  <c r="V40" i="105"/>
  <c r="S40" i="105"/>
  <c r="Q40" i="105"/>
  <c r="AE39" i="105"/>
  <c r="AB39" i="105"/>
  <c r="Y39" i="105"/>
  <c r="V39" i="105"/>
  <c r="S39" i="105"/>
  <c r="Q39" i="105"/>
  <c r="R39" i="105" s="1"/>
  <c r="AE38" i="105"/>
  <c r="AB38" i="105"/>
  <c r="Y38" i="105"/>
  <c r="V38" i="105"/>
  <c r="S38" i="105"/>
  <c r="Q38" i="105"/>
  <c r="R38" i="105" s="1"/>
  <c r="AE37" i="105"/>
  <c r="AK37" i="105" s="1"/>
  <c r="AB37" i="105"/>
  <c r="Y37" i="105"/>
  <c r="V37" i="105"/>
  <c r="S37" i="105"/>
  <c r="Q37" i="105"/>
  <c r="R37" i="105" s="1"/>
  <c r="AE36" i="105"/>
  <c r="AK36" i="105" s="1"/>
  <c r="AB36" i="105"/>
  <c r="Y36" i="105"/>
  <c r="V36" i="105"/>
  <c r="S36" i="105"/>
  <c r="Q36" i="105"/>
  <c r="R36" i="105" s="1"/>
  <c r="AE35" i="105"/>
  <c r="AB35" i="105"/>
  <c r="Y35" i="105"/>
  <c r="V35" i="105"/>
  <c r="S35" i="105"/>
  <c r="Q35" i="105"/>
  <c r="R35" i="105" s="1"/>
  <c r="AE34" i="105"/>
  <c r="AB34" i="105"/>
  <c r="Y34" i="105"/>
  <c r="V34" i="105"/>
  <c r="S34" i="105"/>
  <c r="Q34" i="105"/>
  <c r="R34" i="105" s="1"/>
  <c r="AE33" i="105"/>
  <c r="AK33" i="105" s="1"/>
  <c r="AB33" i="105"/>
  <c r="Y33" i="105"/>
  <c r="V33" i="105"/>
  <c r="S33" i="105"/>
  <c r="Q33" i="105"/>
  <c r="R33" i="105" s="1"/>
  <c r="AE32" i="105"/>
  <c r="AK32" i="105" s="1"/>
  <c r="AB32" i="105"/>
  <c r="Y32" i="105"/>
  <c r="V32" i="105"/>
  <c r="S32" i="105"/>
  <c r="Q32" i="105"/>
  <c r="R32" i="105" s="1"/>
  <c r="AE31" i="105"/>
  <c r="AB31" i="105"/>
  <c r="Y31" i="105"/>
  <c r="V31" i="105"/>
  <c r="S31" i="105"/>
  <c r="Q31" i="105"/>
  <c r="R31" i="105" s="1"/>
  <c r="AE30" i="105"/>
  <c r="AB30" i="105"/>
  <c r="Y30" i="105"/>
  <c r="V30" i="105"/>
  <c r="S30" i="105"/>
  <c r="Q30" i="105"/>
  <c r="R30" i="105" s="1"/>
  <c r="AE29" i="105"/>
  <c r="AK29" i="105" s="1"/>
  <c r="AB29" i="105"/>
  <c r="Y29" i="105"/>
  <c r="V29" i="105"/>
  <c r="S29" i="105"/>
  <c r="Q29" i="105"/>
  <c r="R29" i="105" s="1"/>
  <c r="AE28" i="105"/>
  <c r="AB28" i="105"/>
  <c r="Y28" i="105"/>
  <c r="V28" i="105"/>
  <c r="S28" i="105"/>
  <c r="Q28" i="105"/>
  <c r="R28" i="105" s="1"/>
  <c r="AE27" i="105"/>
  <c r="AK27" i="105" s="1"/>
  <c r="AB27" i="105"/>
  <c r="Y27" i="105"/>
  <c r="V27" i="105"/>
  <c r="S27" i="105"/>
  <c r="Q27" i="105"/>
  <c r="R27" i="105" s="1"/>
  <c r="AE26" i="105"/>
  <c r="AK26" i="105" s="1"/>
  <c r="AB26" i="105"/>
  <c r="Y26" i="105"/>
  <c r="V26" i="105"/>
  <c r="S26" i="105"/>
  <c r="Q26" i="105"/>
  <c r="R26" i="105" s="1"/>
  <c r="AE25" i="105"/>
  <c r="AK25" i="105" s="1"/>
  <c r="AB25" i="105"/>
  <c r="Y25" i="105"/>
  <c r="V25" i="105"/>
  <c r="S25" i="105"/>
  <c r="Q25" i="105"/>
  <c r="R25" i="105" s="1"/>
  <c r="AE24" i="105"/>
  <c r="AK24" i="105" s="1"/>
  <c r="AB24" i="105"/>
  <c r="Y24" i="105"/>
  <c r="V24" i="105"/>
  <c r="S24" i="105"/>
  <c r="Q24" i="105"/>
  <c r="R24" i="105" s="1"/>
  <c r="AE23" i="105"/>
  <c r="AB23" i="105"/>
  <c r="Y23" i="105"/>
  <c r="V23" i="105"/>
  <c r="S23" i="105"/>
  <c r="Q23" i="105"/>
  <c r="R23" i="105" s="1"/>
  <c r="AE22" i="105"/>
  <c r="AB22" i="105"/>
  <c r="Y22" i="105"/>
  <c r="V22" i="105"/>
  <c r="S22" i="105"/>
  <c r="Q22" i="105"/>
  <c r="R22" i="105" s="1"/>
  <c r="AE21" i="105"/>
  <c r="AB21" i="105"/>
  <c r="Y21" i="105"/>
  <c r="V21" i="105"/>
  <c r="S21" i="105"/>
  <c r="Q21" i="105"/>
  <c r="R21" i="105" s="1"/>
  <c r="AE20" i="105"/>
  <c r="AB20" i="105"/>
  <c r="Y20" i="105"/>
  <c r="V20" i="105"/>
  <c r="S20" i="105"/>
  <c r="Q20" i="105"/>
  <c r="R20" i="105" s="1"/>
  <c r="AE19" i="105"/>
  <c r="AK19" i="105" s="1"/>
  <c r="AB19" i="105"/>
  <c r="Y19" i="105"/>
  <c r="V19" i="105"/>
  <c r="S19" i="105"/>
  <c r="Q19" i="105"/>
  <c r="R19" i="105" s="1"/>
  <c r="AE18" i="105"/>
  <c r="AK18" i="105" s="1"/>
  <c r="AB18" i="105"/>
  <c r="Y18" i="105"/>
  <c r="V18" i="105"/>
  <c r="S18" i="105"/>
  <c r="Q18" i="105"/>
  <c r="R18" i="105" s="1"/>
  <c r="AE17" i="105"/>
  <c r="AK17" i="105" s="1"/>
  <c r="AB17" i="105"/>
  <c r="Y17" i="105"/>
  <c r="V17" i="105"/>
  <c r="S17" i="105"/>
  <c r="Q17" i="105"/>
  <c r="AE11" i="105"/>
  <c r="AB11" i="105"/>
  <c r="Y11" i="105"/>
  <c r="V11" i="105"/>
  <c r="L11" i="105"/>
  <c r="I11" i="105"/>
  <c r="F11" i="105"/>
  <c r="C11" i="105"/>
  <c r="AS10" i="105"/>
  <c r="AH9" i="105"/>
  <c r="O9" i="105"/>
  <c r="AN8" i="105"/>
  <c r="AV8" i="105" s="1"/>
  <c r="D12" i="27" s="1"/>
  <c r="AE8" i="105"/>
  <c r="AB8" i="105"/>
  <c r="Y8" i="105"/>
  <c r="V8" i="105"/>
  <c r="L8" i="105"/>
  <c r="I8" i="105"/>
  <c r="F8" i="105"/>
  <c r="C8" i="105"/>
  <c r="AN6" i="105"/>
  <c r="AV6" i="105" s="1"/>
  <c r="B12" i="27" s="1"/>
  <c r="AH6" i="105"/>
  <c r="O6" i="105"/>
  <c r="AE89" i="104"/>
  <c r="AK89" i="104" s="1"/>
  <c r="Y89" i="104"/>
  <c r="Q89" i="104"/>
  <c r="R89" i="104" s="1"/>
  <c r="AE88" i="104"/>
  <c r="AK88" i="104" s="1"/>
  <c r="Y88" i="104"/>
  <c r="Q88" i="104"/>
  <c r="R88" i="104" s="1"/>
  <c r="AE87" i="104"/>
  <c r="AK87" i="104" s="1"/>
  <c r="Y87" i="104"/>
  <c r="Q87" i="104"/>
  <c r="R87" i="104" s="1"/>
  <c r="AE85" i="104"/>
  <c r="AK85" i="104" s="1"/>
  <c r="AB85" i="104"/>
  <c r="Y85" i="104"/>
  <c r="V85" i="104"/>
  <c r="S85" i="104"/>
  <c r="Q85" i="104"/>
  <c r="R85" i="104" s="1"/>
  <c r="AE84" i="104"/>
  <c r="AK84" i="104" s="1"/>
  <c r="AB84" i="104"/>
  <c r="Y84" i="104"/>
  <c r="V84" i="104"/>
  <c r="S84" i="104"/>
  <c r="Q84" i="104"/>
  <c r="R84" i="104" s="1"/>
  <c r="AE83" i="104"/>
  <c r="AB83" i="104"/>
  <c r="Y83" i="104"/>
  <c r="V83" i="104"/>
  <c r="S83" i="104"/>
  <c r="Q83" i="104"/>
  <c r="R83" i="104" s="1"/>
  <c r="AE82" i="104"/>
  <c r="AB82" i="104"/>
  <c r="Y82" i="104"/>
  <c r="V82" i="104"/>
  <c r="S82" i="104"/>
  <c r="Q82" i="104"/>
  <c r="R82" i="104" s="1"/>
  <c r="AE81" i="104"/>
  <c r="AK81" i="104" s="1"/>
  <c r="AB81" i="104"/>
  <c r="Y81" i="104"/>
  <c r="V81" i="104"/>
  <c r="S81" i="104"/>
  <c r="Q81" i="104"/>
  <c r="R81" i="104" s="1"/>
  <c r="AE80" i="104"/>
  <c r="AK80" i="104" s="1"/>
  <c r="AB80" i="104"/>
  <c r="Y80" i="104"/>
  <c r="V80" i="104"/>
  <c r="S80" i="104"/>
  <c r="Q80" i="104"/>
  <c r="R80" i="104" s="1"/>
  <c r="AE79" i="104"/>
  <c r="AK79" i="104" s="1"/>
  <c r="AB79" i="104"/>
  <c r="Y79" i="104"/>
  <c r="V79" i="104"/>
  <c r="S79" i="104"/>
  <c r="Q79" i="104"/>
  <c r="R79" i="104" s="1"/>
  <c r="AE78" i="104"/>
  <c r="AK78" i="104" s="1"/>
  <c r="AB78" i="104"/>
  <c r="Y78" i="104"/>
  <c r="V78" i="104"/>
  <c r="S78" i="104"/>
  <c r="Q78" i="104"/>
  <c r="R78" i="104" s="1"/>
  <c r="AE77" i="104"/>
  <c r="AK77" i="104" s="1"/>
  <c r="AB77" i="104"/>
  <c r="Y77" i="104"/>
  <c r="V77" i="104"/>
  <c r="S77" i="104"/>
  <c r="Q77" i="104"/>
  <c r="R77" i="104" s="1"/>
  <c r="AE76" i="104"/>
  <c r="AK76" i="104" s="1"/>
  <c r="AB76" i="104"/>
  <c r="Y76" i="104"/>
  <c r="V76" i="104"/>
  <c r="S76" i="104"/>
  <c r="Q76" i="104"/>
  <c r="R76" i="104" s="1"/>
  <c r="AE75" i="104"/>
  <c r="AB75" i="104"/>
  <c r="Y75" i="104"/>
  <c r="V75" i="104"/>
  <c r="S75" i="104"/>
  <c r="Q75" i="104"/>
  <c r="R75" i="104" s="1"/>
  <c r="AE74" i="104"/>
  <c r="AB74" i="104"/>
  <c r="Y74" i="104"/>
  <c r="V74" i="104"/>
  <c r="S74" i="104"/>
  <c r="Q74" i="104"/>
  <c r="R74" i="104" s="1"/>
  <c r="AE73" i="104"/>
  <c r="AK73" i="104" s="1"/>
  <c r="AB73" i="104"/>
  <c r="Y73" i="104"/>
  <c r="V73" i="104"/>
  <c r="S73" i="104"/>
  <c r="Q73" i="104"/>
  <c r="R73" i="104" s="1"/>
  <c r="AE72" i="104"/>
  <c r="AK72" i="104" s="1"/>
  <c r="AB72" i="104"/>
  <c r="Y72" i="104"/>
  <c r="V72" i="104"/>
  <c r="S72" i="104"/>
  <c r="Q72" i="104"/>
  <c r="R72" i="104" s="1"/>
  <c r="AE71" i="104"/>
  <c r="AK71" i="104" s="1"/>
  <c r="AB71" i="104"/>
  <c r="Y71" i="104"/>
  <c r="V71" i="104"/>
  <c r="S71" i="104"/>
  <c r="Q71" i="104"/>
  <c r="R71" i="104" s="1"/>
  <c r="AE70" i="104"/>
  <c r="AK70" i="104" s="1"/>
  <c r="AB70" i="104"/>
  <c r="Y70" i="104"/>
  <c r="V70" i="104"/>
  <c r="S70" i="104"/>
  <c r="Q70" i="104"/>
  <c r="R70" i="104" s="1"/>
  <c r="AE69" i="104"/>
  <c r="AK69" i="104" s="1"/>
  <c r="AB69" i="104"/>
  <c r="Y69" i="104"/>
  <c r="V69" i="104"/>
  <c r="S69" i="104"/>
  <c r="Q69" i="104"/>
  <c r="R69" i="104" s="1"/>
  <c r="AE68" i="104"/>
  <c r="AK68" i="104" s="1"/>
  <c r="AB68" i="104"/>
  <c r="Y68" i="104"/>
  <c r="V68" i="104"/>
  <c r="S68" i="104"/>
  <c r="Q68" i="104"/>
  <c r="R68" i="104" s="1"/>
  <c r="AE62" i="104"/>
  <c r="Y62" i="104"/>
  <c r="Q62" i="104"/>
  <c r="R62" i="104" s="1"/>
  <c r="AE61" i="104"/>
  <c r="Y61" i="104"/>
  <c r="Q61" i="104"/>
  <c r="R61" i="104" s="1"/>
  <c r="AE60" i="104"/>
  <c r="Y60" i="104"/>
  <c r="Q60" i="104"/>
  <c r="R60" i="104" s="1"/>
  <c r="AE58" i="104"/>
  <c r="AB58" i="104"/>
  <c r="Y58" i="104"/>
  <c r="V58" i="104"/>
  <c r="S58" i="104"/>
  <c r="Q58" i="104"/>
  <c r="R58" i="104" s="1"/>
  <c r="AE57" i="104"/>
  <c r="AB57" i="104"/>
  <c r="Y57" i="104"/>
  <c r="V57" i="104"/>
  <c r="S57" i="104"/>
  <c r="Q57" i="104"/>
  <c r="R57" i="104" s="1"/>
  <c r="AE56" i="104"/>
  <c r="AK56" i="104" s="1"/>
  <c r="AB56" i="104"/>
  <c r="Y56" i="104"/>
  <c r="V56" i="104"/>
  <c r="S56" i="104"/>
  <c r="Q56" i="104"/>
  <c r="R56" i="104" s="1"/>
  <c r="AE55" i="104"/>
  <c r="AK55" i="104" s="1"/>
  <c r="AB55" i="104"/>
  <c r="Y55" i="104"/>
  <c r="V55" i="104"/>
  <c r="S55" i="104"/>
  <c r="Q55" i="104"/>
  <c r="R55" i="104" s="1"/>
  <c r="AE54" i="104"/>
  <c r="AK54" i="104" s="1"/>
  <c r="AB54" i="104"/>
  <c r="Y54" i="104"/>
  <c r="V54" i="104"/>
  <c r="S54" i="104"/>
  <c r="Q54" i="104"/>
  <c r="R54" i="104" s="1"/>
  <c r="AE53" i="104"/>
  <c r="AK53" i="104" s="1"/>
  <c r="AB53" i="104"/>
  <c r="Y53" i="104"/>
  <c r="V53" i="104"/>
  <c r="S53" i="104"/>
  <c r="Q53" i="104"/>
  <c r="R53" i="104" s="1"/>
  <c r="AE52" i="104"/>
  <c r="AK52" i="104" s="1"/>
  <c r="AB52" i="104"/>
  <c r="Y52" i="104"/>
  <c r="V52" i="104"/>
  <c r="S52" i="104"/>
  <c r="Q52" i="104"/>
  <c r="R52" i="104" s="1"/>
  <c r="AE51" i="104"/>
  <c r="AK51" i="104" s="1"/>
  <c r="AB51" i="104"/>
  <c r="Y51" i="104"/>
  <c r="V51" i="104"/>
  <c r="S51" i="104"/>
  <c r="Q51" i="104"/>
  <c r="R51" i="104" s="1"/>
  <c r="AE50" i="104"/>
  <c r="AB50" i="104"/>
  <c r="Y50" i="104"/>
  <c r="V50" i="104"/>
  <c r="S50" i="104"/>
  <c r="Q50" i="104"/>
  <c r="R50" i="104" s="1"/>
  <c r="AE49" i="104"/>
  <c r="AB49" i="104"/>
  <c r="Y49" i="104"/>
  <c r="V49" i="104"/>
  <c r="S49" i="104"/>
  <c r="Q49" i="104"/>
  <c r="R49" i="104" s="1"/>
  <c r="AE48" i="104"/>
  <c r="AK48" i="104" s="1"/>
  <c r="AB48" i="104"/>
  <c r="Y48" i="104"/>
  <c r="V48" i="104"/>
  <c r="S48" i="104"/>
  <c r="Q48" i="104"/>
  <c r="R48" i="104" s="1"/>
  <c r="AE47" i="104"/>
  <c r="AK47" i="104" s="1"/>
  <c r="AB47" i="104"/>
  <c r="Y47" i="104"/>
  <c r="V47" i="104"/>
  <c r="S47" i="104"/>
  <c r="Q47" i="104"/>
  <c r="R47" i="104" s="1"/>
  <c r="AE46" i="104"/>
  <c r="AK46" i="104" s="1"/>
  <c r="AB46" i="104"/>
  <c r="Y46" i="104"/>
  <c r="V46" i="104"/>
  <c r="S46" i="104"/>
  <c r="Q46" i="104"/>
  <c r="R46" i="104" s="1"/>
  <c r="AE45" i="104"/>
  <c r="AK45" i="104" s="1"/>
  <c r="AB45" i="104"/>
  <c r="Y45" i="104"/>
  <c r="V45" i="104"/>
  <c r="S45" i="104"/>
  <c r="Q45" i="104"/>
  <c r="R45" i="104" s="1"/>
  <c r="AE44" i="104"/>
  <c r="AK44" i="104" s="1"/>
  <c r="AB44" i="104"/>
  <c r="Y44" i="104"/>
  <c r="V44" i="104"/>
  <c r="S44" i="104"/>
  <c r="Q44" i="104"/>
  <c r="R44" i="104" s="1"/>
  <c r="AE43" i="104"/>
  <c r="AK43" i="104" s="1"/>
  <c r="AB43" i="104"/>
  <c r="Y43" i="104"/>
  <c r="V43" i="104"/>
  <c r="S43" i="104"/>
  <c r="Q43" i="104"/>
  <c r="R43" i="104" s="1"/>
  <c r="AE42" i="104"/>
  <c r="AB42" i="104"/>
  <c r="Y42" i="104"/>
  <c r="V42" i="104"/>
  <c r="S42" i="104"/>
  <c r="Q42" i="104"/>
  <c r="R42" i="104" s="1"/>
  <c r="AE41" i="104"/>
  <c r="AB41" i="104"/>
  <c r="Y41" i="104"/>
  <c r="V41" i="104"/>
  <c r="S41" i="104"/>
  <c r="Q41" i="104"/>
  <c r="R41" i="104" s="1"/>
  <c r="AE40" i="104"/>
  <c r="AK40" i="104" s="1"/>
  <c r="AB40" i="104"/>
  <c r="Y40" i="104"/>
  <c r="V40" i="104"/>
  <c r="S40" i="104"/>
  <c r="Q40" i="104"/>
  <c r="AE39" i="104"/>
  <c r="AK39" i="104" s="1"/>
  <c r="AB39" i="104"/>
  <c r="Y39" i="104"/>
  <c r="V39" i="104"/>
  <c r="S39" i="104"/>
  <c r="Q39" i="104"/>
  <c r="R39" i="104" s="1"/>
  <c r="AE38" i="104"/>
  <c r="AK38" i="104" s="1"/>
  <c r="AB38" i="104"/>
  <c r="Y38" i="104"/>
  <c r="V38" i="104"/>
  <c r="S38" i="104"/>
  <c r="Q38" i="104"/>
  <c r="R38" i="104" s="1"/>
  <c r="AE37" i="104"/>
  <c r="AK37" i="104" s="1"/>
  <c r="AB37" i="104"/>
  <c r="Y37" i="104"/>
  <c r="V37" i="104"/>
  <c r="S37" i="104"/>
  <c r="Q37" i="104"/>
  <c r="R37" i="104" s="1"/>
  <c r="AE36" i="104"/>
  <c r="AK36" i="104" s="1"/>
  <c r="AB36" i="104"/>
  <c r="Y36" i="104"/>
  <c r="V36" i="104"/>
  <c r="S36" i="104"/>
  <c r="Q36" i="104"/>
  <c r="R36" i="104" s="1"/>
  <c r="AE35" i="104"/>
  <c r="AK35" i="104" s="1"/>
  <c r="AB35" i="104"/>
  <c r="Y35" i="104"/>
  <c r="V35" i="104"/>
  <c r="S35" i="104"/>
  <c r="Q35" i="104"/>
  <c r="R35" i="104" s="1"/>
  <c r="AE34" i="104"/>
  <c r="AK34" i="104" s="1"/>
  <c r="AB34" i="104"/>
  <c r="Y34" i="104"/>
  <c r="V34" i="104"/>
  <c r="S34" i="104"/>
  <c r="Q34" i="104"/>
  <c r="R34" i="104" s="1"/>
  <c r="AE33" i="104"/>
  <c r="AK33" i="104" s="1"/>
  <c r="AB33" i="104"/>
  <c r="Y33" i="104"/>
  <c r="V33" i="104"/>
  <c r="S33" i="104"/>
  <c r="Q33" i="104"/>
  <c r="R33" i="104" s="1"/>
  <c r="AE32" i="104"/>
  <c r="AB32" i="104"/>
  <c r="Y32" i="104"/>
  <c r="V32" i="104"/>
  <c r="S32" i="104"/>
  <c r="Q32" i="104"/>
  <c r="R32" i="104" s="1"/>
  <c r="AE31" i="104"/>
  <c r="AB31" i="104"/>
  <c r="Y31" i="104"/>
  <c r="V31" i="104"/>
  <c r="S31" i="104"/>
  <c r="Q31" i="104"/>
  <c r="R31" i="104" s="1"/>
  <c r="AE30" i="104"/>
  <c r="AK30" i="104" s="1"/>
  <c r="AB30" i="104"/>
  <c r="Y30" i="104"/>
  <c r="V30" i="104"/>
  <c r="S30" i="104"/>
  <c r="Q30" i="104"/>
  <c r="R30" i="104" s="1"/>
  <c r="AE29" i="104"/>
  <c r="AK29" i="104" s="1"/>
  <c r="AB29" i="104"/>
  <c r="Y29" i="104"/>
  <c r="V29" i="104"/>
  <c r="S29" i="104"/>
  <c r="Q29" i="104"/>
  <c r="R29" i="104" s="1"/>
  <c r="AE28" i="104"/>
  <c r="AK28" i="104" s="1"/>
  <c r="AB28" i="104"/>
  <c r="Y28" i="104"/>
  <c r="V28" i="104"/>
  <c r="S28" i="104"/>
  <c r="Q28" i="104"/>
  <c r="R28" i="104" s="1"/>
  <c r="AE27" i="104"/>
  <c r="AK27" i="104" s="1"/>
  <c r="AB27" i="104"/>
  <c r="Y27" i="104"/>
  <c r="V27" i="104"/>
  <c r="S27" i="104"/>
  <c r="Q27" i="104"/>
  <c r="R27" i="104" s="1"/>
  <c r="AE26" i="104"/>
  <c r="AK26" i="104" s="1"/>
  <c r="AB26" i="104"/>
  <c r="Y26" i="104"/>
  <c r="V26" i="104"/>
  <c r="S26" i="104"/>
  <c r="Q26" i="104"/>
  <c r="R26" i="104" s="1"/>
  <c r="AE25" i="104"/>
  <c r="AK25" i="104" s="1"/>
  <c r="AB25" i="104"/>
  <c r="Y25" i="104"/>
  <c r="V25" i="104"/>
  <c r="S25" i="104"/>
  <c r="Q25" i="104"/>
  <c r="R25" i="104" s="1"/>
  <c r="AE24" i="104"/>
  <c r="AB24" i="104"/>
  <c r="Y24" i="104"/>
  <c r="V24" i="104"/>
  <c r="S24" i="104"/>
  <c r="Q24" i="104"/>
  <c r="R24" i="104" s="1"/>
  <c r="AE23" i="104"/>
  <c r="AB23" i="104"/>
  <c r="Y23" i="104"/>
  <c r="V23" i="104"/>
  <c r="S23" i="104"/>
  <c r="Q23" i="104"/>
  <c r="R23" i="104" s="1"/>
  <c r="AE22" i="104"/>
  <c r="AK22" i="104" s="1"/>
  <c r="AB22" i="104"/>
  <c r="Y22" i="104"/>
  <c r="V22" i="104"/>
  <c r="S22" i="104"/>
  <c r="Q22" i="104"/>
  <c r="R22" i="104" s="1"/>
  <c r="AE21" i="104"/>
  <c r="AK21" i="104" s="1"/>
  <c r="AB21" i="104"/>
  <c r="Y21" i="104"/>
  <c r="V21" i="104"/>
  <c r="S21" i="104"/>
  <c r="Q21" i="104"/>
  <c r="R21" i="104" s="1"/>
  <c r="AE20" i="104"/>
  <c r="AK20" i="104" s="1"/>
  <c r="AB20" i="104"/>
  <c r="Y20" i="104"/>
  <c r="V20" i="104"/>
  <c r="S20" i="104"/>
  <c r="Q20" i="104"/>
  <c r="R20" i="104" s="1"/>
  <c r="AE19" i="104"/>
  <c r="AK19" i="104" s="1"/>
  <c r="AB19" i="104"/>
  <c r="Y19" i="104"/>
  <c r="V19" i="104"/>
  <c r="S19" i="104"/>
  <c r="Q19" i="104"/>
  <c r="R19" i="104" s="1"/>
  <c r="AE18" i="104"/>
  <c r="AK18" i="104" s="1"/>
  <c r="AB18" i="104"/>
  <c r="Y18" i="104"/>
  <c r="V18" i="104"/>
  <c r="S18" i="104"/>
  <c r="Q18" i="104"/>
  <c r="R18" i="104" s="1"/>
  <c r="AB17" i="104"/>
  <c r="Y17" i="104"/>
  <c r="V17" i="104"/>
  <c r="S17" i="104"/>
  <c r="Q17" i="104"/>
  <c r="AE11" i="104"/>
  <c r="AB11" i="104"/>
  <c r="Y11" i="104"/>
  <c r="V11" i="104"/>
  <c r="L11" i="104"/>
  <c r="I11" i="104"/>
  <c r="F11" i="104"/>
  <c r="C11" i="104"/>
  <c r="AS10" i="104"/>
  <c r="AH9" i="104"/>
  <c r="O9" i="104"/>
  <c r="AN8" i="104"/>
  <c r="AV8" i="104" s="1"/>
  <c r="AE8" i="104"/>
  <c r="AB8" i="104"/>
  <c r="Y8" i="104"/>
  <c r="V8" i="104"/>
  <c r="L8" i="104"/>
  <c r="I8" i="104"/>
  <c r="F8" i="104"/>
  <c r="C8" i="104"/>
  <c r="AN6" i="104"/>
  <c r="AH6" i="104"/>
  <c r="O6" i="104"/>
  <c r="AE89" i="103"/>
  <c r="AK89" i="103" s="1"/>
  <c r="Y89" i="103"/>
  <c r="Q89" i="103"/>
  <c r="R89" i="103" s="1"/>
  <c r="AE88" i="103"/>
  <c r="AK88" i="103" s="1"/>
  <c r="Y88" i="103"/>
  <c r="Q88" i="103"/>
  <c r="R88" i="103" s="1"/>
  <c r="AE87" i="103"/>
  <c r="AK87" i="103" s="1"/>
  <c r="Y87" i="103"/>
  <c r="Q87" i="103"/>
  <c r="R87" i="103" s="1"/>
  <c r="AE85" i="103"/>
  <c r="AK85" i="103" s="1"/>
  <c r="AB85" i="103"/>
  <c r="Y85" i="103"/>
  <c r="V85" i="103"/>
  <c r="S85" i="103"/>
  <c r="Q85" i="103"/>
  <c r="R85" i="103" s="1"/>
  <c r="AE84" i="103"/>
  <c r="AK84" i="103" s="1"/>
  <c r="AB84" i="103"/>
  <c r="Y84" i="103"/>
  <c r="V84" i="103"/>
  <c r="S84" i="103"/>
  <c r="Q84" i="103"/>
  <c r="R84" i="103" s="1"/>
  <c r="AE83" i="103"/>
  <c r="AB83" i="103"/>
  <c r="Y83" i="103"/>
  <c r="V83" i="103"/>
  <c r="S83" i="103"/>
  <c r="Q83" i="103"/>
  <c r="R83" i="103" s="1"/>
  <c r="AE82" i="103"/>
  <c r="AB82" i="103"/>
  <c r="Y82" i="103"/>
  <c r="V82" i="103"/>
  <c r="S82" i="103"/>
  <c r="Q82" i="103"/>
  <c r="R82" i="103" s="1"/>
  <c r="AE81" i="103"/>
  <c r="AK81" i="103" s="1"/>
  <c r="AB81" i="103"/>
  <c r="Y81" i="103"/>
  <c r="V81" i="103"/>
  <c r="S81" i="103"/>
  <c r="Q81" i="103"/>
  <c r="R81" i="103" s="1"/>
  <c r="AE80" i="103"/>
  <c r="AK80" i="103" s="1"/>
  <c r="AB80" i="103"/>
  <c r="Y80" i="103"/>
  <c r="V80" i="103"/>
  <c r="S80" i="103"/>
  <c r="Q80" i="103"/>
  <c r="R80" i="103" s="1"/>
  <c r="AE79" i="103"/>
  <c r="AK79" i="103" s="1"/>
  <c r="AB79" i="103"/>
  <c r="Y79" i="103"/>
  <c r="V79" i="103"/>
  <c r="S79" i="103"/>
  <c r="Q79" i="103"/>
  <c r="R79" i="103" s="1"/>
  <c r="AE78" i="103"/>
  <c r="AK78" i="103" s="1"/>
  <c r="AB78" i="103"/>
  <c r="Y78" i="103"/>
  <c r="V78" i="103"/>
  <c r="S78" i="103"/>
  <c r="Q78" i="103"/>
  <c r="R78" i="103" s="1"/>
  <c r="AE77" i="103"/>
  <c r="AK77" i="103" s="1"/>
  <c r="AB77" i="103"/>
  <c r="Y77" i="103"/>
  <c r="V77" i="103"/>
  <c r="S77" i="103"/>
  <c r="Q77" i="103"/>
  <c r="R77" i="103" s="1"/>
  <c r="AE76" i="103"/>
  <c r="AK76" i="103" s="1"/>
  <c r="AB76" i="103"/>
  <c r="Y76" i="103"/>
  <c r="V76" i="103"/>
  <c r="S76" i="103"/>
  <c r="Q76" i="103"/>
  <c r="R76" i="103" s="1"/>
  <c r="AE75" i="103"/>
  <c r="AB75" i="103"/>
  <c r="Y75" i="103"/>
  <c r="V75" i="103"/>
  <c r="S75" i="103"/>
  <c r="Q75" i="103"/>
  <c r="R75" i="103" s="1"/>
  <c r="AE74" i="103"/>
  <c r="AB74" i="103"/>
  <c r="Y74" i="103"/>
  <c r="V74" i="103"/>
  <c r="S74" i="103"/>
  <c r="Q74" i="103"/>
  <c r="R74" i="103" s="1"/>
  <c r="AE73" i="103"/>
  <c r="AK73" i="103" s="1"/>
  <c r="AB73" i="103"/>
  <c r="Y73" i="103"/>
  <c r="V73" i="103"/>
  <c r="S73" i="103"/>
  <c r="Q73" i="103"/>
  <c r="R73" i="103" s="1"/>
  <c r="AE72" i="103"/>
  <c r="AK72" i="103" s="1"/>
  <c r="AB72" i="103"/>
  <c r="Y72" i="103"/>
  <c r="V72" i="103"/>
  <c r="S72" i="103"/>
  <c r="Q72" i="103"/>
  <c r="R72" i="103" s="1"/>
  <c r="AE71" i="103"/>
  <c r="AK71" i="103" s="1"/>
  <c r="AB71" i="103"/>
  <c r="Y71" i="103"/>
  <c r="V71" i="103"/>
  <c r="S71" i="103"/>
  <c r="Q71" i="103"/>
  <c r="R71" i="103" s="1"/>
  <c r="AE70" i="103"/>
  <c r="AK70" i="103" s="1"/>
  <c r="AB70" i="103"/>
  <c r="Y70" i="103"/>
  <c r="V70" i="103"/>
  <c r="S70" i="103"/>
  <c r="Q70" i="103"/>
  <c r="R70" i="103" s="1"/>
  <c r="AE69" i="103"/>
  <c r="AK69" i="103" s="1"/>
  <c r="AB69" i="103"/>
  <c r="Y69" i="103"/>
  <c r="V69" i="103"/>
  <c r="S69" i="103"/>
  <c r="Q69" i="103"/>
  <c r="R69" i="103" s="1"/>
  <c r="AE68" i="103"/>
  <c r="AK68" i="103" s="1"/>
  <c r="AB68" i="103"/>
  <c r="Y68" i="103"/>
  <c r="V68" i="103"/>
  <c r="S68" i="103"/>
  <c r="Q68" i="103"/>
  <c r="R68" i="103" s="1"/>
  <c r="AE62" i="103"/>
  <c r="Y62" i="103"/>
  <c r="Q62" i="103"/>
  <c r="R62" i="103" s="1"/>
  <c r="AE61" i="103"/>
  <c r="Y61" i="103"/>
  <c r="Q61" i="103"/>
  <c r="R61" i="103" s="1"/>
  <c r="AE60" i="103"/>
  <c r="Y60" i="103"/>
  <c r="Q60" i="103"/>
  <c r="R60" i="103" s="1"/>
  <c r="AE58" i="103"/>
  <c r="AB58" i="103"/>
  <c r="Y58" i="103"/>
  <c r="V58" i="103"/>
  <c r="S58" i="103"/>
  <c r="Q58" i="103"/>
  <c r="R58" i="103" s="1"/>
  <c r="AE57" i="103"/>
  <c r="AB57" i="103"/>
  <c r="Y57" i="103"/>
  <c r="V57" i="103"/>
  <c r="S57" i="103"/>
  <c r="Q57" i="103"/>
  <c r="R57" i="103" s="1"/>
  <c r="AE56" i="103"/>
  <c r="AK56" i="103" s="1"/>
  <c r="AB56" i="103"/>
  <c r="Y56" i="103"/>
  <c r="V56" i="103"/>
  <c r="S56" i="103"/>
  <c r="Q56" i="103"/>
  <c r="R56" i="103" s="1"/>
  <c r="AE55" i="103"/>
  <c r="AK55" i="103" s="1"/>
  <c r="AB55" i="103"/>
  <c r="Y55" i="103"/>
  <c r="V55" i="103"/>
  <c r="S55" i="103"/>
  <c r="Q55" i="103"/>
  <c r="R55" i="103" s="1"/>
  <c r="AE54" i="103"/>
  <c r="AK54" i="103" s="1"/>
  <c r="AB54" i="103"/>
  <c r="Y54" i="103"/>
  <c r="V54" i="103"/>
  <c r="S54" i="103"/>
  <c r="Q54" i="103"/>
  <c r="R54" i="103" s="1"/>
  <c r="AE53" i="103"/>
  <c r="AK53" i="103" s="1"/>
  <c r="AB53" i="103"/>
  <c r="Y53" i="103"/>
  <c r="V53" i="103"/>
  <c r="S53" i="103"/>
  <c r="Q53" i="103"/>
  <c r="R53" i="103" s="1"/>
  <c r="AE52" i="103"/>
  <c r="AK52" i="103" s="1"/>
  <c r="AB52" i="103"/>
  <c r="Y52" i="103"/>
  <c r="V52" i="103"/>
  <c r="S52" i="103"/>
  <c r="Q52" i="103"/>
  <c r="R52" i="103" s="1"/>
  <c r="AE51" i="103"/>
  <c r="AK51" i="103" s="1"/>
  <c r="AB51" i="103"/>
  <c r="Y51" i="103"/>
  <c r="V51" i="103"/>
  <c r="S51" i="103"/>
  <c r="Q51" i="103"/>
  <c r="R51" i="103" s="1"/>
  <c r="AE50" i="103"/>
  <c r="AB50" i="103"/>
  <c r="Y50" i="103"/>
  <c r="V50" i="103"/>
  <c r="S50" i="103"/>
  <c r="Q50" i="103"/>
  <c r="R50" i="103" s="1"/>
  <c r="AE49" i="103"/>
  <c r="AB49" i="103"/>
  <c r="Y49" i="103"/>
  <c r="V49" i="103"/>
  <c r="S49" i="103"/>
  <c r="Q49" i="103"/>
  <c r="R49" i="103" s="1"/>
  <c r="AE48" i="103"/>
  <c r="AK48" i="103" s="1"/>
  <c r="AB48" i="103"/>
  <c r="Y48" i="103"/>
  <c r="V48" i="103"/>
  <c r="S48" i="103"/>
  <c r="Q48" i="103"/>
  <c r="R48" i="103" s="1"/>
  <c r="AE47" i="103"/>
  <c r="AK47" i="103" s="1"/>
  <c r="AB47" i="103"/>
  <c r="Y47" i="103"/>
  <c r="V47" i="103"/>
  <c r="S47" i="103"/>
  <c r="Q47" i="103"/>
  <c r="R47" i="103" s="1"/>
  <c r="AE46" i="103"/>
  <c r="AK46" i="103" s="1"/>
  <c r="AB46" i="103"/>
  <c r="Y46" i="103"/>
  <c r="V46" i="103"/>
  <c r="S46" i="103"/>
  <c r="Q46" i="103"/>
  <c r="R46" i="103" s="1"/>
  <c r="AE45" i="103"/>
  <c r="AK45" i="103" s="1"/>
  <c r="AB45" i="103"/>
  <c r="Y45" i="103"/>
  <c r="V45" i="103"/>
  <c r="S45" i="103"/>
  <c r="Q45" i="103"/>
  <c r="R45" i="103" s="1"/>
  <c r="AE44" i="103"/>
  <c r="AK44" i="103" s="1"/>
  <c r="AB44" i="103"/>
  <c r="Y44" i="103"/>
  <c r="V44" i="103"/>
  <c r="S44" i="103"/>
  <c r="Q44" i="103"/>
  <c r="R44" i="103" s="1"/>
  <c r="AE43" i="103"/>
  <c r="AK43" i="103" s="1"/>
  <c r="AB43" i="103"/>
  <c r="Y43" i="103"/>
  <c r="V43" i="103"/>
  <c r="S43" i="103"/>
  <c r="Q43" i="103"/>
  <c r="R43" i="103" s="1"/>
  <c r="AE42" i="103"/>
  <c r="AB42" i="103"/>
  <c r="Y42" i="103"/>
  <c r="V42" i="103"/>
  <c r="S42" i="103"/>
  <c r="Q42" i="103"/>
  <c r="R42" i="103" s="1"/>
  <c r="AE41" i="103"/>
  <c r="AB41" i="103"/>
  <c r="Y41" i="103"/>
  <c r="V41" i="103"/>
  <c r="S41" i="103"/>
  <c r="Q41" i="103"/>
  <c r="R41" i="103" s="1"/>
  <c r="AE40" i="103"/>
  <c r="AK40" i="103" s="1"/>
  <c r="AB40" i="103"/>
  <c r="Y40" i="103"/>
  <c r="V40" i="103"/>
  <c r="S40" i="103"/>
  <c r="Q40" i="103"/>
  <c r="AE39" i="103"/>
  <c r="AK39" i="103" s="1"/>
  <c r="AB39" i="103"/>
  <c r="Y39" i="103"/>
  <c r="V39" i="103"/>
  <c r="S39" i="103"/>
  <c r="Q39" i="103"/>
  <c r="R39" i="103" s="1"/>
  <c r="AE38" i="103"/>
  <c r="AK38" i="103" s="1"/>
  <c r="AB38" i="103"/>
  <c r="Y38" i="103"/>
  <c r="V38" i="103"/>
  <c r="S38" i="103"/>
  <c r="Q38" i="103"/>
  <c r="R38" i="103" s="1"/>
  <c r="AE37" i="103"/>
  <c r="AK37" i="103" s="1"/>
  <c r="AB37" i="103"/>
  <c r="Y37" i="103"/>
  <c r="V37" i="103"/>
  <c r="S37" i="103"/>
  <c r="Q37" i="103"/>
  <c r="R37" i="103" s="1"/>
  <c r="AE36" i="103"/>
  <c r="AK36" i="103" s="1"/>
  <c r="AB36" i="103"/>
  <c r="Y36" i="103"/>
  <c r="V36" i="103"/>
  <c r="S36" i="103"/>
  <c r="Q36" i="103"/>
  <c r="R36" i="103" s="1"/>
  <c r="AE35" i="103"/>
  <c r="AK35" i="103" s="1"/>
  <c r="AB35" i="103"/>
  <c r="Y35" i="103"/>
  <c r="V35" i="103"/>
  <c r="S35" i="103"/>
  <c r="Q35" i="103"/>
  <c r="R35" i="103" s="1"/>
  <c r="AE34" i="103"/>
  <c r="AB34" i="103"/>
  <c r="Y34" i="103"/>
  <c r="V34" i="103"/>
  <c r="S34" i="103"/>
  <c r="Q34" i="103"/>
  <c r="R34" i="103" s="1"/>
  <c r="AE33" i="103"/>
  <c r="AB33" i="103"/>
  <c r="Y33" i="103"/>
  <c r="V33" i="103"/>
  <c r="S33" i="103"/>
  <c r="Q33" i="103"/>
  <c r="R33" i="103" s="1"/>
  <c r="AE32" i="103"/>
  <c r="AK32" i="103" s="1"/>
  <c r="AB32" i="103"/>
  <c r="Y32" i="103"/>
  <c r="V32" i="103"/>
  <c r="S32" i="103"/>
  <c r="Q32" i="103"/>
  <c r="R32" i="103" s="1"/>
  <c r="AE31" i="103"/>
  <c r="AK31" i="103" s="1"/>
  <c r="AB31" i="103"/>
  <c r="Y31" i="103"/>
  <c r="V31" i="103"/>
  <c r="S31" i="103"/>
  <c r="Q31" i="103"/>
  <c r="R31" i="103" s="1"/>
  <c r="AE30" i="103"/>
  <c r="AK30" i="103" s="1"/>
  <c r="AB30" i="103"/>
  <c r="Y30" i="103"/>
  <c r="V30" i="103"/>
  <c r="S30" i="103"/>
  <c r="Q30" i="103"/>
  <c r="R30" i="103" s="1"/>
  <c r="AE29" i="103"/>
  <c r="AK29" i="103" s="1"/>
  <c r="AB29" i="103"/>
  <c r="Y29" i="103"/>
  <c r="V29" i="103"/>
  <c r="S29" i="103"/>
  <c r="Q29" i="103"/>
  <c r="R29" i="103" s="1"/>
  <c r="AE28" i="103"/>
  <c r="AK28" i="103" s="1"/>
  <c r="AB28" i="103"/>
  <c r="Y28" i="103"/>
  <c r="V28" i="103"/>
  <c r="S28" i="103"/>
  <c r="Q28" i="103"/>
  <c r="R28" i="103" s="1"/>
  <c r="AE27" i="103"/>
  <c r="AK27" i="103" s="1"/>
  <c r="AB27" i="103"/>
  <c r="Y27" i="103"/>
  <c r="V27" i="103"/>
  <c r="S27" i="103"/>
  <c r="Q27" i="103"/>
  <c r="R27" i="103" s="1"/>
  <c r="AE26" i="103"/>
  <c r="AB26" i="103"/>
  <c r="Y26" i="103"/>
  <c r="V26" i="103"/>
  <c r="S26" i="103"/>
  <c r="Q26" i="103"/>
  <c r="R26" i="103" s="1"/>
  <c r="AE25" i="103"/>
  <c r="AB25" i="103"/>
  <c r="Y25" i="103"/>
  <c r="V25" i="103"/>
  <c r="S25" i="103"/>
  <c r="Q25" i="103"/>
  <c r="R25" i="103" s="1"/>
  <c r="AE24" i="103"/>
  <c r="AK24" i="103" s="1"/>
  <c r="AB24" i="103"/>
  <c r="Y24" i="103"/>
  <c r="V24" i="103"/>
  <c r="S24" i="103"/>
  <c r="Q24" i="103"/>
  <c r="R24" i="103" s="1"/>
  <c r="AE23" i="103"/>
  <c r="AK23" i="103" s="1"/>
  <c r="AB23" i="103"/>
  <c r="Y23" i="103"/>
  <c r="V23" i="103"/>
  <c r="S23" i="103"/>
  <c r="Q23" i="103"/>
  <c r="R23" i="103" s="1"/>
  <c r="AE22" i="103"/>
  <c r="AK22" i="103" s="1"/>
  <c r="AB22" i="103"/>
  <c r="Y22" i="103"/>
  <c r="V22" i="103"/>
  <c r="S22" i="103"/>
  <c r="Q22" i="103"/>
  <c r="R22" i="103" s="1"/>
  <c r="AE21" i="103"/>
  <c r="AK21" i="103" s="1"/>
  <c r="AB21" i="103"/>
  <c r="Y21" i="103"/>
  <c r="V21" i="103"/>
  <c r="S21" i="103"/>
  <c r="Q21" i="103"/>
  <c r="R21" i="103" s="1"/>
  <c r="AE20" i="103"/>
  <c r="AK20" i="103" s="1"/>
  <c r="AB20" i="103"/>
  <c r="Y20" i="103"/>
  <c r="V20" i="103"/>
  <c r="S20" i="103"/>
  <c r="Q20" i="103"/>
  <c r="R20" i="103" s="1"/>
  <c r="AB19" i="103"/>
  <c r="Y19" i="103"/>
  <c r="V19" i="103"/>
  <c r="S19" i="103"/>
  <c r="AE19" i="103" s="1"/>
  <c r="AK19" i="103" s="1"/>
  <c r="Q19" i="103"/>
  <c r="R19" i="103" s="1"/>
  <c r="AB18" i="103"/>
  <c r="Y18" i="103"/>
  <c r="V18" i="103"/>
  <c r="S18" i="103"/>
  <c r="AE18" i="103" s="1"/>
  <c r="Q18" i="103"/>
  <c r="R18" i="103" s="1"/>
  <c r="AB17" i="103"/>
  <c r="Y17" i="103"/>
  <c r="V17" i="103"/>
  <c r="Q17" i="103"/>
  <c r="AE11" i="103"/>
  <c r="AB11" i="103"/>
  <c r="Y11" i="103"/>
  <c r="V11" i="103"/>
  <c r="L11" i="103"/>
  <c r="I11" i="103"/>
  <c r="F11" i="103"/>
  <c r="C11" i="103"/>
  <c r="AS10" i="103"/>
  <c r="AH9" i="103"/>
  <c r="O9" i="103"/>
  <c r="AN8" i="103"/>
  <c r="AV8" i="103" s="1"/>
  <c r="D10" i="27" s="1"/>
  <c r="AE8" i="103"/>
  <c r="AB8" i="103"/>
  <c r="Y8" i="103"/>
  <c r="V8" i="103"/>
  <c r="L8" i="103"/>
  <c r="I8" i="103"/>
  <c r="F8" i="103"/>
  <c r="C8" i="103"/>
  <c r="S17" i="103" s="1"/>
  <c r="AE17" i="103" s="1"/>
  <c r="AN6" i="103"/>
  <c r="AH6" i="103"/>
  <c r="O6" i="103"/>
  <c r="AE89" i="102"/>
  <c r="AK89" i="102" s="1"/>
  <c r="Y89" i="102"/>
  <c r="Q89" i="102"/>
  <c r="R89" i="102" s="1"/>
  <c r="AE88" i="102"/>
  <c r="AK88" i="102" s="1"/>
  <c r="Y88" i="102"/>
  <c r="Q88" i="102"/>
  <c r="R88" i="102" s="1"/>
  <c r="AE87" i="102"/>
  <c r="AK87" i="102" s="1"/>
  <c r="Y87" i="102"/>
  <c r="Q87" i="102"/>
  <c r="R87" i="102" s="1"/>
  <c r="AE85" i="102"/>
  <c r="AB85" i="102"/>
  <c r="Y85" i="102"/>
  <c r="V85" i="102"/>
  <c r="S85" i="102"/>
  <c r="Q85" i="102"/>
  <c r="R85" i="102" s="1"/>
  <c r="AE84" i="102"/>
  <c r="AK84" i="102" s="1"/>
  <c r="AB84" i="102"/>
  <c r="Y84" i="102"/>
  <c r="V84" i="102"/>
  <c r="S84" i="102"/>
  <c r="Q84" i="102"/>
  <c r="R84" i="102" s="1"/>
  <c r="AE83" i="102"/>
  <c r="AK83" i="102" s="1"/>
  <c r="AB83" i="102"/>
  <c r="Y83" i="102"/>
  <c r="V83" i="102"/>
  <c r="S83" i="102"/>
  <c r="Q83" i="102"/>
  <c r="R83" i="102" s="1"/>
  <c r="AE82" i="102"/>
  <c r="AK82" i="102" s="1"/>
  <c r="AB82" i="102"/>
  <c r="Y82" i="102"/>
  <c r="V82" i="102"/>
  <c r="S82" i="102"/>
  <c r="Q82" i="102"/>
  <c r="R82" i="102" s="1"/>
  <c r="AE81" i="102"/>
  <c r="AK81" i="102" s="1"/>
  <c r="AB81" i="102"/>
  <c r="Y81" i="102"/>
  <c r="V81" i="102"/>
  <c r="S81" i="102"/>
  <c r="Q81" i="102"/>
  <c r="R81" i="102" s="1"/>
  <c r="AE80" i="102"/>
  <c r="AK80" i="102" s="1"/>
  <c r="AB80" i="102"/>
  <c r="Y80" i="102"/>
  <c r="V80" i="102"/>
  <c r="S80" i="102"/>
  <c r="Q80" i="102"/>
  <c r="R80" i="102" s="1"/>
  <c r="AE79" i="102"/>
  <c r="AB79" i="102"/>
  <c r="Y79" i="102"/>
  <c r="V79" i="102"/>
  <c r="S79" i="102"/>
  <c r="Q79" i="102"/>
  <c r="R79" i="102" s="1"/>
  <c r="AE78" i="102"/>
  <c r="AB78" i="102"/>
  <c r="Y78" i="102"/>
  <c r="V78" i="102"/>
  <c r="S78" i="102"/>
  <c r="Q78" i="102"/>
  <c r="R78" i="102" s="1"/>
  <c r="AE77" i="102"/>
  <c r="AK77" i="102" s="1"/>
  <c r="AB77" i="102"/>
  <c r="Y77" i="102"/>
  <c r="V77" i="102"/>
  <c r="S77" i="102"/>
  <c r="Q77" i="102"/>
  <c r="R77" i="102" s="1"/>
  <c r="AE76" i="102"/>
  <c r="AK76" i="102" s="1"/>
  <c r="AB76" i="102"/>
  <c r="Y76" i="102"/>
  <c r="V76" i="102"/>
  <c r="S76" i="102"/>
  <c r="Q76" i="102"/>
  <c r="R76" i="102" s="1"/>
  <c r="AE75" i="102"/>
  <c r="AK75" i="102" s="1"/>
  <c r="AB75" i="102"/>
  <c r="Y75" i="102"/>
  <c r="V75" i="102"/>
  <c r="S75" i="102"/>
  <c r="Q75" i="102"/>
  <c r="R75" i="102" s="1"/>
  <c r="AE74" i="102"/>
  <c r="AK74" i="102" s="1"/>
  <c r="AB74" i="102"/>
  <c r="Y74" i="102"/>
  <c r="V74" i="102"/>
  <c r="S74" i="102"/>
  <c r="Q74" i="102"/>
  <c r="R74" i="102" s="1"/>
  <c r="AE73" i="102"/>
  <c r="AK73" i="102" s="1"/>
  <c r="AB73" i="102"/>
  <c r="Y73" i="102"/>
  <c r="V73" i="102"/>
  <c r="S73" i="102"/>
  <c r="Q73" i="102"/>
  <c r="R73" i="102" s="1"/>
  <c r="AE72" i="102"/>
  <c r="AK72" i="102" s="1"/>
  <c r="AB72" i="102"/>
  <c r="Y72" i="102"/>
  <c r="V72" i="102"/>
  <c r="S72" i="102"/>
  <c r="Q72" i="102"/>
  <c r="R72" i="102" s="1"/>
  <c r="AE71" i="102"/>
  <c r="AB71" i="102"/>
  <c r="Y71" i="102"/>
  <c r="V71" i="102"/>
  <c r="S71" i="102"/>
  <c r="Q71" i="102"/>
  <c r="R71" i="102" s="1"/>
  <c r="AE70" i="102"/>
  <c r="AB70" i="102"/>
  <c r="Y70" i="102"/>
  <c r="V70" i="102"/>
  <c r="S70" i="102"/>
  <c r="Q70" i="102"/>
  <c r="R70" i="102" s="1"/>
  <c r="AE69" i="102"/>
  <c r="AK69" i="102" s="1"/>
  <c r="AB69" i="102"/>
  <c r="Y69" i="102"/>
  <c r="V69" i="102"/>
  <c r="S69" i="102"/>
  <c r="Q69" i="102"/>
  <c r="R69" i="102" s="1"/>
  <c r="AE68" i="102"/>
  <c r="AK68" i="102" s="1"/>
  <c r="AB68" i="102"/>
  <c r="Y68" i="102"/>
  <c r="V68" i="102"/>
  <c r="S68" i="102"/>
  <c r="Q68" i="102"/>
  <c r="R68" i="102" s="1"/>
  <c r="AE62" i="102"/>
  <c r="AK62" i="102" s="1"/>
  <c r="Y62" i="102"/>
  <c r="Q62" i="102"/>
  <c r="R62" i="102" s="1"/>
  <c r="AE61" i="102"/>
  <c r="AK61" i="102" s="1"/>
  <c r="Y61" i="102"/>
  <c r="Q61" i="102"/>
  <c r="R61" i="102" s="1"/>
  <c r="AE60" i="102"/>
  <c r="AK60" i="102" s="1"/>
  <c r="Y60" i="102"/>
  <c r="Q60" i="102"/>
  <c r="R60" i="102" s="1"/>
  <c r="AE58" i="102"/>
  <c r="AK58" i="102" s="1"/>
  <c r="AB58" i="102"/>
  <c r="Y58" i="102"/>
  <c r="V58" i="102"/>
  <c r="S58" i="102"/>
  <c r="Q58" i="102"/>
  <c r="R58" i="102" s="1"/>
  <c r="AE57" i="102"/>
  <c r="AK57" i="102" s="1"/>
  <c r="AB57" i="102"/>
  <c r="Y57" i="102"/>
  <c r="V57" i="102"/>
  <c r="S57" i="102"/>
  <c r="Q57" i="102"/>
  <c r="R57" i="102" s="1"/>
  <c r="AE56" i="102"/>
  <c r="AK56" i="102" s="1"/>
  <c r="AB56" i="102"/>
  <c r="Y56" i="102"/>
  <c r="V56" i="102"/>
  <c r="S56" i="102"/>
  <c r="Q56" i="102"/>
  <c r="R56" i="102" s="1"/>
  <c r="AE55" i="102"/>
  <c r="AK55" i="102" s="1"/>
  <c r="AB55" i="102"/>
  <c r="Y55" i="102"/>
  <c r="V55" i="102"/>
  <c r="S55" i="102"/>
  <c r="Q55" i="102"/>
  <c r="R55" i="102" s="1"/>
  <c r="AE54" i="102"/>
  <c r="AB54" i="102"/>
  <c r="Y54" i="102"/>
  <c r="V54" i="102"/>
  <c r="S54" i="102"/>
  <c r="Q54" i="102"/>
  <c r="R54" i="102" s="1"/>
  <c r="AE53" i="102"/>
  <c r="AB53" i="102"/>
  <c r="Y53" i="102"/>
  <c r="V53" i="102"/>
  <c r="S53" i="102"/>
  <c r="Q53" i="102"/>
  <c r="R53" i="102" s="1"/>
  <c r="AE52" i="102"/>
  <c r="AK52" i="102" s="1"/>
  <c r="AB52" i="102"/>
  <c r="Y52" i="102"/>
  <c r="V52" i="102"/>
  <c r="S52" i="102"/>
  <c r="Q52" i="102"/>
  <c r="R52" i="102" s="1"/>
  <c r="AE51" i="102"/>
  <c r="AK51" i="102" s="1"/>
  <c r="AB51" i="102"/>
  <c r="Y51" i="102"/>
  <c r="V51" i="102"/>
  <c r="S51" i="102"/>
  <c r="Q51" i="102"/>
  <c r="R51" i="102" s="1"/>
  <c r="AE50" i="102"/>
  <c r="AK50" i="102" s="1"/>
  <c r="AB50" i="102"/>
  <c r="Y50" i="102"/>
  <c r="V50" i="102"/>
  <c r="S50" i="102"/>
  <c r="Q50" i="102"/>
  <c r="R50" i="102" s="1"/>
  <c r="AE49" i="102"/>
  <c r="AK49" i="102" s="1"/>
  <c r="AB49" i="102"/>
  <c r="Y49" i="102"/>
  <c r="V49" i="102"/>
  <c r="S49" i="102"/>
  <c r="Q49" i="102"/>
  <c r="R49" i="102" s="1"/>
  <c r="AE48" i="102"/>
  <c r="AK48" i="102" s="1"/>
  <c r="AB48" i="102"/>
  <c r="Y48" i="102"/>
  <c r="V48" i="102"/>
  <c r="S48" i="102"/>
  <c r="Q48" i="102"/>
  <c r="R48" i="102" s="1"/>
  <c r="AE47" i="102"/>
  <c r="AK47" i="102" s="1"/>
  <c r="AB47" i="102"/>
  <c r="Y47" i="102"/>
  <c r="V47" i="102"/>
  <c r="S47" i="102"/>
  <c r="Q47" i="102"/>
  <c r="R47" i="102" s="1"/>
  <c r="AE46" i="102"/>
  <c r="AB46" i="102"/>
  <c r="Y46" i="102"/>
  <c r="V46" i="102"/>
  <c r="S46" i="102"/>
  <c r="Q46" i="102"/>
  <c r="R46" i="102" s="1"/>
  <c r="AE45" i="102"/>
  <c r="AB45" i="102"/>
  <c r="Y45" i="102"/>
  <c r="V45" i="102"/>
  <c r="S45" i="102"/>
  <c r="Q45" i="102"/>
  <c r="R45" i="102" s="1"/>
  <c r="AE44" i="102"/>
  <c r="AK44" i="102" s="1"/>
  <c r="AB44" i="102"/>
  <c r="Y44" i="102"/>
  <c r="V44" i="102"/>
  <c r="S44" i="102"/>
  <c r="Q44" i="102"/>
  <c r="R44" i="102" s="1"/>
  <c r="AE43" i="102"/>
  <c r="AK43" i="102" s="1"/>
  <c r="AB43" i="102"/>
  <c r="Y43" i="102"/>
  <c r="V43" i="102"/>
  <c r="S43" i="102"/>
  <c r="Q43" i="102"/>
  <c r="R43" i="102" s="1"/>
  <c r="AE42" i="102"/>
  <c r="AK42" i="102" s="1"/>
  <c r="AB42" i="102"/>
  <c r="Y42" i="102"/>
  <c r="V42" i="102"/>
  <c r="S42" i="102"/>
  <c r="Q42" i="102"/>
  <c r="R42" i="102" s="1"/>
  <c r="AE41" i="102"/>
  <c r="AK41" i="102" s="1"/>
  <c r="AB41" i="102"/>
  <c r="Y41" i="102"/>
  <c r="V41" i="102"/>
  <c r="S41" i="102"/>
  <c r="Q41" i="102"/>
  <c r="R41" i="102" s="1"/>
  <c r="AE40" i="102"/>
  <c r="AK40" i="102" s="1"/>
  <c r="AB40" i="102"/>
  <c r="Y40" i="102"/>
  <c r="V40" i="102"/>
  <c r="S40" i="102"/>
  <c r="Q40" i="102"/>
  <c r="AE39" i="102"/>
  <c r="AK39" i="102" s="1"/>
  <c r="AB39" i="102"/>
  <c r="Y39" i="102"/>
  <c r="V39" i="102"/>
  <c r="S39" i="102"/>
  <c r="Q39" i="102"/>
  <c r="R39" i="102" s="1"/>
  <c r="AE38" i="102"/>
  <c r="AB38" i="102"/>
  <c r="Y38" i="102"/>
  <c r="V38" i="102"/>
  <c r="S38" i="102"/>
  <c r="Q38" i="102"/>
  <c r="R38" i="102" s="1"/>
  <c r="AE37" i="102"/>
  <c r="AB37" i="102"/>
  <c r="Y37" i="102"/>
  <c r="V37" i="102"/>
  <c r="S37" i="102"/>
  <c r="Q37" i="102"/>
  <c r="R37" i="102" s="1"/>
  <c r="AE36" i="102"/>
  <c r="AK36" i="102" s="1"/>
  <c r="AB36" i="102"/>
  <c r="Y36" i="102"/>
  <c r="V36" i="102"/>
  <c r="S36" i="102"/>
  <c r="Q36" i="102"/>
  <c r="R36" i="102" s="1"/>
  <c r="AE35" i="102"/>
  <c r="AK35" i="102" s="1"/>
  <c r="AB35" i="102"/>
  <c r="Y35" i="102"/>
  <c r="V35" i="102"/>
  <c r="S35" i="102"/>
  <c r="Q35" i="102"/>
  <c r="R35" i="102" s="1"/>
  <c r="AE34" i="102"/>
  <c r="AK34" i="102" s="1"/>
  <c r="AB34" i="102"/>
  <c r="Y34" i="102"/>
  <c r="V34" i="102"/>
  <c r="S34" i="102"/>
  <c r="Q34" i="102"/>
  <c r="R34" i="102" s="1"/>
  <c r="AE33" i="102"/>
  <c r="AK33" i="102" s="1"/>
  <c r="AB33" i="102"/>
  <c r="Y33" i="102"/>
  <c r="V33" i="102"/>
  <c r="S33" i="102"/>
  <c r="Q33" i="102"/>
  <c r="R33" i="102" s="1"/>
  <c r="AE32" i="102"/>
  <c r="AK32" i="102" s="1"/>
  <c r="AB32" i="102"/>
  <c r="Y32" i="102"/>
  <c r="V32" i="102"/>
  <c r="S32" i="102"/>
  <c r="Q32" i="102"/>
  <c r="R32" i="102" s="1"/>
  <c r="AE31" i="102"/>
  <c r="AK31" i="102" s="1"/>
  <c r="AB31" i="102"/>
  <c r="Y31" i="102"/>
  <c r="V31" i="102"/>
  <c r="S31" i="102"/>
  <c r="Q31" i="102"/>
  <c r="R31" i="102" s="1"/>
  <c r="AE30" i="102"/>
  <c r="AB30" i="102"/>
  <c r="Y30" i="102"/>
  <c r="V30" i="102"/>
  <c r="S30" i="102"/>
  <c r="Q30" i="102"/>
  <c r="R30" i="102" s="1"/>
  <c r="AE29" i="102"/>
  <c r="AB29" i="102"/>
  <c r="Y29" i="102"/>
  <c r="V29" i="102"/>
  <c r="S29" i="102"/>
  <c r="Q29" i="102"/>
  <c r="R29" i="102" s="1"/>
  <c r="AE28" i="102"/>
  <c r="AK28" i="102" s="1"/>
  <c r="AB28" i="102"/>
  <c r="Y28" i="102"/>
  <c r="V28" i="102"/>
  <c r="S28" i="102"/>
  <c r="Q28" i="102"/>
  <c r="R28" i="102" s="1"/>
  <c r="AE27" i="102"/>
  <c r="AK27" i="102" s="1"/>
  <c r="AB27" i="102"/>
  <c r="Y27" i="102"/>
  <c r="V27" i="102"/>
  <c r="S27" i="102"/>
  <c r="Q27" i="102"/>
  <c r="R27" i="102" s="1"/>
  <c r="AE26" i="102"/>
  <c r="AK26" i="102" s="1"/>
  <c r="AB26" i="102"/>
  <c r="Y26" i="102"/>
  <c r="V26" i="102"/>
  <c r="S26" i="102"/>
  <c r="Q26" i="102"/>
  <c r="R26" i="102" s="1"/>
  <c r="AE25" i="102"/>
  <c r="AK25" i="102" s="1"/>
  <c r="AB25" i="102"/>
  <c r="Y25" i="102"/>
  <c r="V25" i="102"/>
  <c r="S25" i="102"/>
  <c r="Q25" i="102"/>
  <c r="R25" i="102" s="1"/>
  <c r="AE24" i="102"/>
  <c r="AK24" i="102" s="1"/>
  <c r="AB24" i="102"/>
  <c r="Y24" i="102"/>
  <c r="V24" i="102"/>
  <c r="S24" i="102"/>
  <c r="Q24" i="102"/>
  <c r="R24" i="102" s="1"/>
  <c r="AE23" i="102"/>
  <c r="AK23" i="102" s="1"/>
  <c r="AB23" i="102"/>
  <c r="Y23" i="102"/>
  <c r="V23" i="102"/>
  <c r="S23" i="102"/>
  <c r="Q23" i="102"/>
  <c r="R23" i="102" s="1"/>
  <c r="AE22" i="102"/>
  <c r="AB22" i="102"/>
  <c r="Y22" i="102"/>
  <c r="V22" i="102"/>
  <c r="S22" i="102"/>
  <c r="Q22" i="102"/>
  <c r="R22" i="102" s="1"/>
  <c r="AE21" i="102"/>
  <c r="AB21" i="102"/>
  <c r="Y21" i="102"/>
  <c r="V21" i="102"/>
  <c r="S21" i="102"/>
  <c r="Q21" i="102"/>
  <c r="R21" i="102" s="1"/>
  <c r="AB20" i="102"/>
  <c r="Y20" i="102"/>
  <c r="V20" i="102"/>
  <c r="S20" i="102"/>
  <c r="AE20" i="102" s="1"/>
  <c r="Q20" i="102"/>
  <c r="R20" i="102" s="1"/>
  <c r="AB19" i="102"/>
  <c r="Y19" i="102"/>
  <c r="V19" i="102"/>
  <c r="S19" i="102"/>
  <c r="AE19" i="102" s="1"/>
  <c r="Q19" i="102"/>
  <c r="R19" i="102" s="1"/>
  <c r="AB18" i="102"/>
  <c r="Y18" i="102"/>
  <c r="V18" i="102"/>
  <c r="S18" i="102"/>
  <c r="AE18" i="102" s="1"/>
  <c r="AK18" i="102" s="1"/>
  <c r="Q18" i="102"/>
  <c r="R18" i="102" s="1"/>
  <c r="AB17" i="102"/>
  <c r="Y17" i="102"/>
  <c r="V17" i="102"/>
  <c r="S17" i="102"/>
  <c r="AE17" i="102" s="1"/>
  <c r="Q17" i="102"/>
  <c r="AE11" i="102"/>
  <c r="AB11" i="102"/>
  <c r="Y11" i="102"/>
  <c r="V11" i="102"/>
  <c r="AH11" i="102" s="1"/>
  <c r="L11" i="102"/>
  <c r="I11" i="102"/>
  <c r="F11" i="102"/>
  <c r="C11" i="102"/>
  <c r="O11" i="102" s="1"/>
  <c r="AS10" i="102"/>
  <c r="AH9" i="102"/>
  <c r="O9" i="102"/>
  <c r="AN8" i="102"/>
  <c r="AV8" i="102" s="1"/>
  <c r="D9" i="27" s="1"/>
  <c r="AE8" i="102"/>
  <c r="AB8" i="102"/>
  <c r="Y8" i="102"/>
  <c r="V8" i="102"/>
  <c r="L8" i="102"/>
  <c r="I8" i="102"/>
  <c r="F8" i="102"/>
  <c r="C8" i="102"/>
  <c r="AN6" i="102"/>
  <c r="AH6" i="102"/>
  <c r="O6" i="102"/>
  <c r="O8" i="106" l="1"/>
  <c r="AH8" i="106"/>
  <c r="O11" i="106"/>
  <c r="AH11" i="106"/>
  <c r="O11" i="118"/>
  <c r="AH11" i="118"/>
  <c r="AH8" i="119"/>
  <c r="O8" i="121"/>
  <c r="AH8" i="121"/>
  <c r="R17" i="106"/>
  <c r="R17" i="108"/>
  <c r="R17" i="110"/>
  <c r="R17" i="112"/>
  <c r="R17" i="114"/>
  <c r="R17" i="116"/>
  <c r="R17" i="118"/>
  <c r="R17" i="119"/>
  <c r="R17" i="121"/>
  <c r="R17" i="123"/>
  <c r="R17" i="126"/>
  <c r="R17" i="127"/>
  <c r="R17" i="128"/>
  <c r="R17" i="130"/>
  <c r="R17" i="102"/>
  <c r="R17" i="104"/>
  <c r="R17" i="105"/>
  <c r="R17" i="107"/>
  <c r="R17" i="109"/>
  <c r="R17" i="111"/>
  <c r="R17" i="113"/>
  <c r="R17" i="115"/>
  <c r="R17" i="117"/>
  <c r="R17" i="120"/>
  <c r="R17" i="122"/>
  <c r="R17" i="124"/>
  <c r="R17" i="125"/>
  <c r="R17" i="129"/>
  <c r="R17" i="103"/>
  <c r="O8" i="104"/>
  <c r="AH8" i="104"/>
  <c r="BA8" i="104" s="1"/>
  <c r="AF11" i="27" s="1"/>
  <c r="D11" i="27"/>
  <c r="AN10" i="108"/>
  <c r="AV10" i="108" s="1"/>
  <c r="AN10" i="109"/>
  <c r="AV10" i="109" s="1"/>
  <c r="O8" i="110"/>
  <c r="AH8" i="110"/>
  <c r="O8" i="117"/>
  <c r="AH8" i="117"/>
  <c r="O11" i="117"/>
  <c r="AH11" i="117"/>
  <c r="O8" i="122"/>
  <c r="AH8" i="122"/>
  <c r="O11" i="122"/>
  <c r="AH11" i="122"/>
  <c r="O11" i="123"/>
  <c r="AH11" i="123"/>
  <c r="BE8" i="123" s="1"/>
  <c r="AH30" i="27" s="1"/>
  <c r="O8" i="130"/>
  <c r="AH8" i="130"/>
  <c r="O11" i="130"/>
  <c r="AH11" i="130"/>
  <c r="BE8" i="113"/>
  <c r="AH20" i="27" s="1"/>
  <c r="D20" i="27"/>
  <c r="BE8" i="118"/>
  <c r="AH25" i="27" s="1"/>
  <c r="D25" i="27"/>
  <c r="AN10" i="126"/>
  <c r="AV10" i="126" s="1"/>
  <c r="AN10" i="102"/>
  <c r="AV10" i="102" s="1"/>
  <c r="AN10" i="111"/>
  <c r="AV10" i="111" s="1"/>
  <c r="AN10" i="115"/>
  <c r="AV10" i="115" s="1"/>
  <c r="R40" i="102"/>
  <c r="R40" i="106"/>
  <c r="R40" i="109"/>
  <c r="R40" i="112"/>
  <c r="R40" i="113"/>
  <c r="AV6" i="115"/>
  <c r="B22" i="27" s="1"/>
  <c r="R40" i="118"/>
  <c r="R40" i="120"/>
  <c r="R40" i="122"/>
  <c r="R40" i="123"/>
  <c r="R40" i="124"/>
  <c r="R40" i="126"/>
  <c r="R40" i="130"/>
  <c r="R40" i="103"/>
  <c r="R40" i="104"/>
  <c r="R40" i="105"/>
  <c r="R40" i="107"/>
  <c r="R40" i="108"/>
  <c r="R40" i="115"/>
  <c r="R40" i="116"/>
  <c r="R40" i="117"/>
  <c r="R40" i="119"/>
  <c r="R40" i="125"/>
  <c r="R40" i="128"/>
  <c r="R40" i="129"/>
  <c r="AK20" i="102"/>
  <c r="AK19" i="102"/>
  <c r="AE17" i="104"/>
  <c r="AK17" i="104" s="1"/>
  <c r="O11" i="104"/>
  <c r="AH11" i="104"/>
  <c r="AN10" i="107"/>
  <c r="AV10" i="107" s="1"/>
  <c r="AV6" i="107"/>
  <c r="B14" i="27" s="1"/>
  <c r="AV6" i="108"/>
  <c r="B15" i="27" s="1"/>
  <c r="O8" i="109"/>
  <c r="AH8" i="109"/>
  <c r="O11" i="109"/>
  <c r="AH11" i="109"/>
  <c r="AV6" i="111"/>
  <c r="B18" i="27" s="1"/>
  <c r="AN10" i="116"/>
  <c r="AV10" i="116" s="1"/>
  <c r="AV6" i="116"/>
  <c r="B23" i="27" s="1"/>
  <c r="AH8" i="103"/>
  <c r="BA8" i="103" s="1"/>
  <c r="AF10" i="27" s="1"/>
  <c r="AV6" i="102"/>
  <c r="B9" i="27" s="1"/>
  <c r="O11" i="103"/>
  <c r="AH11" i="103"/>
  <c r="AN10" i="104"/>
  <c r="AV10" i="104" s="1"/>
  <c r="O8" i="107"/>
  <c r="AH8" i="107"/>
  <c r="AN10" i="110"/>
  <c r="AV10" i="110" s="1"/>
  <c r="O8" i="111"/>
  <c r="AH8" i="111"/>
  <c r="BE6" i="118"/>
  <c r="AN10" i="103"/>
  <c r="AV10" i="103" s="1"/>
  <c r="O8" i="102"/>
  <c r="AH8" i="102"/>
  <c r="AK21" i="102"/>
  <c r="AK22" i="102"/>
  <c r="AK29" i="102"/>
  <c r="AK30" i="102"/>
  <c r="AK37" i="102"/>
  <c r="AK38" i="102"/>
  <c r="AK45" i="102"/>
  <c r="AK46" i="102"/>
  <c r="AK53" i="102"/>
  <c r="AK54" i="102"/>
  <c r="AK70" i="102"/>
  <c r="AK71" i="102"/>
  <c r="AK78" i="102"/>
  <c r="AK79" i="102"/>
  <c r="AK85" i="102"/>
  <c r="AV6" i="103"/>
  <c r="AK17" i="103"/>
  <c r="AK18" i="103"/>
  <c r="AK25" i="103"/>
  <c r="AK26" i="103"/>
  <c r="AK33" i="103"/>
  <c r="AK34" i="103"/>
  <c r="AK41" i="103"/>
  <c r="AK42" i="103"/>
  <c r="AK49" i="103"/>
  <c r="AK50" i="103"/>
  <c r="AK57" i="103"/>
  <c r="AK58" i="103"/>
  <c r="AK60" i="103"/>
  <c r="AK61" i="103"/>
  <c r="AK62" i="103"/>
  <c r="AK74" i="103"/>
  <c r="AK75" i="103"/>
  <c r="AK82" i="103"/>
  <c r="AK83" i="103"/>
  <c r="AV6" i="104"/>
  <c r="AK23" i="104"/>
  <c r="AK24" i="104"/>
  <c r="AK31" i="104"/>
  <c r="AK32" i="104"/>
  <c r="AK41" i="104"/>
  <c r="AK42" i="104"/>
  <c r="AK49" i="104"/>
  <c r="AK50" i="104"/>
  <c r="AK57" i="104"/>
  <c r="AK58" i="104"/>
  <c r="AK60" i="104"/>
  <c r="AK61" i="104"/>
  <c r="AK62" i="104"/>
  <c r="AK74" i="104"/>
  <c r="AK75" i="104"/>
  <c r="AK82" i="104"/>
  <c r="AK83" i="104"/>
  <c r="O8" i="105"/>
  <c r="AH8" i="105"/>
  <c r="O11" i="105"/>
  <c r="AH11" i="105"/>
  <c r="BE8" i="105" s="1"/>
  <c r="AH12" i="27" s="1"/>
  <c r="AK20" i="105"/>
  <c r="AK21" i="105"/>
  <c r="AK28" i="105"/>
  <c r="AK34" i="105"/>
  <c r="AK35" i="105"/>
  <c r="AK53" i="105"/>
  <c r="AK62" i="105"/>
  <c r="AK73" i="105"/>
  <c r="AK21" i="106"/>
  <c r="AK28" i="106"/>
  <c r="AK34" i="106"/>
  <c r="AK35" i="106"/>
  <c r="AK53" i="106"/>
  <c r="AK62" i="106"/>
  <c r="AK73" i="106"/>
  <c r="AK74" i="106"/>
  <c r="O11" i="107"/>
  <c r="AH11" i="107"/>
  <c r="AK19" i="107"/>
  <c r="AK20" i="107"/>
  <c r="AK38" i="107"/>
  <c r="AK45" i="107"/>
  <c r="AK51" i="107"/>
  <c r="AK52" i="107"/>
  <c r="AK79" i="107"/>
  <c r="O11" i="108"/>
  <c r="AH11" i="108"/>
  <c r="BE8" i="108" s="1"/>
  <c r="AH15" i="27" s="1"/>
  <c r="AK19" i="108"/>
  <c r="AK25" i="108"/>
  <c r="AK38" i="108"/>
  <c r="AK45" i="108"/>
  <c r="AK51" i="108"/>
  <c r="AK52" i="108"/>
  <c r="AK79" i="108"/>
  <c r="AK22" i="109"/>
  <c r="AK23" i="109"/>
  <c r="AK41" i="109"/>
  <c r="AK48" i="109"/>
  <c r="AK54" i="109"/>
  <c r="AK55" i="109"/>
  <c r="AK72" i="109"/>
  <c r="AK79" i="109"/>
  <c r="AK85" i="109"/>
  <c r="AV6" i="110"/>
  <c r="B17" i="27" s="1"/>
  <c r="AK26" i="110"/>
  <c r="AK33" i="110"/>
  <c r="AK39" i="110"/>
  <c r="AK40" i="110"/>
  <c r="AK60" i="110"/>
  <c r="AK61" i="110"/>
  <c r="AK69" i="110"/>
  <c r="AK17" i="111"/>
  <c r="AK23" i="111"/>
  <c r="AK24" i="111"/>
  <c r="AK42" i="111"/>
  <c r="AK49" i="111"/>
  <c r="AK55" i="111"/>
  <c r="AK56" i="111"/>
  <c r="AK83" i="111"/>
  <c r="O8" i="112"/>
  <c r="AH8" i="112"/>
  <c r="O11" i="112"/>
  <c r="AH11" i="112"/>
  <c r="BE8" i="112" s="1"/>
  <c r="AH19" i="27" s="1"/>
  <c r="AK20" i="112"/>
  <c r="AK26" i="112"/>
  <c r="AK27" i="112"/>
  <c r="AK45" i="112"/>
  <c r="AK52" i="112"/>
  <c r="AK57" i="112"/>
  <c r="AK58" i="112"/>
  <c r="AK60" i="112"/>
  <c r="AK61" i="112"/>
  <c r="AK62" i="112"/>
  <c r="AK85" i="112"/>
  <c r="AK87" i="112"/>
  <c r="AK88" i="112"/>
  <c r="AK89" i="112"/>
  <c r="BA6" i="113"/>
  <c r="AB20" i="27" s="1"/>
  <c r="AK22" i="113"/>
  <c r="AK28" i="113"/>
  <c r="AK29" i="113"/>
  <c r="AK47" i="113"/>
  <c r="AK54" i="113"/>
  <c r="AK78" i="113"/>
  <c r="AK85" i="113"/>
  <c r="AK87" i="113"/>
  <c r="AH8" i="114"/>
  <c r="BA8" i="114" s="1"/>
  <c r="AF21" i="27" s="1"/>
  <c r="AK26" i="114"/>
  <c r="AK33" i="114"/>
  <c r="AK39" i="114"/>
  <c r="AK40" i="114"/>
  <c r="AK55" i="114"/>
  <c r="AK56" i="114"/>
  <c r="AK72" i="114"/>
  <c r="AK73" i="114"/>
  <c r="AK80" i="114"/>
  <c r="AK89" i="114"/>
  <c r="O11" i="115"/>
  <c r="BE6" i="115" s="1"/>
  <c r="AD22" i="27" s="1"/>
  <c r="AH11" i="115"/>
  <c r="BE8" i="115" s="1"/>
  <c r="AH22" i="27" s="1"/>
  <c r="AK19" i="115"/>
  <c r="AK20" i="115"/>
  <c r="AK27" i="115"/>
  <c r="AK28" i="115"/>
  <c r="AK35" i="115"/>
  <c r="AK36" i="115"/>
  <c r="AK54" i="115"/>
  <c r="AK70" i="115"/>
  <c r="AK76" i="115"/>
  <c r="AK77" i="115"/>
  <c r="AK28" i="116"/>
  <c r="AK35" i="116"/>
  <c r="AK41" i="116"/>
  <c r="AK42" i="116"/>
  <c r="AK69" i="116"/>
  <c r="AK76" i="116"/>
  <c r="AK82" i="116"/>
  <c r="AK83" i="116"/>
  <c r="AK31" i="117"/>
  <c r="AK38" i="117"/>
  <c r="AK44" i="117"/>
  <c r="AK45" i="117"/>
  <c r="AK69" i="117"/>
  <c r="AK75" i="117"/>
  <c r="AK76" i="117"/>
  <c r="AK24" i="118"/>
  <c r="AK31" i="118"/>
  <c r="AK37" i="118"/>
  <c r="AK38" i="118"/>
  <c r="AK55" i="118"/>
  <c r="AK61" i="118"/>
  <c r="AK62" i="118"/>
  <c r="AK68" i="118"/>
  <c r="AK34" i="119"/>
  <c r="AK41" i="119"/>
  <c r="AK22" i="105"/>
  <c r="AK23" i="105"/>
  <c r="AK30" i="105"/>
  <c r="AK31" i="105"/>
  <c r="AK38" i="105"/>
  <c r="AK39" i="105"/>
  <c r="AK46" i="105"/>
  <c r="AK47" i="105"/>
  <c r="AK54" i="105"/>
  <c r="AK55" i="105"/>
  <c r="AK61" i="105"/>
  <c r="AK69" i="105"/>
  <c r="AK70" i="105"/>
  <c r="AK76" i="105"/>
  <c r="AK77" i="105"/>
  <c r="AK84" i="105"/>
  <c r="AK85" i="105"/>
  <c r="AK87" i="105"/>
  <c r="AK88" i="105"/>
  <c r="AK89" i="105"/>
  <c r="AN10" i="106"/>
  <c r="AV10" i="106" s="1"/>
  <c r="AK22" i="106"/>
  <c r="AK23" i="106"/>
  <c r="AK30" i="106"/>
  <c r="AK31" i="106"/>
  <c r="AK38" i="106"/>
  <c r="AK39" i="106"/>
  <c r="AK46" i="106"/>
  <c r="AK47" i="106"/>
  <c r="AK54" i="106"/>
  <c r="AK55" i="106"/>
  <c r="AK61" i="106"/>
  <c r="AK69" i="106"/>
  <c r="AK70" i="106"/>
  <c r="AK77" i="106"/>
  <c r="AK78" i="106"/>
  <c r="AK85" i="106"/>
  <c r="AK23" i="107"/>
  <c r="AK24" i="107"/>
  <c r="AK31" i="107"/>
  <c r="AK32" i="107"/>
  <c r="AK39" i="107"/>
  <c r="AK40" i="107"/>
  <c r="AK47" i="107"/>
  <c r="AK48" i="107"/>
  <c r="AK55" i="107"/>
  <c r="AK56" i="107"/>
  <c r="AK72" i="107"/>
  <c r="AK73" i="107"/>
  <c r="AK80" i="107"/>
  <c r="AK81" i="107"/>
  <c r="O8" i="108"/>
  <c r="AH8" i="108"/>
  <c r="AK21" i="108"/>
  <c r="AK22" i="108"/>
  <c r="AK31" i="108"/>
  <c r="AK32" i="108"/>
  <c r="AK39" i="108"/>
  <c r="AK40" i="108"/>
  <c r="AK47" i="108"/>
  <c r="AK48" i="108"/>
  <c r="AK55" i="108"/>
  <c r="AK56" i="108"/>
  <c r="AK72" i="108"/>
  <c r="AK73" i="108"/>
  <c r="AK80" i="108"/>
  <c r="AK81" i="108"/>
  <c r="AK18" i="109"/>
  <c r="AK19" i="109"/>
  <c r="AK26" i="109"/>
  <c r="AK27" i="109"/>
  <c r="AK34" i="109"/>
  <c r="AK35" i="109"/>
  <c r="AK42" i="109"/>
  <c r="AK43" i="109"/>
  <c r="AK50" i="109"/>
  <c r="AK51" i="109"/>
  <c r="AK58" i="109"/>
  <c r="AK73" i="109"/>
  <c r="AK74" i="109"/>
  <c r="AK81" i="109"/>
  <c r="AK82" i="109"/>
  <c r="AK88" i="109"/>
  <c r="O11" i="110"/>
  <c r="AH11" i="110"/>
  <c r="BE8" i="110" s="1"/>
  <c r="AH17" i="27" s="1"/>
  <c r="AK19" i="110"/>
  <c r="AK20" i="110"/>
  <c r="AK27" i="110"/>
  <c r="AK28" i="110"/>
  <c r="AK35" i="110"/>
  <c r="AK36" i="110"/>
  <c r="AK43" i="110"/>
  <c r="AK44" i="110"/>
  <c r="AK50" i="110"/>
  <c r="AK58" i="110"/>
  <c r="AK73" i="110"/>
  <c r="AK81" i="110"/>
  <c r="AK88" i="110"/>
  <c r="O11" i="111"/>
  <c r="BE6" i="111" s="1"/>
  <c r="AD18" i="27" s="1"/>
  <c r="AH11" i="111"/>
  <c r="BE8" i="111" s="1"/>
  <c r="AH18" i="27" s="1"/>
  <c r="AK19" i="111"/>
  <c r="AK20" i="111"/>
  <c r="AK27" i="111"/>
  <c r="AK28" i="111"/>
  <c r="AK35" i="111"/>
  <c r="AK36" i="111"/>
  <c r="AK43" i="111"/>
  <c r="AK44" i="111"/>
  <c r="AK51" i="111"/>
  <c r="AK52" i="111"/>
  <c r="AK68" i="111"/>
  <c r="AK69" i="111"/>
  <c r="AK76" i="111"/>
  <c r="AK77" i="111"/>
  <c r="AK84" i="111"/>
  <c r="AK85" i="111"/>
  <c r="AK87" i="111"/>
  <c r="AK88" i="111"/>
  <c r="AK89" i="111"/>
  <c r="AN10" i="112"/>
  <c r="AV10" i="112" s="1"/>
  <c r="AK22" i="112"/>
  <c r="AK23" i="112"/>
  <c r="AK30" i="112"/>
  <c r="AK31" i="112"/>
  <c r="AK38" i="112"/>
  <c r="AK39" i="112"/>
  <c r="AK46" i="112"/>
  <c r="AK47" i="112"/>
  <c r="AK54" i="112"/>
  <c r="AK70" i="112"/>
  <c r="AK71" i="112"/>
  <c r="AK78" i="112"/>
  <c r="AK79" i="112"/>
  <c r="AK17" i="113"/>
  <c r="AK24" i="113"/>
  <c r="AK25" i="113"/>
  <c r="AK32" i="113"/>
  <c r="AK33" i="113"/>
  <c r="AK40" i="113"/>
  <c r="AK41" i="113"/>
  <c r="AK48" i="113"/>
  <c r="AK49" i="113"/>
  <c r="AK56" i="113"/>
  <c r="AK57" i="113"/>
  <c r="AK60" i="113"/>
  <c r="AK71" i="113"/>
  <c r="AK72" i="113"/>
  <c r="AK79" i="113"/>
  <c r="AK80" i="113"/>
  <c r="AK89" i="113"/>
  <c r="AN10" i="114"/>
  <c r="AV10" i="114" s="1"/>
  <c r="O11" i="114"/>
  <c r="BE6" i="114" s="1"/>
  <c r="AD21" i="27" s="1"/>
  <c r="AH11" i="114"/>
  <c r="BE8" i="114" s="1"/>
  <c r="AH21" i="27" s="1"/>
  <c r="AK19" i="114"/>
  <c r="AK20" i="114"/>
  <c r="AK27" i="114"/>
  <c r="AK28" i="114"/>
  <c r="AK35" i="114"/>
  <c r="AK36" i="114"/>
  <c r="AK43" i="114"/>
  <c r="AK44" i="114"/>
  <c r="AK51" i="114"/>
  <c r="AK52" i="114"/>
  <c r="AK68" i="114"/>
  <c r="AK69" i="114"/>
  <c r="AK76" i="114"/>
  <c r="AK77" i="114"/>
  <c r="AK83" i="114"/>
  <c r="AK84" i="114"/>
  <c r="AK87" i="114"/>
  <c r="AH8" i="115"/>
  <c r="AK23" i="115"/>
  <c r="AK24" i="115"/>
  <c r="AK31" i="115"/>
  <c r="AK38" i="115"/>
  <c r="AK45" i="115"/>
  <c r="AK51" i="115"/>
  <c r="AK52" i="115"/>
  <c r="AK79" i="115"/>
  <c r="O11" i="116"/>
  <c r="AH11" i="116"/>
  <c r="BE8" i="116" s="1"/>
  <c r="AH23" i="27" s="1"/>
  <c r="AK19" i="116"/>
  <c r="AK25" i="116"/>
  <c r="AK26" i="116"/>
  <c r="AK44" i="116"/>
  <c r="AK51" i="116"/>
  <c r="AK57" i="116"/>
  <c r="AK58" i="116"/>
  <c r="AK60" i="116"/>
  <c r="AK61" i="116"/>
  <c r="AK62" i="116"/>
  <c r="AK85" i="116"/>
  <c r="AK87" i="116"/>
  <c r="AK88" i="116"/>
  <c r="AK89" i="116"/>
  <c r="AK22" i="117"/>
  <c r="AK28" i="117"/>
  <c r="AK29" i="117"/>
  <c r="AK47" i="117"/>
  <c r="AK54" i="117"/>
  <c r="AK78" i="117"/>
  <c r="AK85" i="117"/>
  <c r="AK87" i="117"/>
  <c r="O8" i="118"/>
  <c r="AH8" i="118"/>
  <c r="AK21" i="118"/>
  <c r="AK22" i="118"/>
  <c r="AK40" i="118"/>
  <c r="AK47" i="118"/>
  <c r="AK52" i="118"/>
  <c r="AK53" i="118"/>
  <c r="AK70" i="118"/>
  <c r="AK77" i="118"/>
  <c r="AK83" i="118"/>
  <c r="AK84" i="118"/>
  <c r="AK18" i="119"/>
  <c r="AK25" i="119"/>
  <c r="AK31" i="119"/>
  <c r="AK32" i="119"/>
  <c r="AK50" i="119"/>
  <c r="AK57" i="119"/>
  <c r="AK72" i="119"/>
  <c r="AK73" i="119"/>
  <c r="O8" i="120"/>
  <c r="AH8" i="120"/>
  <c r="O11" i="120"/>
  <c r="AH11" i="120"/>
  <c r="AK20" i="120"/>
  <c r="AK36" i="120"/>
  <c r="AK52" i="120"/>
  <c r="AN10" i="121"/>
  <c r="AV10" i="121" s="1"/>
  <c r="AN10" i="123"/>
  <c r="AV10" i="123" s="1"/>
  <c r="AV6" i="123"/>
  <c r="AK32" i="115"/>
  <c r="AK39" i="115"/>
  <c r="AK40" i="115"/>
  <c r="AK47" i="115"/>
  <c r="AK48" i="115"/>
  <c r="AK55" i="115"/>
  <c r="AK56" i="115"/>
  <c r="AK72" i="115"/>
  <c r="AK73" i="115"/>
  <c r="AK80" i="115"/>
  <c r="AK81" i="115"/>
  <c r="O8" i="116"/>
  <c r="AH8" i="116"/>
  <c r="BA8" i="116" s="1"/>
  <c r="AF23" i="27" s="1"/>
  <c r="AK21" i="116"/>
  <c r="AK22" i="116"/>
  <c r="AK29" i="116"/>
  <c r="AK30" i="116"/>
  <c r="AK37" i="116"/>
  <c r="AK38" i="116"/>
  <c r="AK45" i="116"/>
  <c r="AK46" i="116"/>
  <c r="AK53" i="116"/>
  <c r="AK54" i="116"/>
  <c r="AK70" i="116"/>
  <c r="AK71" i="116"/>
  <c r="AK78" i="116"/>
  <c r="AK79" i="116"/>
  <c r="AK17" i="117"/>
  <c r="AK24" i="117"/>
  <c r="AK25" i="117"/>
  <c r="AK32" i="117"/>
  <c r="AK33" i="117"/>
  <c r="AK40" i="117"/>
  <c r="AK41" i="117"/>
  <c r="AK48" i="117"/>
  <c r="AK49" i="117"/>
  <c r="AK56" i="117"/>
  <c r="AK57" i="117"/>
  <c r="AK60" i="117"/>
  <c r="AK71" i="117"/>
  <c r="AK72" i="117"/>
  <c r="AK79" i="117"/>
  <c r="AK80" i="117"/>
  <c r="AK89" i="117"/>
  <c r="AN10" i="118"/>
  <c r="AV10" i="118" s="1"/>
  <c r="AK17" i="118"/>
  <c r="AK18" i="118"/>
  <c r="AK25" i="118"/>
  <c r="AK26" i="118"/>
  <c r="AK33" i="118"/>
  <c r="AK34" i="118"/>
  <c r="AK41" i="118"/>
  <c r="AK42" i="118"/>
  <c r="AK49" i="118"/>
  <c r="AK56" i="118"/>
  <c r="AK57" i="118"/>
  <c r="AK60" i="118"/>
  <c r="AK71" i="118"/>
  <c r="AK72" i="118"/>
  <c r="AK79" i="118"/>
  <c r="AK80" i="118"/>
  <c r="AK89" i="118"/>
  <c r="AN10" i="119"/>
  <c r="AV10" i="119" s="1"/>
  <c r="O11" i="119"/>
  <c r="BE6" i="119" s="1"/>
  <c r="AD26" i="27" s="1"/>
  <c r="AH11" i="119"/>
  <c r="BE8" i="119" s="1"/>
  <c r="AH26" i="27" s="1"/>
  <c r="AK19" i="119"/>
  <c r="AK20" i="119"/>
  <c r="AK27" i="119"/>
  <c r="AK28" i="119"/>
  <c r="AK35" i="119"/>
  <c r="AK36" i="119"/>
  <c r="AK43" i="119"/>
  <c r="AK44" i="119"/>
  <c r="AK51" i="119"/>
  <c r="AK52" i="119"/>
  <c r="AK68" i="119"/>
  <c r="AK69" i="119"/>
  <c r="AK76" i="119"/>
  <c r="AK77" i="119"/>
  <c r="AK84" i="119"/>
  <c r="AK85" i="119"/>
  <c r="AK87" i="119"/>
  <c r="AK88" i="119"/>
  <c r="AK89" i="119"/>
  <c r="AN10" i="120"/>
  <c r="AV10" i="120" s="1"/>
  <c r="AK22" i="120"/>
  <c r="AK23" i="120"/>
  <c r="AK30" i="120"/>
  <c r="AK31" i="120"/>
  <c r="AK38" i="120"/>
  <c r="AK39" i="120"/>
  <c r="AK46" i="120"/>
  <c r="AK47" i="120"/>
  <c r="AK54" i="120"/>
  <c r="AK55" i="120"/>
  <c r="AK72" i="120"/>
  <c r="AK79" i="120"/>
  <c r="AK85" i="120"/>
  <c r="AV6" i="121"/>
  <c r="B28" i="27" s="1"/>
  <c r="AK26" i="121"/>
  <c r="AK33" i="121"/>
  <c r="AK39" i="121"/>
  <c r="AK40" i="121"/>
  <c r="AK58" i="121"/>
  <c r="AK60" i="121"/>
  <c r="AK61" i="121"/>
  <c r="AK62" i="121"/>
  <c r="AK74" i="121"/>
  <c r="AK80" i="121"/>
  <c r="AK81" i="121"/>
  <c r="AK29" i="122"/>
  <c r="AK36" i="122"/>
  <c r="AK42" i="122"/>
  <c r="AK43" i="122"/>
  <c r="AH8" i="123"/>
  <c r="AK58" i="122"/>
  <c r="AK73" i="122"/>
  <c r="AK74" i="122"/>
  <c r="AK81" i="122"/>
  <c r="AK82" i="122"/>
  <c r="AK88" i="122"/>
  <c r="AK21" i="123"/>
  <c r="AK22" i="123"/>
  <c r="AK29" i="123"/>
  <c r="AK30" i="123"/>
  <c r="AK37" i="123"/>
  <c r="AK38" i="123"/>
  <c r="AK45" i="123"/>
  <c r="AK46" i="123"/>
  <c r="AK53" i="123"/>
  <c r="AK54" i="123"/>
  <c r="AK70" i="123"/>
  <c r="AK71" i="123"/>
  <c r="AK78" i="123"/>
  <c r="AK79" i="123"/>
  <c r="AK17" i="124"/>
  <c r="AK24" i="124"/>
  <c r="AK32" i="124"/>
  <c r="AK40" i="124"/>
  <c r="AK48" i="124"/>
  <c r="AK56" i="124"/>
  <c r="AK60" i="124"/>
  <c r="AK71" i="124"/>
  <c r="AK79" i="124"/>
  <c r="O8" i="126"/>
  <c r="AH8" i="126"/>
  <c r="O11" i="126"/>
  <c r="AH11" i="126"/>
  <c r="BE8" i="126" s="1"/>
  <c r="AH33" i="27" s="1"/>
  <c r="O8" i="127"/>
  <c r="AH8" i="127"/>
  <c r="O8" i="128"/>
  <c r="AH8" i="128"/>
  <c r="BA8" i="128" s="1"/>
  <c r="AF35" i="27" s="1"/>
  <c r="AV6" i="125"/>
  <c r="B32" i="27" s="1"/>
  <c r="AK23" i="125"/>
  <c r="AK31" i="125"/>
  <c r="AK39" i="125"/>
  <c r="AK47" i="125"/>
  <c r="AK55" i="125"/>
  <c r="AK72" i="125"/>
  <c r="AK73" i="125"/>
  <c r="AK80" i="125"/>
  <c r="AK81" i="125"/>
  <c r="AK18" i="126"/>
  <c r="AK19" i="126"/>
  <c r="AK26" i="126"/>
  <c r="AK27" i="126"/>
  <c r="AK34" i="126"/>
  <c r="AK35" i="126"/>
  <c r="AK42" i="126"/>
  <c r="AK43" i="126"/>
  <c r="AK50" i="126"/>
  <c r="AK51" i="126"/>
  <c r="AK58" i="126"/>
  <c r="AK73" i="126"/>
  <c r="AK74" i="126"/>
  <c r="AK81" i="126"/>
  <c r="AK82" i="126"/>
  <c r="AK88" i="126"/>
  <c r="O11" i="127"/>
  <c r="BE6" i="127" s="1"/>
  <c r="AH11" i="127"/>
  <c r="BE8" i="127" s="1"/>
  <c r="AH34" i="27" s="1"/>
  <c r="AK19" i="127"/>
  <c r="AK20" i="127"/>
  <c r="AK27" i="127"/>
  <c r="AK28" i="127"/>
  <c r="AK35" i="127"/>
  <c r="AK36" i="127"/>
  <c r="AK43" i="127"/>
  <c r="AK44" i="127"/>
  <c r="AK50" i="127"/>
  <c r="AK58" i="127"/>
  <c r="AK73" i="127"/>
  <c r="AK81" i="127"/>
  <c r="AK82" i="127"/>
  <c r="AK17" i="128"/>
  <c r="AK58" i="120"/>
  <c r="AK73" i="120"/>
  <c r="AK74" i="120"/>
  <c r="AK81" i="120"/>
  <c r="AK82" i="120"/>
  <c r="AK88" i="120"/>
  <c r="O11" i="121"/>
  <c r="AH11" i="121"/>
  <c r="BE8" i="121" s="1"/>
  <c r="AH28" i="27" s="1"/>
  <c r="AK19" i="121"/>
  <c r="AK20" i="121"/>
  <c r="AK27" i="121"/>
  <c r="AK28" i="121"/>
  <c r="AK35" i="121"/>
  <c r="AK36" i="121"/>
  <c r="AK43" i="121"/>
  <c r="AK44" i="121"/>
  <c r="AK51" i="121"/>
  <c r="AK52" i="121"/>
  <c r="AK68" i="121"/>
  <c r="AK69" i="121"/>
  <c r="AK76" i="121"/>
  <c r="AK77" i="121"/>
  <c r="AK84" i="121"/>
  <c r="AK85" i="121"/>
  <c r="AK87" i="121"/>
  <c r="AK88" i="121"/>
  <c r="AK89" i="121"/>
  <c r="AN10" i="122"/>
  <c r="AV10" i="122" s="1"/>
  <c r="AK22" i="122"/>
  <c r="AK23" i="122"/>
  <c r="AK30" i="122"/>
  <c r="AK31" i="122"/>
  <c r="AK38" i="122"/>
  <c r="AK39" i="122"/>
  <c r="AK46" i="122"/>
  <c r="AK47" i="122"/>
  <c r="AK54" i="122"/>
  <c r="AK55" i="122"/>
  <c r="AK61" i="122"/>
  <c r="AK69" i="122"/>
  <c r="AK70" i="122"/>
  <c r="AK77" i="122"/>
  <c r="AK78" i="122"/>
  <c r="AK85" i="122"/>
  <c r="AK17" i="123"/>
  <c r="AK18" i="123"/>
  <c r="AK25" i="123"/>
  <c r="AK26" i="123"/>
  <c r="AK33" i="123"/>
  <c r="AK34" i="123"/>
  <c r="AK41" i="123"/>
  <c r="AK42" i="123"/>
  <c r="AK49" i="123"/>
  <c r="AK50" i="123"/>
  <c r="AK57" i="123"/>
  <c r="AK58" i="123"/>
  <c r="AK60" i="123"/>
  <c r="AK61" i="123"/>
  <c r="AK62" i="123"/>
  <c r="AK74" i="123"/>
  <c r="AK75" i="123"/>
  <c r="AK82" i="123"/>
  <c r="AK83" i="123"/>
  <c r="O8" i="124"/>
  <c r="AH8" i="124"/>
  <c r="O11" i="124"/>
  <c r="AH11" i="124"/>
  <c r="BE8" i="124" s="1"/>
  <c r="AH31" i="27" s="1"/>
  <c r="AK20" i="124"/>
  <c r="AK21" i="124"/>
  <c r="AK28" i="124"/>
  <c r="AK36" i="124"/>
  <c r="AK44" i="124"/>
  <c r="AK52" i="124"/>
  <c r="AK62" i="124"/>
  <c r="AK75" i="124"/>
  <c r="AK83" i="124"/>
  <c r="AK87" i="124"/>
  <c r="O8" i="125"/>
  <c r="AH8" i="125"/>
  <c r="AK21" i="125"/>
  <c r="AK29" i="125"/>
  <c r="AK37" i="125"/>
  <c r="AK45" i="125"/>
  <c r="AK53" i="125"/>
  <c r="AK70" i="125"/>
  <c r="AK71" i="125"/>
  <c r="AK78" i="125"/>
  <c r="AK79" i="125"/>
  <c r="AK17" i="126"/>
  <c r="AK24" i="126"/>
  <c r="AK25" i="126"/>
  <c r="AK32" i="126"/>
  <c r="AK33" i="126"/>
  <c r="AK40" i="126"/>
  <c r="AK41" i="126"/>
  <c r="AK48" i="126"/>
  <c r="AK49" i="126"/>
  <c r="AK56" i="126"/>
  <c r="AK57" i="126"/>
  <c r="AK60" i="126"/>
  <c r="AK71" i="126"/>
  <c r="AK72" i="126"/>
  <c r="AK79" i="126"/>
  <c r="AK80" i="126"/>
  <c r="AK89" i="126"/>
  <c r="AN10" i="127"/>
  <c r="AV10" i="127" s="1"/>
  <c r="AK17" i="127"/>
  <c r="AK18" i="127"/>
  <c r="AK25" i="127"/>
  <c r="AK26" i="127"/>
  <c r="AK33" i="127"/>
  <c r="AK34" i="127"/>
  <c r="AK41" i="127"/>
  <c r="AK42" i="127"/>
  <c r="AK48" i="127"/>
  <c r="AK56" i="127"/>
  <c r="AK60" i="127"/>
  <c r="AK71" i="127"/>
  <c r="AK79" i="127"/>
  <c r="AK80" i="127"/>
  <c r="AK89" i="127"/>
  <c r="AV10" i="128"/>
  <c r="O8" i="129"/>
  <c r="AH8" i="129"/>
  <c r="O11" i="129"/>
  <c r="AH11" i="129"/>
  <c r="AK23" i="128"/>
  <c r="AK24" i="128"/>
  <c r="AK31" i="128"/>
  <c r="AK32" i="128"/>
  <c r="AK39" i="128"/>
  <c r="AK40" i="128"/>
  <c r="AK47" i="128"/>
  <c r="AK48" i="128"/>
  <c r="AK55" i="128"/>
  <c r="AK56" i="128"/>
  <c r="AK72" i="128"/>
  <c r="AK73" i="128"/>
  <c r="AK80" i="128"/>
  <c r="AK81" i="128"/>
  <c r="AK18" i="129"/>
  <c r="AK19" i="129"/>
  <c r="AK26" i="129"/>
  <c r="AK27" i="129"/>
  <c r="AK34" i="129"/>
  <c r="AK35" i="129"/>
  <c r="AK42" i="129"/>
  <c r="AK43" i="129"/>
  <c r="AK50" i="129"/>
  <c r="AK51" i="129"/>
  <c r="AK58" i="129"/>
  <c r="AK73" i="129"/>
  <c r="AK80" i="129"/>
  <c r="AK18" i="130"/>
  <c r="AK19" i="130"/>
  <c r="AK26" i="130"/>
  <c r="AK27" i="130"/>
  <c r="AK34" i="130"/>
  <c r="AK35" i="130"/>
  <c r="AK42" i="130"/>
  <c r="AK43" i="130"/>
  <c r="AK50" i="130"/>
  <c r="AK51" i="130"/>
  <c r="AK58" i="130"/>
  <c r="AK73" i="130"/>
  <c r="AK74" i="130"/>
  <c r="AK81" i="130"/>
  <c r="AK82" i="130"/>
  <c r="AK88" i="130"/>
  <c r="AK88" i="127"/>
  <c r="O11" i="128"/>
  <c r="BE6" i="128" s="1"/>
  <c r="AD35" i="27" s="1"/>
  <c r="AH11" i="128"/>
  <c r="BE8" i="128" s="1"/>
  <c r="AH35" i="27" s="1"/>
  <c r="AK19" i="128"/>
  <c r="AK20" i="128"/>
  <c r="AK27" i="128"/>
  <c r="AK28" i="128"/>
  <c r="AK35" i="128"/>
  <c r="AK36" i="128"/>
  <c r="AK43" i="128"/>
  <c r="AK44" i="128"/>
  <c r="AK51" i="128"/>
  <c r="AK52" i="128"/>
  <c r="AK68" i="128"/>
  <c r="AK69" i="128"/>
  <c r="AK76" i="128"/>
  <c r="AK77" i="128"/>
  <c r="AK84" i="128"/>
  <c r="AK85" i="128"/>
  <c r="AK87" i="128"/>
  <c r="AK88" i="128"/>
  <c r="AK89" i="128"/>
  <c r="AN10" i="129"/>
  <c r="AV10" i="129" s="1"/>
  <c r="AK22" i="129"/>
  <c r="AK23" i="129"/>
  <c r="AK30" i="129"/>
  <c r="AK31" i="129"/>
  <c r="AK38" i="129"/>
  <c r="AK39" i="129"/>
  <c r="AK46" i="129"/>
  <c r="AK47" i="129"/>
  <c r="AK54" i="129"/>
  <c r="AK55" i="129"/>
  <c r="AK61" i="129"/>
  <c r="AK69" i="129"/>
  <c r="AK70" i="129"/>
  <c r="AK76" i="129"/>
  <c r="AK84" i="129"/>
  <c r="AK85" i="129"/>
  <c r="AK87" i="129"/>
  <c r="AK88" i="129"/>
  <c r="AK89" i="129"/>
  <c r="AN10" i="130"/>
  <c r="AV10" i="130" s="1"/>
  <c r="AK22" i="130"/>
  <c r="AK23" i="130"/>
  <c r="AK30" i="130"/>
  <c r="AK31" i="130"/>
  <c r="AK38" i="130"/>
  <c r="AK39" i="130"/>
  <c r="AK46" i="130"/>
  <c r="AK47" i="130"/>
  <c r="AK54" i="130"/>
  <c r="AK55" i="130"/>
  <c r="AK61" i="130"/>
  <c r="AK69" i="130"/>
  <c r="AK70" i="130"/>
  <c r="AK77" i="130"/>
  <c r="AK78" i="130"/>
  <c r="AK85" i="130"/>
  <c r="BE8" i="117"/>
  <c r="AH24" i="27" s="1"/>
  <c r="BA8" i="117"/>
  <c r="AF24" i="27" s="1"/>
  <c r="BA6" i="116"/>
  <c r="AB23" i="27" s="1"/>
  <c r="BA6" i="117"/>
  <c r="BE6" i="117"/>
  <c r="BE6" i="116"/>
  <c r="AD23" i="27" s="1"/>
  <c r="AN10" i="117"/>
  <c r="AV10" i="117" s="1"/>
  <c r="BA6" i="118"/>
  <c r="AB25" i="27" s="1"/>
  <c r="BA8" i="118"/>
  <c r="AF25" i="27" s="1"/>
  <c r="O8" i="119"/>
  <c r="BA6" i="119" s="1"/>
  <c r="AB26" i="27" s="1"/>
  <c r="BA8" i="119"/>
  <c r="AF26" i="27" s="1"/>
  <c r="BA8" i="120"/>
  <c r="AF27" i="27" s="1"/>
  <c r="BE8" i="120"/>
  <c r="AH27" i="27" s="1"/>
  <c r="BA8" i="122"/>
  <c r="AF29" i="27" s="1"/>
  <c r="BE8" i="122"/>
  <c r="AH29" i="27" s="1"/>
  <c r="AV6" i="120"/>
  <c r="B27" i="27" s="1"/>
  <c r="BA6" i="121"/>
  <c r="AB28" i="27" s="1"/>
  <c r="BA8" i="121"/>
  <c r="AF28" i="27" s="1"/>
  <c r="AV6" i="122"/>
  <c r="B29" i="27" s="1"/>
  <c r="O8" i="123"/>
  <c r="BA6" i="123" s="1"/>
  <c r="AB30" i="27" s="1"/>
  <c r="BA8" i="123"/>
  <c r="AF30" i="27" s="1"/>
  <c r="BA8" i="124"/>
  <c r="AF31" i="27" s="1"/>
  <c r="BE6" i="124"/>
  <c r="AD31" i="27" s="1"/>
  <c r="BA6" i="124"/>
  <c r="AB31" i="27" s="1"/>
  <c r="AN10" i="124"/>
  <c r="AV10" i="124" s="1"/>
  <c r="BA8" i="125"/>
  <c r="AF32" i="27" s="1"/>
  <c r="BA8" i="126"/>
  <c r="AF33" i="27" s="1"/>
  <c r="AK23" i="124"/>
  <c r="AK25" i="124"/>
  <c r="AK27" i="124"/>
  <c r="AK29" i="124"/>
  <c r="AK31" i="124"/>
  <c r="AK33" i="124"/>
  <c r="AK35" i="124"/>
  <c r="AK37" i="124"/>
  <c r="AK39" i="124"/>
  <c r="AK41" i="124"/>
  <c r="AK43" i="124"/>
  <c r="AK45" i="124"/>
  <c r="AK47" i="124"/>
  <c r="AK49" i="124"/>
  <c r="AK51" i="124"/>
  <c r="AK53" i="124"/>
  <c r="AK55" i="124"/>
  <c r="AK57" i="124"/>
  <c r="AK68" i="124"/>
  <c r="AK70" i="124"/>
  <c r="AK72" i="124"/>
  <c r="AK74" i="124"/>
  <c r="AK76" i="124"/>
  <c r="AK78" i="124"/>
  <c r="AK80" i="124"/>
  <c r="AK82" i="124"/>
  <c r="AK84" i="124"/>
  <c r="AV10" i="125"/>
  <c r="BE6" i="125"/>
  <c r="AD32" i="27" s="1"/>
  <c r="AH11" i="125"/>
  <c r="BE8" i="125" s="1"/>
  <c r="AH32" i="27" s="1"/>
  <c r="AK18" i="125"/>
  <c r="AK20" i="125"/>
  <c r="AK22" i="125"/>
  <c r="AK24" i="125"/>
  <c r="AK26" i="125"/>
  <c r="AK28" i="125"/>
  <c r="AK30" i="125"/>
  <c r="AK32" i="125"/>
  <c r="AK34" i="125"/>
  <c r="AK36" i="125"/>
  <c r="AK38" i="125"/>
  <c r="AK40" i="125"/>
  <c r="AK42" i="125"/>
  <c r="AK44" i="125"/>
  <c r="AK46" i="125"/>
  <c r="AK48" i="125"/>
  <c r="AK50" i="125"/>
  <c r="AK52" i="125"/>
  <c r="AK54" i="125"/>
  <c r="AK56" i="125"/>
  <c r="AK58" i="125"/>
  <c r="AK60" i="125"/>
  <c r="AK61" i="125"/>
  <c r="AK62" i="125"/>
  <c r="AK69" i="125"/>
  <c r="AV6" i="126"/>
  <c r="B33" i="27" s="1"/>
  <c r="BA6" i="127"/>
  <c r="AB34" i="27" s="1"/>
  <c r="BA8" i="127"/>
  <c r="AF34" i="27" s="1"/>
  <c r="AK47" i="127"/>
  <c r="AK49" i="127"/>
  <c r="AK51" i="127"/>
  <c r="AK53" i="127"/>
  <c r="AK55" i="127"/>
  <c r="AK57" i="127"/>
  <c r="AK68" i="127"/>
  <c r="AK70" i="127"/>
  <c r="AK72" i="127"/>
  <c r="AK74" i="127"/>
  <c r="BA8" i="129"/>
  <c r="AF36" i="27" s="1"/>
  <c r="BE8" i="129"/>
  <c r="AH36" i="27" s="1"/>
  <c r="BA6" i="128"/>
  <c r="AB35" i="27" s="1"/>
  <c r="AV6" i="129"/>
  <c r="B36" i="27" s="1"/>
  <c r="AK75" i="129"/>
  <c r="AK77" i="129"/>
  <c r="AK79" i="129"/>
  <c r="AK81" i="129"/>
  <c r="AK83" i="129"/>
  <c r="BA8" i="130"/>
  <c r="AF37" i="27" s="1"/>
  <c r="BE8" i="130"/>
  <c r="AH37" i="27" s="1"/>
  <c r="AV6" i="130"/>
  <c r="B37" i="27" s="1"/>
  <c r="BA8" i="109"/>
  <c r="AF16" i="27" s="1"/>
  <c r="BE8" i="109"/>
  <c r="AH16" i="27" s="1"/>
  <c r="BA6" i="108"/>
  <c r="AB15" i="27" s="1"/>
  <c r="BA8" i="108"/>
  <c r="AF15" i="27" s="1"/>
  <c r="AV6" i="109"/>
  <c r="B16" i="27" s="1"/>
  <c r="BA6" i="110"/>
  <c r="AB17" i="27" s="1"/>
  <c r="BA8" i="110"/>
  <c r="AF17" i="27" s="1"/>
  <c r="AK47" i="110"/>
  <c r="AK49" i="110"/>
  <c r="AK51" i="110"/>
  <c r="AK53" i="110"/>
  <c r="AK55" i="110"/>
  <c r="AK57" i="110"/>
  <c r="AK68" i="110"/>
  <c r="AK70" i="110"/>
  <c r="AK72" i="110"/>
  <c r="AK74" i="110"/>
  <c r="AK76" i="110"/>
  <c r="AK78" i="110"/>
  <c r="AK80" i="110"/>
  <c r="AK82" i="110"/>
  <c r="AK84" i="110"/>
  <c r="BA8" i="111"/>
  <c r="AF18" i="27" s="1"/>
  <c r="BA8" i="112"/>
  <c r="AF19" i="27" s="1"/>
  <c r="AV6" i="112"/>
  <c r="B19" i="27" s="1"/>
  <c r="AH8" i="113"/>
  <c r="BA8" i="113" s="1"/>
  <c r="AN10" i="113"/>
  <c r="AV10" i="113" s="1"/>
  <c r="O11" i="113"/>
  <c r="BE6" i="113" s="1"/>
  <c r="O8" i="114"/>
  <c r="BA6" i="114" s="1"/>
  <c r="AB21" i="27" s="1"/>
  <c r="O8" i="115"/>
  <c r="BA6" i="115" s="1"/>
  <c r="AB22" i="27" s="1"/>
  <c r="BA8" i="115"/>
  <c r="AF22" i="27" s="1"/>
  <c r="BE6" i="105"/>
  <c r="AD12" i="27" s="1"/>
  <c r="BA6" i="105"/>
  <c r="AB12" i="27" s="1"/>
  <c r="BA8" i="105"/>
  <c r="AF12" i="27" s="1"/>
  <c r="AN10" i="105"/>
  <c r="AV10" i="105" s="1"/>
  <c r="BE6" i="104"/>
  <c r="AD11" i="27" s="1"/>
  <c r="BE8" i="104"/>
  <c r="AH11" i="27" s="1"/>
  <c r="BA8" i="106"/>
  <c r="AF13" i="27" s="1"/>
  <c r="BE8" i="106"/>
  <c r="AH13" i="27" s="1"/>
  <c r="AV6" i="106"/>
  <c r="B13" i="27" s="1"/>
  <c r="AK80" i="106"/>
  <c r="AK82" i="106"/>
  <c r="AK84" i="106"/>
  <c r="BA6" i="107"/>
  <c r="AB14" i="27" s="1"/>
  <c r="BA8" i="107"/>
  <c r="AF14" i="27" s="1"/>
  <c r="BE6" i="107"/>
  <c r="AD14" i="27" s="1"/>
  <c r="BE8" i="107"/>
  <c r="AH14" i="27" s="1"/>
  <c r="AK17" i="102"/>
  <c r="BA6" i="102"/>
  <c r="BA8" i="102"/>
  <c r="AF9" i="27" s="1"/>
  <c r="BE6" i="102"/>
  <c r="AD9" i="27" s="1"/>
  <c r="BE8" i="102"/>
  <c r="AH9" i="27" s="1"/>
  <c r="O8" i="103"/>
  <c r="BA6" i="103" s="1"/>
  <c r="BE8" i="103"/>
  <c r="AE89" i="101"/>
  <c r="Y89" i="101"/>
  <c r="Q89" i="101"/>
  <c r="R89" i="101" s="1"/>
  <c r="AE88" i="101"/>
  <c r="Y88" i="101"/>
  <c r="Q88" i="101"/>
  <c r="R88" i="101" s="1"/>
  <c r="AE87" i="101"/>
  <c r="AK87" i="101" s="1"/>
  <c r="Y87" i="101"/>
  <c r="Q87" i="101"/>
  <c r="R87" i="101" s="1"/>
  <c r="AE85" i="101"/>
  <c r="AK85" i="101" s="1"/>
  <c r="AB85" i="101"/>
  <c r="Y85" i="101"/>
  <c r="V85" i="101"/>
  <c r="S85" i="101"/>
  <c r="Q85" i="101"/>
  <c r="R85" i="101" s="1"/>
  <c r="AE84" i="101"/>
  <c r="AK84" i="101" s="1"/>
  <c r="AB84" i="101"/>
  <c r="Y84" i="101"/>
  <c r="V84" i="101"/>
  <c r="S84" i="101"/>
  <c r="Q84" i="101"/>
  <c r="R84" i="101" s="1"/>
  <c r="AE83" i="101"/>
  <c r="AK83" i="101" s="1"/>
  <c r="AB83" i="101"/>
  <c r="Y83" i="101"/>
  <c r="V83" i="101"/>
  <c r="S83" i="101"/>
  <c r="Q83" i="101"/>
  <c r="R83" i="101" s="1"/>
  <c r="AE82" i="101"/>
  <c r="AB82" i="101"/>
  <c r="Y82" i="101"/>
  <c r="V82" i="101"/>
  <c r="S82" i="101"/>
  <c r="Q82" i="101"/>
  <c r="R82" i="101" s="1"/>
  <c r="AE81" i="101"/>
  <c r="AB81" i="101"/>
  <c r="Y81" i="101"/>
  <c r="V81" i="101"/>
  <c r="S81" i="101"/>
  <c r="Q81" i="101"/>
  <c r="R81" i="101" s="1"/>
  <c r="AE80" i="101"/>
  <c r="AB80" i="101"/>
  <c r="Y80" i="101"/>
  <c r="V80" i="101"/>
  <c r="S80" i="101"/>
  <c r="Q80" i="101"/>
  <c r="R80" i="101" s="1"/>
  <c r="AE79" i="101"/>
  <c r="AB79" i="101"/>
  <c r="Y79" i="101"/>
  <c r="V79" i="101"/>
  <c r="S79" i="101"/>
  <c r="Q79" i="101"/>
  <c r="R79" i="101" s="1"/>
  <c r="AE78" i="101"/>
  <c r="AK78" i="101" s="1"/>
  <c r="AB78" i="101"/>
  <c r="Y78" i="101"/>
  <c r="V78" i="101"/>
  <c r="S78" i="101"/>
  <c r="Q78" i="101"/>
  <c r="R78" i="101" s="1"/>
  <c r="AE77" i="101"/>
  <c r="AK77" i="101" s="1"/>
  <c r="AB77" i="101"/>
  <c r="Y77" i="101"/>
  <c r="V77" i="101"/>
  <c r="S77" i="101"/>
  <c r="Q77" i="101"/>
  <c r="R77" i="101" s="1"/>
  <c r="AE76" i="101"/>
  <c r="AK76" i="101" s="1"/>
  <c r="AB76" i="101"/>
  <c r="Y76" i="101"/>
  <c r="V76" i="101"/>
  <c r="S76" i="101"/>
  <c r="Q76" i="101"/>
  <c r="R76" i="101" s="1"/>
  <c r="AE75" i="101"/>
  <c r="AK75" i="101" s="1"/>
  <c r="AB75" i="101"/>
  <c r="Y75" i="101"/>
  <c r="V75" i="101"/>
  <c r="S75" i="101"/>
  <c r="Q75" i="101"/>
  <c r="R75" i="101" s="1"/>
  <c r="AE74" i="101"/>
  <c r="AB74" i="101"/>
  <c r="Y74" i="101"/>
  <c r="V74" i="101"/>
  <c r="S74" i="101"/>
  <c r="Q74" i="101"/>
  <c r="R74" i="101" s="1"/>
  <c r="AE73" i="101"/>
  <c r="AB73" i="101"/>
  <c r="Y73" i="101"/>
  <c r="V73" i="101"/>
  <c r="S73" i="101"/>
  <c r="Q73" i="101"/>
  <c r="R73" i="101" s="1"/>
  <c r="AE72" i="101"/>
  <c r="AB72" i="101"/>
  <c r="Y72" i="101"/>
  <c r="V72" i="101"/>
  <c r="S72" i="101"/>
  <c r="Q72" i="101"/>
  <c r="R72" i="101" s="1"/>
  <c r="AE71" i="101"/>
  <c r="AB71" i="101"/>
  <c r="Y71" i="101"/>
  <c r="V71" i="101"/>
  <c r="S71" i="101"/>
  <c r="Q71" i="101"/>
  <c r="R71" i="101" s="1"/>
  <c r="AE70" i="101"/>
  <c r="AK70" i="101" s="1"/>
  <c r="AB70" i="101"/>
  <c r="Y70" i="101"/>
  <c r="V70" i="101"/>
  <c r="S70" i="101"/>
  <c r="Q70" i="101"/>
  <c r="R70" i="101" s="1"/>
  <c r="AE69" i="101"/>
  <c r="AK69" i="101" s="1"/>
  <c r="AB69" i="101"/>
  <c r="Y69" i="101"/>
  <c r="V69" i="101"/>
  <c r="S69" i="101"/>
  <c r="Q69" i="101"/>
  <c r="R69" i="101" s="1"/>
  <c r="AE68" i="101"/>
  <c r="AK68" i="101" s="1"/>
  <c r="AB68" i="101"/>
  <c r="Y68" i="101"/>
  <c r="V68" i="101"/>
  <c r="S68" i="101"/>
  <c r="Q68" i="101"/>
  <c r="R68" i="101" s="1"/>
  <c r="AE62" i="101"/>
  <c r="AK62" i="101" s="1"/>
  <c r="Y62" i="101"/>
  <c r="Q62" i="101"/>
  <c r="R62" i="101" s="1"/>
  <c r="AE61" i="101"/>
  <c r="AK61" i="101" s="1"/>
  <c r="Y61" i="101"/>
  <c r="Q61" i="101"/>
  <c r="R61" i="101" s="1"/>
  <c r="AE60" i="101"/>
  <c r="Y60" i="101"/>
  <c r="Q60" i="101"/>
  <c r="R60" i="101" s="1"/>
  <c r="AE58" i="101"/>
  <c r="AB58" i="101"/>
  <c r="Y58" i="101"/>
  <c r="V58" i="101"/>
  <c r="S58" i="101"/>
  <c r="Q58" i="101"/>
  <c r="R58" i="101" s="1"/>
  <c r="AE57" i="101"/>
  <c r="AB57" i="101"/>
  <c r="Y57" i="101"/>
  <c r="V57" i="101"/>
  <c r="S57" i="101"/>
  <c r="Q57" i="101"/>
  <c r="R57" i="101" s="1"/>
  <c r="AE56" i="101"/>
  <c r="AB56" i="101"/>
  <c r="Y56" i="101"/>
  <c r="V56" i="101"/>
  <c r="S56" i="101"/>
  <c r="Q56" i="101"/>
  <c r="R56" i="101" s="1"/>
  <c r="AE55" i="101"/>
  <c r="AK55" i="101" s="1"/>
  <c r="AB55" i="101"/>
  <c r="Y55" i="101"/>
  <c r="V55" i="101"/>
  <c r="S55" i="101"/>
  <c r="Q55" i="101"/>
  <c r="R55" i="101" s="1"/>
  <c r="AE54" i="101"/>
  <c r="AK54" i="101" s="1"/>
  <c r="AB54" i="101"/>
  <c r="Y54" i="101"/>
  <c r="V54" i="101"/>
  <c r="S54" i="101"/>
  <c r="Q54" i="101"/>
  <c r="R54" i="101" s="1"/>
  <c r="AE53" i="101"/>
  <c r="AK53" i="101" s="1"/>
  <c r="AB53" i="101"/>
  <c r="Y53" i="101"/>
  <c r="V53" i="101"/>
  <c r="S53" i="101"/>
  <c r="Q53" i="101"/>
  <c r="R53" i="101" s="1"/>
  <c r="AE52" i="101"/>
  <c r="AK52" i="101" s="1"/>
  <c r="AB52" i="101"/>
  <c r="Y52" i="101"/>
  <c r="V52" i="101"/>
  <c r="S52" i="101"/>
  <c r="Q52" i="101"/>
  <c r="R52" i="101" s="1"/>
  <c r="AE51" i="101"/>
  <c r="AB51" i="101"/>
  <c r="Y51" i="101"/>
  <c r="V51" i="101"/>
  <c r="S51" i="101"/>
  <c r="Q51" i="101"/>
  <c r="R51" i="101" s="1"/>
  <c r="AE50" i="101"/>
  <c r="AB50" i="101"/>
  <c r="Y50" i="101"/>
  <c r="V50" i="101"/>
  <c r="S50" i="101"/>
  <c r="Q50" i="101"/>
  <c r="R50" i="101" s="1"/>
  <c r="AE49" i="101"/>
  <c r="AB49" i="101"/>
  <c r="Y49" i="101"/>
  <c r="V49" i="101"/>
  <c r="S49" i="101"/>
  <c r="Q49" i="101"/>
  <c r="R49" i="101" s="1"/>
  <c r="AE48" i="101"/>
  <c r="AB48" i="101"/>
  <c r="Y48" i="101"/>
  <c r="V48" i="101"/>
  <c r="S48" i="101"/>
  <c r="Q48" i="101"/>
  <c r="R48" i="101" s="1"/>
  <c r="AE47" i="101"/>
  <c r="AK47" i="101" s="1"/>
  <c r="AB47" i="101"/>
  <c r="Y47" i="101"/>
  <c r="V47" i="101"/>
  <c r="S47" i="101"/>
  <c r="Q47" i="101"/>
  <c r="R47" i="101" s="1"/>
  <c r="AE46" i="101"/>
  <c r="AK46" i="101" s="1"/>
  <c r="AB46" i="101"/>
  <c r="Y46" i="101"/>
  <c r="V46" i="101"/>
  <c r="S46" i="101"/>
  <c r="Q46" i="101"/>
  <c r="R46" i="101" s="1"/>
  <c r="AE45" i="101"/>
  <c r="AK45" i="101" s="1"/>
  <c r="AB45" i="101"/>
  <c r="Y45" i="101"/>
  <c r="V45" i="101"/>
  <c r="S45" i="101"/>
  <c r="Q45" i="101"/>
  <c r="R45" i="101" s="1"/>
  <c r="AE44" i="101"/>
  <c r="AK44" i="101" s="1"/>
  <c r="AB44" i="101"/>
  <c r="Y44" i="101"/>
  <c r="V44" i="101"/>
  <c r="S44" i="101"/>
  <c r="Q44" i="101"/>
  <c r="R44" i="101" s="1"/>
  <c r="AE43" i="101"/>
  <c r="AB43" i="101"/>
  <c r="Y43" i="101"/>
  <c r="V43" i="101"/>
  <c r="S43" i="101"/>
  <c r="Q43" i="101"/>
  <c r="R43" i="101" s="1"/>
  <c r="AE42" i="101"/>
  <c r="AB42" i="101"/>
  <c r="Y42" i="101"/>
  <c r="V42" i="101"/>
  <c r="S42" i="101"/>
  <c r="Q42" i="101"/>
  <c r="R42" i="101" s="1"/>
  <c r="AE41" i="101"/>
  <c r="AB41" i="101"/>
  <c r="Y41" i="101"/>
  <c r="V41" i="101"/>
  <c r="S41" i="101"/>
  <c r="Q41" i="101"/>
  <c r="R41" i="101" s="1"/>
  <c r="AE40" i="101"/>
  <c r="AB40" i="101"/>
  <c r="Y40" i="101"/>
  <c r="V40" i="101"/>
  <c r="S40" i="101"/>
  <c r="Q40" i="101"/>
  <c r="AE39" i="101"/>
  <c r="AK39" i="101" s="1"/>
  <c r="AB39" i="101"/>
  <c r="Y39" i="101"/>
  <c r="V39" i="101"/>
  <c r="S39" i="101"/>
  <c r="Q39" i="101"/>
  <c r="R39" i="101" s="1"/>
  <c r="AE38" i="101"/>
  <c r="AK38" i="101" s="1"/>
  <c r="AB38" i="101"/>
  <c r="Y38" i="101"/>
  <c r="V38" i="101"/>
  <c r="S38" i="101"/>
  <c r="Q38" i="101"/>
  <c r="R38" i="101" s="1"/>
  <c r="AE37" i="101"/>
  <c r="AK37" i="101" s="1"/>
  <c r="AB37" i="101"/>
  <c r="Y37" i="101"/>
  <c r="V37" i="101"/>
  <c r="S37" i="101"/>
  <c r="Q37" i="101"/>
  <c r="R37" i="101" s="1"/>
  <c r="AE36" i="101"/>
  <c r="AK36" i="101" s="1"/>
  <c r="AB36" i="101"/>
  <c r="Y36" i="101"/>
  <c r="V36" i="101"/>
  <c r="S36" i="101"/>
  <c r="Q36" i="101"/>
  <c r="R36" i="101" s="1"/>
  <c r="AE35" i="101"/>
  <c r="AB35" i="101"/>
  <c r="Y35" i="101"/>
  <c r="V35" i="101"/>
  <c r="S35" i="101"/>
  <c r="Q35" i="101"/>
  <c r="R35" i="101" s="1"/>
  <c r="AE34" i="101"/>
  <c r="AB34" i="101"/>
  <c r="Y34" i="101"/>
  <c r="V34" i="101"/>
  <c r="S34" i="101"/>
  <c r="Q34" i="101"/>
  <c r="R34" i="101" s="1"/>
  <c r="AE33" i="101"/>
  <c r="AB33" i="101"/>
  <c r="Y33" i="101"/>
  <c r="V33" i="101"/>
  <c r="S33" i="101"/>
  <c r="Q33" i="101"/>
  <c r="R33" i="101" s="1"/>
  <c r="AE32" i="101"/>
  <c r="AB32" i="101"/>
  <c r="Y32" i="101"/>
  <c r="V32" i="101"/>
  <c r="S32" i="101"/>
  <c r="Q32" i="101"/>
  <c r="R32" i="101" s="1"/>
  <c r="AE31" i="101"/>
  <c r="AK31" i="101" s="1"/>
  <c r="AB31" i="101"/>
  <c r="Y31" i="101"/>
  <c r="V31" i="101"/>
  <c r="S31" i="101"/>
  <c r="Q31" i="101"/>
  <c r="R31" i="101" s="1"/>
  <c r="AE30" i="101"/>
  <c r="AK30" i="101" s="1"/>
  <c r="AB30" i="101"/>
  <c r="Y30" i="101"/>
  <c r="V30" i="101"/>
  <c r="S30" i="101"/>
  <c r="Q30" i="101"/>
  <c r="R30" i="101" s="1"/>
  <c r="AE29" i="101"/>
  <c r="AK29" i="101" s="1"/>
  <c r="AB29" i="101"/>
  <c r="Y29" i="101"/>
  <c r="V29" i="101"/>
  <c r="S29" i="101"/>
  <c r="Q29" i="101"/>
  <c r="R29" i="101" s="1"/>
  <c r="AE28" i="101"/>
  <c r="AK28" i="101" s="1"/>
  <c r="AB28" i="101"/>
  <c r="Y28" i="101"/>
  <c r="V28" i="101"/>
  <c r="S28" i="101"/>
  <c r="Q28" i="101"/>
  <c r="R28" i="101" s="1"/>
  <c r="AE27" i="101"/>
  <c r="AB27" i="101"/>
  <c r="Y27" i="101"/>
  <c r="V27" i="101"/>
  <c r="S27" i="101"/>
  <c r="Q27" i="101"/>
  <c r="R27" i="101" s="1"/>
  <c r="AE26" i="101"/>
  <c r="AB26" i="101"/>
  <c r="Y26" i="101"/>
  <c r="V26" i="101"/>
  <c r="S26" i="101"/>
  <c r="Q26" i="101"/>
  <c r="R26" i="101" s="1"/>
  <c r="AE25" i="101"/>
  <c r="AB25" i="101"/>
  <c r="Y25" i="101"/>
  <c r="V25" i="101"/>
  <c r="S25" i="101"/>
  <c r="Q25" i="101"/>
  <c r="R25" i="101" s="1"/>
  <c r="AE24" i="101"/>
  <c r="AB24" i="101"/>
  <c r="Y24" i="101"/>
  <c r="V24" i="101"/>
  <c r="S24" i="101"/>
  <c r="Q24" i="101"/>
  <c r="R24" i="101" s="1"/>
  <c r="AE23" i="101"/>
  <c r="AK23" i="101" s="1"/>
  <c r="AB23" i="101"/>
  <c r="Y23" i="101"/>
  <c r="V23" i="101"/>
  <c r="S23" i="101"/>
  <c r="Q23" i="101"/>
  <c r="R23" i="101" s="1"/>
  <c r="AE22" i="101"/>
  <c r="AK22" i="101" s="1"/>
  <c r="AB22" i="101"/>
  <c r="Y22" i="101"/>
  <c r="V22" i="101"/>
  <c r="S22" i="101"/>
  <c r="Q22" i="101"/>
  <c r="R22" i="101" s="1"/>
  <c r="AE21" i="101"/>
  <c r="AK21" i="101" s="1"/>
  <c r="AB21" i="101"/>
  <c r="Y21" i="101"/>
  <c r="V21" i="101"/>
  <c r="S21" i="101"/>
  <c r="Q21" i="101"/>
  <c r="R21" i="101" s="1"/>
  <c r="AE20" i="101"/>
  <c r="AK20" i="101" s="1"/>
  <c r="AB20" i="101"/>
  <c r="Y20" i="101"/>
  <c r="V20" i="101"/>
  <c r="S20" i="101"/>
  <c r="Q20" i="101"/>
  <c r="R20" i="101" s="1"/>
  <c r="AE19" i="101"/>
  <c r="AB19" i="101"/>
  <c r="Y19" i="101"/>
  <c r="V19" i="101"/>
  <c r="S19" i="101"/>
  <c r="Q19" i="101"/>
  <c r="R19" i="101" s="1"/>
  <c r="AE18" i="101"/>
  <c r="AB18" i="101"/>
  <c r="Y18" i="101"/>
  <c r="V18" i="101"/>
  <c r="S18" i="101"/>
  <c r="Q18" i="101"/>
  <c r="R18" i="101" s="1"/>
  <c r="Q17" i="101"/>
  <c r="AE11" i="101"/>
  <c r="AB11" i="101"/>
  <c r="Y11" i="101"/>
  <c r="V11" i="101"/>
  <c r="AH11" i="101" s="1"/>
  <c r="L11" i="101"/>
  <c r="I11" i="101"/>
  <c r="F11" i="101"/>
  <c r="C11" i="101"/>
  <c r="O11" i="101" s="1"/>
  <c r="AS10" i="101"/>
  <c r="AH9" i="101"/>
  <c r="O9" i="101"/>
  <c r="AN8" i="101"/>
  <c r="AV8" i="101" s="1"/>
  <c r="D8" i="27" s="1"/>
  <c r="AE8" i="101"/>
  <c r="AB8" i="101"/>
  <c r="Y8" i="101"/>
  <c r="V8" i="101"/>
  <c r="AH8" i="101" s="1"/>
  <c r="L8" i="101"/>
  <c r="AB17" i="101" s="1"/>
  <c r="I8" i="101"/>
  <c r="Y17" i="101" s="1"/>
  <c r="F8" i="101"/>
  <c r="C8" i="101"/>
  <c r="O8" i="101" s="1"/>
  <c r="AN6" i="101"/>
  <c r="AH6" i="101"/>
  <c r="O6" i="101"/>
  <c r="Q61" i="92"/>
  <c r="R61" i="92" s="1"/>
  <c r="Q62" i="92"/>
  <c r="R62" i="92" s="1"/>
  <c r="Q60" i="92"/>
  <c r="Q88" i="92"/>
  <c r="R88" i="92" s="1"/>
  <c r="Q89" i="92"/>
  <c r="R89" i="92" s="1"/>
  <c r="Q87" i="92"/>
  <c r="R87" i="92" s="1"/>
  <c r="Q69" i="92"/>
  <c r="R69" i="92" s="1"/>
  <c r="Q70" i="92"/>
  <c r="R70" i="92" s="1"/>
  <c r="Q71" i="92"/>
  <c r="R71" i="92" s="1"/>
  <c r="Q72" i="92"/>
  <c r="R72" i="92" s="1"/>
  <c r="Q73" i="92"/>
  <c r="R73" i="92" s="1"/>
  <c r="Q74" i="92"/>
  <c r="R74" i="92" s="1"/>
  <c r="Q75" i="92"/>
  <c r="R75" i="92" s="1"/>
  <c r="Q76" i="92"/>
  <c r="R76" i="92" s="1"/>
  <c r="Q77" i="92"/>
  <c r="R77" i="92" s="1"/>
  <c r="Q78" i="92"/>
  <c r="R78" i="92" s="1"/>
  <c r="Q79" i="92"/>
  <c r="R79" i="92" s="1"/>
  <c r="Q80" i="92"/>
  <c r="R80" i="92" s="1"/>
  <c r="Q81" i="92"/>
  <c r="R81" i="92" s="1"/>
  <c r="Q82" i="92"/>
  <c r="R82" i="92" s="1"/>
  <c r="Q83" i="92"/>
  <c r="R83" i="92" s="1"/>
  <c r="Q84" i="92"/>
  <c r="R84" i="92" s="1"/>
  <c r="Q85" i="92"/>
  <c r="R85" i="92" s="1"/>
  <c r="Q68" i="92"/>
  <c r="R68" i="92" s="1"/>
  <c r="Q58" i="92"/>
  <c r="R58" i="92" s="1"/>
  <c r="Q19" i="92"/>
  <c r="R19" i="92" s="1"/>
  <c r="Q18" i="92"/>
  <c r="Q20" i="92"/>
  <c r="R20" i="92" s="1"/>
  <c r="Q21" i="92"/>
  <c r="R21" i="92" s="1"/>
  <c r="Q22" i="92"/>
  <c r="R22" i="92" s="1"/>
  <c r="Q23" i="92"/>
  <c r="R23" i="92" s="1"/>
  <c r="Q24" i="92"/>
  <c r="R24" i="92" s="1"/>
  <c r="Q25" i="92"/>
  <c r="R25" i="92" s="1"/>
  <c r="Q26" i="92"/>
  <c r="R26" i="92" s="1"/>
  <c r="Q27" i="92"/>
  <c r="R27" i="92" s="1"/>
  <c r="Q28" i="92"/>
  <c r="R28" i="92" s="1"/>
  <c r="Q29" i="92"/>
  <c r="R29" i="92" s="1"/>
  <c r="Q30" i="92"/>
  <c r="R30" i="92" s="1"/>
  <c r="Q31" i="92"/>
  <c r="R31" i="92" s="1"/>
  <c r="Q32" i="92"/>
  <c r="R32" i="92" s="1"/>
  <c r="Q33" i="92"/>
  <c r="R33" i="92" s="1"/>
  <c r="Q34" i="92"/>
  <c r="R34" i="92" s="1"/>
  <c r="Q35" i="92"/>
  <c r="R35" i="92" s="1"/>
  <c r="Q36" i="92"/>
  <c r="R36" i="92" s="1"/>
  <c r="Q37" i="92"/>
  <c r="R37" i="92" s="1"/>
  <c r="Q38" i="92"/>
  <c r="R38" i="92" s="1"/>
  <c r="Q39" i="92"/>
  <c r="R39" i="92" s="1"/>
  <c r="Q40" i="92"/>
  <c r="R40" i="92" s="1"/>
  <c r="Q41" i="92"/>
  <c r="R41" i="92" s="1"/>
  <c r="Q42" i="92"/>
  <c r="R42" i="92" s="1"/>
  <c r="Q43" i="92"/>
  <c r="R43" i="92" s="1"/>
  <c r="Q44" i="92"/>
  <c r="R44" i="92" s="1"/>
  <c r="Q45" i="92"/>
  <c r="R45" i="92" s="1"/>
  <c r="Q46" i="92"/>
  <c r="R46" i="92" s="1"/>
  <c r="Q47" i="92"/>
  <c r="R47" i="92" s="1"/>
  <c r="Q48" i="92"/>
  <c r="R48" i="92" s="1"/>
  <c r="Q49" i="92"/>
  <c r="R49" i="92" s="1"/>
  <c r="Q50" i="92"/>
  <c r="R50" i="92" s="1"/>
  <c r="Q51" i="92"/>
  <c r="R51" i="92" s="1"/>
  <c r="Q52" i="92"/>
  <c r="R52" i="92" s="1"/>
  <c r="Q53" i="92"/>
  <c r="Q54" i="92"/>
  <c r="R54" i="92" s="1"/>
  <c r="Q55" i="92"/>
  <c r="R55" i="92" s="1"/>
  <c r="Q56" i="92"/>
  <c r="R56" i="92" s="1"/>
  <c r="Q57" i="92"/>
  <c r="R57" i="92" s="1"/>
  <c r="F28" i="68" l="1"/>
  <c r="F27" i="68"/>
  <c r="F26" i="68"/>
  <c r="F25" i="68"/>
  <c r="F24" i="68"/>
  <c r="F23" i="68"/>
  <c r="F22" i="68"/>
  <c r="F21" i="68"/>
  <c r="F20" i="68"/>
  <c r="F19" i="68"/>
  <c r="F18" i="68"/>
  <c r="F17" i="68"/>
  <c r="F16" i="68"/>
  <c r="F15" i="68"/>
  <c r="F14" i="68"/>
  <c r="F13" i="68"/>
  <c r="F12" i="68"/>
  <c r="F11" i="68"/>
  <c r="F10" i="68"/>
  <c r="F9" i="68"/>
  <c r="F8" i="68"/>
  <c r="F7" i="68"/>
  <c r="F6" i="68"/>
  <c r="F28" i="132"/>
  <c r="F27" i="132"/>
  <c r="F26" i="132"/>
  <c r="F25" i="132"/>
  <c r="F24" i="132"/>
  <c r="F23" i="132"/>
  <c r="AJ23" i="132" s="1"/>
  <c r="F22" i="132"/>
  <c r="F21" i="132"/>
  <c r="F20" i="132"/>
  <c r="F19" i="132"/>
  <c r="F18" i="132"/>
  <c r="F17" i="132"/>
  <c r="F16" i="132"/>
  <c r="F15" i="132"/>
  <c r="AJ15" i="132" s="1"/>
  <c r="F14" i="132"/>
  <c r="AJ14" i="132" s="1"/>
  <c r="F13" i="132"/>
  <c r="F12" i="132"/>
  <c r="F11" i="132"/>
  <c r="AJ11" i="132" s="1"/>
  <c r="F10" i="132"/>
  <c r="F9" i="132"/>
  <c r="F8" i="132"/>
  <c r="AJ8" i="132" s="1"/>
  <c r="F7" i="132"/>
  <c r="AJ7" i="132" s="1"/>
  <c r="F6" i="132"/>
  <c r="R60" i="92"/>
  <c r="AJ22" i="132"/>
  <c r="R18" i="92"/>
  <c r="R17" i="101"/>
  <c r="AJ27" i="132"/>
  <c r="AJ19" i="132"/>
  <c r="AJ13" i="132"/>
  <c r="BA10" i="103"/>
  <c r="AB10" i="27"/>
  <c r="BE10" i="113"/>
  <c r="AD20" i="27"/>
  <c r="BA10" i="113"/>
  <c r="AF20" i="27"/>
  <c r="BE10" i="117"/>
  <c r="AD24" i="27"/>
  <c r="BE10" i="127"/>
  <c r="AD34" i="27"/>
  <c r="BA6" i="104"/>
  <c r="B11" i="27"/>
  <c r="BE6" i="103"/>
  <c r="AD10" i="27" s="1"/>
  <c r="B10" i="27"/>
  <c r="BE10" i="118"/>
  <c r="AD25" i="27"/>
  <c r="BE10" i="103"/>
  <c r="AH10" i="27"/>
  <c r="BA10" i="117"/>
  <c r="AB24" i="27"/>
  <c r="BE6" i="123"/>
  <c r="B30" i="27"/>
  <c r="BE10" i="102"/>
  <c r="BE10" i="115"/>
  <c r="R40" i="101"/>
  <c r="R53" i="92"/>
  <c r="BE10" i="111"/>
  <c r="BE10" i="128"/>
  <c r="BA10" i="115"/>
  <c r="BE10" i="119"/>
  <c r="BA6" i="111"/>
  <c r="AK18" i="101"/>
  <c r="AK19" i="101"/>
  <c r="AK26" i="101"/>
  <c r="AK27" i="101"/>
  <c r="AK34" i="101"/>
  <c r="AK35" i="101"/>
  <c r="AK42" i="101"/>
  <c r="AK43" i="101"/>
  <c r="AK50" i="101"/>
  <c r="AK51" i="101"/>
  <c r="AK58" i="101"/>
  <c r="AK73" i="101"/>
  <c r="AK74" i="101"/>
  <c r="AK81" i="101"/>
  <c r="AK82" i="101"/>
  <c r="AK88" i="101"/>
  <c r="BE10" i="104"/>
  <c r="BA10" i="108"/>
  <c r="BA10" i="124"/>
  <c r="BA10" i="119"/>
  <c r="BA6" i="125"/>
  <c r="BE6" i="121"/>
  <c r="BE6" i="108"/>
  <c r="AN10" i="101"/>
  <c r="AV10" i="101" s="1"/>
  <c r="AK24" i="101"/>
  <c r="AK25" i="101"/>
  <c r="AK32" i="101"/>
  <c r="AK33" i="101"/>
  <c r="AK40" i="101"/>
  <c r="AK41" i="101"/>
  <c r="AK48" i="101"/>
  <c r="AK49" i="101"/>
  <c r="AK56" i="101"/>
  <c r="AK57" i="101"/>
  <c r="AK60" i="101"/>
  <c r="AK71" i="101"/>
  <c r="AK72" i="101"/>
  <c r="AK79" i="101"/>
  <c r="AK80" i="101"/>
  <c r="AK89" i="101"/>
  <c r="BE10" i="124"/>
  <c r="BE10" i="116"/>
  <c r="BE10" i="114"/>
  <c r="BE6" i="110"/>
  <c r="BA6" i="126"/>
  <c r="BE6" i="126"/>
  <c r="BE10" i="125"/>
  <c r="BA10" i="123"/>
  <c r="BA6" i="120"/>
  <c r="BE6" i="120"/>
  <c r="BA6" i="130"/>
  <c r="BE6" i="130"/>
  <c r="BA6" i="129"/>
  <c r="BE6" i="129"/>
  <c r="BA10" i="128"/>
  <c r="BA10" i="127"/>
  <c r="BA6" i="122"/>
  <c r="BE6" i="122"/>
  <c r="BA10" i="121"/>
  <c r="BA10" i="118"/>
  <c r="BA10" i="116"/>
  <c r="BA10" i="114"/>
  <c r="BA10" i="110"/>
  <c r="BA6" i="112"/>
  <c r="BE6" i="112"/>
  <c r="BA6" i="109"/>
  <c r="BE6" i="109"/>
  <c r="BE10" i="107"/>
  <c r="BA10" i="107"/>
  <c r="BA6" i="106"/>
  <c r="BE6" i="106"/>
  <c r="BA10" i="105"/>
  <c r="BE10" i="105"/>
  <c r="BA10" i="102"/>
  <c r="BE8" i="101"/>
  <c r="AH8" i="27" s="1"/>
  <c r="BA8" i="101"/>
  <c r="AF8" i="27" s="1"/>
  <c r="AV6" i="101"/>
  <c r="B8" i="27" s="1"/>
  <c r="S17" i="101"/>
  <c r="AE17" i="101" s="1"/>
  <c r="AK17" i="101" s="1"/>
  <c r="F36" i="68" l="1"/>
  <c r="AP6" i="68" s="1"/>
  <c r="F36" i="132"/>
  <c r="AJ6" i="132"/>
  <c r="AJ16" i="132"/>
  <c r="AJ24" i="132"/>
  <c r="AJ9" i="132"/>
  <c r="AJ17" i="132"/>
  <c r="AJ25" i="132"/>
  <c r="AJ10" i="132"/>
  <c r="AJ18" i="132"/>
  <c r="AJ26" i="132"/>
  <c r="AJ21" i="132"/>
  <c r="AJ12" i="132"/>
  <c r="AJ20" i="132"/>
  <c r="AJ28" i="132"/>
  <c r="BE10" i="106"/>
  <c r="AD13" i="27"/>
  <c r="BE10" i="112"/>
  <c r="AD19" i="27"/>
  <c r="BA10" i="122"/>
  <c r="AB29" i="27"/>
  <c r="BA10" i="129"/>
  <c r="AB36" i="27"/>
  <c r="BA10" i="120"/>
  <c r="AB27" i="27"/>
  <c r="BE10" i="108"/>
  <c r="AD15" i="27"/>
  <c r="BA10" i="125"/>
  <c r="AB32" i="27"/>
  <c r="BE10" i="109"/>
  <c r="AD16" i="27"/>
  <c r="BA10" i="130"/>
  <c r="AB37" i="27"/>
  <c r="BA10" i="126"/>
  <c r="AB33" i="27"/>
  <c r="BA10" i="106"/>
  <c r="AB13" i="27"/>
  <c r="BA10" i="109"/>
  <c r="AB16" i="27"/>
  <c r="BA10" i="112"/>
  <c r="AB19" i="27"/>
  <c r="BE10" i="122"/>
  <c r="AD29" i="27"/>
  <c r="BE10" i="129"/>
  <c r="AD36" i="27"/>
  <c r="BE10" i="130"/>
  <c r="AD37" i="27"/>
  <c r="BE10" i="120"/>
  <c r="AD27" i="27"/>
  <c r="BE10" i="126"/>
  <c r="AD33" i="27"/>
  <c r="BE10" i="110"/>
  <c r="AD17" i="27"/>
  <c r="BE10" i="121"/>
  <c r="AD28" i="27"/>
  <c r="BA10" i="111"/>
  <c r="AB18" i="27"/>
  <c r="BE10" i="123"/>
  <c r="AD30" i="27"/>
  <c r="BA10" i="104"/>
  <c r="AB11" i="27"/>
  <c r="BA6" i="101"/>
  <c r="BE6" i="101"/>
  <c r="AE89" i="92"/>
  <c r="Y89" i="92"/>
  <c r="AE88" i="92"/>
  <c r="Y88" i="92"/>
  <c r="AE87" i="92"/>
  <c r="Y87" i="92"/>
  <c r="AE85" i="92"/>
  <c r="AB85" i="92"/>
  <c r="Y85" i="92"/>
  <c r="V85" i="92"/>
  <c r="S85" i="92"/>
  <c r="AE84" i="92"/>
  <c r="AB84" i="92"/>
  <c r="Y84" i="92"/>
  <c r="V84" i="92"/>
  <c r="S84" i="92"/>
  <c r="AE83" i="92"/>
  <c r="AB83" i="92"/>
  <c r="Y83" i="92"/>
  <c r="V83" i="92"/>
  <c r="S83" i="92"/>
  <c r="AE82" i="92"/>
  <c r="AB82" i="92"/>
  <c r="Y82" i="92"/>
  <c r="V82" i="92"/>
  <c r="S82" i="92"/>
  <c r="AE81" i="92"/>
  <c r="AB81" i="92"/>
  <c r="Y81" i="92"/>
  <c r="V81" i="92"/>
  <c r="S81" i="92"/>
  <c r="AE80" i="92"/>
  <c r="AB80" i="92"/>
  <c r="Y80" i="92"/>
  <c r="V80" i="92"/>
  <c r="S80" i="92"/>
  <c r="AE79" i="92"/>
  <c r="AB79" i="92"/>
  <c r="Y79" i="92"/>
  <c r="V79" i="92"/>
  <c r="S79" i="92"/>
  <c r="AE78" i="92"/>
  <c r="AB78" i="92"/>
  <c r="Y78" i="92"/>
  <c r="V78" i="92"/>
  <c r="S78" i="92"/>
  <c r="AE77" i="92"/>
  <c r="AB77" i="92"/>
  <c r="Y77" i="92"/>
  <c r="V77" i="92"/>
  <c r="S77" i="92"/>
  <c r="AE76" i="92"/>
  <c r="AB76" i="92"/>
  <c r="Y76" i="92"/>
  <c r="V76" i="92"/>
  <c r="S76" i="92"/>
  <c r="AE75" i="92"/>
  <c r="AB75" i="92"/>
  <c r="Y75" i="92"/>
  <c r="V75" i="92"/>
  <c r="S75" i="92"/>
  <c r="S74" i="92"/>
  <c r="S73" i="92"/>
  <c r="S72" i="92"/>
  <c r="S71" i="92"/>
  <c r="S70" i="92"/>
  <c r="S69" i="92"/>
  <c r="S68" i="92"/>
  <c r="AE62" i="92"/>
  <c r="Y62" i="92"/>
  <c r="AE61" i="92"/>
  <c r="Y61" i="92"/>
  <c r="Y60" i="92"/>
  <c r="AE60" i="92" s="1"/>
  <c r="AE58" i="92"/>
  <c r="AB58" i="92"/>
  <c r="Y58" i="92"/>
  <c r="V58" i="92"/>
  <c r="S58" i="92"/>
  <c r="AE57" i="92"/>
  <c r="AB57" i="92"/>
  <c r="Y57" i="92"/>
  <c r="V57" i="92"/>
  <c r="S57" i="92"/>
  <c r="AE56" i="92"/>
  <c r="AB56" i="92"/>
  <c r="Y56" i="92"/>
  <c r="V56" i="92"/>
  <c r="S56" i="92"/>
  <c r="AE55" i="92"/>
  <c r="AB55" i="92"/>
  <c r="Y55" i="92"/>
  <c r="V55" i="92"/>
  <c r="S55" i="92"/>
  <c r="AE54" i="92"/>
  <c r="AB54" i="92"/>
  <c r="Y54" i="92"/>
  <c r="V54" i="92"/>
  <c r="S54" i="92"/>
  <c r="AE53" i="92"/>
  <c r="AB53" i="92"/>
  <c r="Y53" i="92"/>
  <c r="V53" i="92"/>
  <c r="S53" i="92"/>
  <c r="AE52" i="92"/>
  <c r="AB52" i="92"/>
  <c r="Y52" i="92"/>
  <c r="V52" i="92"/>
  <c r="S52" i="92"/>
  <c r="AE51" i="92"/>
  <c r="AB51" i="92"/>
  <c r="Y51" i="92"/>
  <c r="V51" i="92"/>
  <c r="S51" i="92"/>
  <c r="AE50" i="92"/>
  <c r="AB50" i="92"/>
  <c r="Y50" i="92"/>
  <c r="V50" i="92"/>
  <c r="S50" i="92"/>
  <c r="AE49" i="92"/>
  <c r="AB49" i="92"/>
  <c r="Y49" i="92"/>
  <c r="V49" i="92"/>
  <c r="S49" i="92"/>
  <c r="AE48" i="92"/>
  <c r="AB48" i="92"/>
  <c r="Y48" i="92"/>
  <c r="V48" i="92"/>
  <c r="S48" i="92"/>
  <c r="AE47" i="92"/>
  <c r="AB47" i="92"/>
  <c r="Y47" i="92"/>
  <c r="V47" i="92"/>
  <c r="S47" i="92"/>
  <c r="AE46" i="92"/>
  <c r="AB46" i="92"/>
  <c r="Y46" i="92"/>
  <c r="V46" i="92"/>
  <c r="S46" i="92"/>
  <c r="AE45" i="92"/>
  <c r="AB45" i="92"/>
  <c r="Y45" i="92"/>
  <c r="V45" i="92"/>
  <c r="S45" i="92"/>
  <c r="AE43" i="92"/>
  <c r="AB43" i="92"/>
  <c r="Y43" i="92"/>
  <c r="V43" i="92"/>
  <c r="S43" i="92"/>
  <c r="AE42" i="92"/>
  <c r="AB42" i="92"/>
  <c r="Y42" i="92"/>
  <c r="V42" i="92"/>
  <c r="S42" i="92"/>
  <c r="AE41" i="92"/>
  <c r="AB41" i="92"/>
  <c r="Y41" i="92"/>
  <c r="V41" i="92"/>
  <c r="S41" i="92"/>
  <c r="AE40" i="92"/>
  <c r="AB40" i="92"/>
  <c r="Y40" i="92"/>
  <c r="V40" i="92"/>
  <c r="S40" i="92"/>
  <c r="AE39" i="92"/>
  <c r="AB39" i="92"/>
  <c r="Y39" i="92"/>
  <c r="V39" i="92"/>
  <c r="S39" i="92"/>
  <c r="AE38" i="92"/>
  <c r="AB38" i="92"/>
  <c r="Y38" i="92"/>
  <c r="V38" i="92"/>
  <c r="S38" i="92"/>
  <c r="AE37" i="92"/>
  <c r="AB37" i="92"/>
  <c r="Y37" i="92"/>
  <c r="V37" i="92"/>
  <c r="S37" i="92"/>
  <c r="AE36" i="92"/>
  <c r="AB36" i="92"/>
  <c r="Y36" i="92"/>
  <c r="V36" i="92"/>
  <c r="S36" i="92"/>
  <c r="AE35" i="92"/>
  <c r="AB35" i="92"/>
  <c r="Y35" i="92"/>
  <c r="V35" i="92"/>
  <c r="S35" i="92"/>
  <c r="AE34" i="92"/>
  <c r="AB34" i="92"/>
  <c r="Y34" i="92"/>
  <c r="V34" i="92"/>
  <c r="S34" i="92"/>
  <c r="AE33" i="92"/>
  <c r="AB33" i="92"/>
  <c r="Y33" i="92"/>
  <c r="V33" i="92"/>
  <c r="S33" i="92"/>
  <c r="AE11" i="92"/>
  <c r="AB11" i="92"/>
  <c r="Y11" i="92"/>
  <c r="V11" i="92"/>
  <c r="L11" i="92"/>
  <c r="I11" i="92"/>
  <c r="F11" i="92"/>
  <c r="C11" i="92"/>
  <c r="AH9" i="92"/>
  <c r="O9" i="92"/>
  <c r="AV8" i="92"/>
  <c r="AE8" i="92"/>
  <c r="AB72" i="92" s="1"/>
  <c r="AB8" i="92"/>
  <c r="Y74" i="92" s="1"/>
  <c r="Y8" i="92"/>
  <c r="V74" i="92" s="1"/>
  <c r="L8" i="92"/>
  <c r="Y44" i="92"/>
  <c r="S44" i="92"/>
  <c r="AN6" i="92"/>
  <c r="AV6" i="92" s="1"/>
  <c r="B7" i="27" s="1"/>
  <c r="B39" i="27" s="1"/>
  <c r="AH6" i="92"/>
  <c r="O6" i="92"/>
  <c r="D7" i="27" l="1"/>
  <c r="BA8" i="92"/>
  <c r="D38" i="27"/>
  <c r="D39" i="27" s="1"/>
  <c r="B38" i="27"/>
  <c r="F7" i="27"/>
  <c r="AE17" i="92"/>
  <c r="AK17" i="92" s="1"/>
  <c r="BE10" i="101"/>
  <c r="AD8" i="27"/>
  <c r="BA10" i="101"/>
  <c r="AB8" i="27"/>
  <c r="AB68" i="92"/>
  <c r="AB69" i="92"/>
  <c r="AB70" i="92"/>
  <c r="AB71" i="92"/>
  <c r="AB73" i="92"/>
  <c r="AB74" i="92"/>
  <c r="Y69" i="92"/>
  <c r="Y71" i="92"/>
  <c r="Y73" i="92"/>
  <c r="Y68" i="92"/>
  <c r="Y70" i="92"/>
  <c r="Y72" i="92"/>
  <c r="V68" i="92"/>
  <c r="AE68" i="92" s="1"/>
  <c r="V69" i="92"/>
  <c r="V70" i="92"/>
  <c r="V71" i="92"/>
  <c r="AE71" i="92" s="1"/>
  <c r="AK71" i="92" s="1"/>
  <c r="V72" i="92"/>
  <c r="V73" i="92"/>
  <c r="AE70" i="92"/>
  <c r="AK70" i="92" s="1"/>
  <c r="AE74" i="92"/>
  <c r="AK74" i="92" s="1"/>
  <c r="Y24" i="92"/>
  <c r="Y28" i="92"/>
  <c r="Y32" i="92"/>
  <c r="Y26" i="92"/>
  <c r="Y30" i="92"/>
  <c r="S26" i="92"/>
  <c r="S27" i="92"/>
  <c r="S30" i="92"/>
  <c r="S31" i="92"/>
  <c r="S24" i="92"/>
  <c r="S25" i="92"/>
  <c r="S28" i="92"/>
  <c r="S29" i="92"/>
  <c r="S32" i="92"/>
  <c r="AB23" i="92"/>
  <c r="AB26" i="92"/>
  <c r="AB27" i="92"/>
  <c r="AB30" i="92"/>
  <c r="AB31" i="92"/>
  <c r="AB24" i="92"/>
  <c r="AB25" i="92"/>
  <c r="AB28" i="92"/>
  <c r="AB29" i="92"/>
  <c r="AB32" i="92"/>
  <c r="AB44" i="92"/>
  <c r="Y22" i="92"/>
  <c r="Y23" i="92"/>
  <c r="Y25" i="92"/>
  <c r="Y27" i="92"/>
  <c r="Y29" i="92"/>
  <c r="Y31" i="92"/>
  <c r="V23" i="92"/>
  <c r="V22" i="92"/>
  <c r="V24" i="92"/>
  <c r="V25" i="92"/>
  <c r="V26" i="92"/>
  <c r="AE26" i="92" s="1"/>
  <c r="AK26" i="92" s="1"/>
  <c r="V27" i="92"/>
  <c r="V28" i="92"/>
  <c r="V29" i="92"/>
  <c r="V30" i="92"/>
  <c r="AE30" i="92" s="1"/>
  <c r="AK30" i="92" s="1"/>
  <c r="V31" i="92"/>
  <c r="V32" i="92"/>
  <c r="V44" i="92"/>
  <c r="S22" i="92"/>
  <c r="S23" i="92"/>
  <c r="S18" i="92"/>
  <c r="S21" i="92"/>
  <c r="Y19" i="92"/>
  <c r="Y20" i="92"/>
  <c r="Y21" i="92"/>
  <c r="V20" i="92"/>
  <c r="V19" i="92"/>
  <c r="V21" i="92"/>
  <c r="S19" i="92"/>
  <c r="S20" i="92"/>
  <c r="AE20" i="92" s="1"/>
  <c r="AK20" i="92" s="1"/>
  <c r="O8" i="92"/>
  <c r="BA6" i="92" s="1"/>
  <c r="AH8" i="92"/>
  <c r="AK33" i="92"/>
  <c r="AK34" i="92"/>
  <c r="AK35" i="92"/>
  <c r="AK36" i="92"/>
  <c r="AK37" i="92"/>
  <c r="AK38" i="92"/>
  <c r="AK39" i="92"/>
  <c r="AK40" i="92"/>
  <c r="AK41" i="92"/>
  <c r="AK42" i="92"/>
  <c r="AK43" i="92"/>
  <c r="AK45" i="92"/>
  <c r="AK46" i="92"/>
  <c r="AK47" i="92"/>
  <c r="AK48" i="92"/>
  <c r="V18" i="92"/>
  <c r="AK49" i="92"/>
  <c r="AK50" i="92"/>
  <c r="AK51" i="92"/>
  <c r="AK52" i="92"/>
  <c r="AK53" i="92"/>
  <c r="AK54" i="92"/>
  <c r="AK55" i="92"/>
  <c r="AK56" i="92"/>
  <c r="AK57" i="92"/>
  <c r="AK58" i="92"/>
  <c r="AK61" i="92"/>
  <c r="AN10" i="92"/>
  <c r="AV10" i="92" s="1"/>
  <c r="Y18" i="92"/>
  <c r="AK87" i="92"/>
  <c r="AK89" i="92"/>
  <c r="O11" i="92"/>
  <c r="AH11" i="92"/>
  <c r="BE8" i="92" s="1"/>
  <c r="AH7" i="27" s="1"/>
  <c r="AH39" i="27" s="1"/>
  <c r="AK60" i="92"/>
  <c r="AK62" i="92"/>
  <c r="AK75" i="92"/>
  <c r="AK76" i="92"/>
  <c r="AK77" i="92"/>
  <c r="AK78" i="92"/>
  <c r="AK79" i="92"/>
  <c r="AK80" i="92"/>
  <c r="AK81" i="92"/>
  <c r="AK82" i="92"/>
  <c r="AK83" i="92"/>
  <c r="AK84" i="92"/>
  <c r="AK85" i="92"/>
  <c r="AK88" i="92"/>
  <c r="F29" i="68" l="1"/>
  <c r="F29" i="132"/>
  <c r="AB7" i="27"/>
  <c r="AB39" i="27" s="1"/>
  <c r="AB38" i="27"/>
  <c r="AE73" i="92"/>
  <c r="AK73" i="92" s="1"/>
  <c r="AF7" i="27"/>
  <c r="AE69" i="92"/>
  <c r="AK69" i="92" s="1"/>
  <c r="AE72" i="92"/>
  <c r="AK72" i="92" s="1"/>
  <c r="AE19" i="92"/>
  <c r="AK19" i="92" s="1"/>
  <c r="AE31" i="92"/>
  <c r="AK31" i="92" s="1"/>
  <c r="AE27" i="92"/>
  <c r="AK27" i="92" s="1"/>
  <c r="AE24" i="92"/>
  <c r="AK24" i="92" s="1"/>
  <c r="AE18" i="92"/>
  <c r="AK68" i="92"/>
  <c r="AE32" i="92"/>
  <c r="AK32" i="92" s="1"/>
  <c r="AE28" i="92"/>
  <c r="AK28" i="92" s="1"/>
  <c r="AE23" i="92"/>
  <c r="AK23" i="92" s="1"/>
  <c r="AE44" i="92"/>
  <c r="AK44" i="92" s="1"/>
  <c r="AE29" i="92"/>
  <c r="AK29" i="92" s="1"/>
  <c r="AE25" i="92"/>
  <c r="AK25" i="92" s="1"/>
  <c r="AE22" i="92"/>
  <c r="AK22" i="92" s="1"/>
  <c r="AK21" i="92"/>
  <c r="BE6" i="92"/>
  <c r="AK18" i="92"/>
  <c r="AJ9" i="68"/>
  <c r="AK9" i="68" s="1"/>
  <c r="AM9" i="68" s="1"/>
  <c r="AJ17" i="68"/>
  <c r="AK17" i="68" s="1"/>
  <c r="AM17" i="68" s="1"/>
  <c r="AJ27" i="68"/>
  <c r="AK27" i="68" s="1"/>
  <c r="AM27" i="68" s="1"/>
  <c r="AJ8" i="68"/>
  <c r="AK8" i="68" s="1"/>
  <c r="AM8" i="68" s="1"/>
  <c r="AJ10" i="68"/>
  <c r="AK10" i="68" s="1"/>
  <c r="AM10" i="68" s="1"/>
  <c r="AJ12" i="68"/>
  <c r="AK12" i="68" s="1"/>
  <c r="AM12" i="68" s="1"/>
  <c r="AJ14" i="68"/>
  <c r="AK14" i="68" s="1"/>
  <c r="AM14" i="68" s="1"/>
  <c r="AJ16" i="68"/>
  <c r="AK16" i="68" s="1"/>
  <c r="AM16" i="68" s="1"/>
  <c r="AJ18" i="68"/>
  <c r="AK18" i="68" s="1"/>
  <c r="AM18" i="68" s="1"/>
  <c r="AJ20" i="68"/>
  <c r="AK20" i="68" s="1"/>
  <c r="AM20" i="68" s="1"/>
  <c r="AJ22" i="68"/>
  <c r="AK22" i="68" s="1"/>
  <c r="AM22" i="68" s="1"/>
  <c r="AJ24" i="68"/>
  <c r="AK24" i="68" s="1"/>
  <c r="AM24" i="68" s="1"/>
  <c r="AJ26" i="68"/>
  <c r="AK26" i="68" s="1"/>
  <c r="AM26" i="68" s="1"/>
  <c r="AJ28" i="68"/>
  <c r="AK28" i="68" s="1"/>
  <c r="AM28" i="68" s="1"/>
  <c r="AJ11" i="68"/>
  <c r="AK11" i="68" s="1"/>
  <c r="AM11" i="68" s="1"/>
  <c r="AJ13" i="68"/>
  <c r="AK13" i="68" s="1"/>
  <c r="AM13" i="68" s="1"/>
  <c r="AJ15" i="68"/>
  <c r="AK15" i="68" s="1"/>
  <c r="AM15" i="68" s="1"/>
  <c r="AJ19" i="68"/>
  <c r="AK19" i="68" s="1"/>
  <c r="AM19" i="68" s="1"/>
  <c r="AJ21" i="68"/>
  <c r="AK21" i="68" s="1"/>
  <c r="AM21" i="68" s="1"/>
  <c r="AJ23" i="68"/>
  <c r="AK23" i="68" s="1"/>
  <c r="AM23" i="68" s="1"/>
  <c r="AJ25" i="68"/>
  <c r="AK25" i="68" s="1"/>
  <c r="AM25" i="68" s="1"/>
  <c r="BA10" i="92" l="1"/>
  <c r="E29" i="68" s="1"/>
  <c r="AM29" i="68" s="1"/>
  <c r="BE10" i="92"/>
  <c r="AD7" i="27"/>
  <c r="AD39" i="27" s="1"/>
  <c r="E29" i="132" l="1"/>
  <c r="AF89" i="65"/>
  <c r="AC89" i="65"/>
  <c r="W89" i="65"/>
  <c r="AF88" i="65"/>
  <c r="AC88" i="65"/>
  <c r="W88" i="65"/>
  <c r="AF87" i="65"/>
  <c r="AC87" i="65"/>
  <c r="W87" i="65"/>
  <c r="AF85" i="65"/>
  <c r="AC85" i="65"/>
  <c r="Z85" i="65"/>
  <c r="W85" i="65"/>
  <c r="T85" i="65"/>
  <c r="Q85" i="65"/>
  <c r="AF84" i="65"/>
  <c r="AC84" i="65"/>
  <c r="Z84" i="65"/>
  <c r="W84" i="65"/>
  <c r="T84" i="65"/>
  <c r="Q84" i="65"/>
  <c r="AF83" i="65"/>
  <c r="AC83" i="65"/>
  <c r="Z83" i="65"/>
  <c r="W83" i="65"/>
  <c r="T83" i="65"/>
  <c r="Q83" i="65"/>
  <c r="AF82" i="65"/>
  <c r="AC82" i="65"/>
  <c r="Z82" i="65"/>
  <c r="W82" i="65"/>
  <c r="T82" i="65"/>
  <c r="Q82" i="65"/>
  <c r="AF81" i="65"/>
  <c r="AC81" i="65"/>
  <c r="Z81" i="65"/>
  <c r="W81" i="65"/>
  <c r="T81" i="65"/>
  <c r="Q81" i="65"/>
  <c r="AF80" i="65"/>
  <c r="AC80" i="65"/>
  <c r="Z80" i="65"/>
  <c r="W80" i="65"/>
  <c r="T80" i="65"/>
  <c r="Q80" i="65"/>
  <c r="AF79" i="65"/>
  <c r="AC79" i="65"/>
  <c r="Z79" i="65"/>
  <c r="W79" i="65"/>
  <c r="T79" i="65"/>
  <c r="Q79" i="65"/>
  <c r="AF78" i="65"/>
  <c r="AC78" i="65"/>
  <c r="Z78" i="65"/>
  <c r="W78" i="65"/>
  <c r="T78" i="65"/>
  <c r="Q78" i="65"/>
  <c r="AF77" i="65"/>
  <c r="AC77" i="65"/>
  <c r="Z77" i="65"/>
  <c r="W77" i="65"/>
  <c r="T77" i="65"/>
  <c r="Q77" i="65"/>
  <c r="AF76" i="65"/>
  <c r="AC76" i="65"/>
  <c r="Z76" i="65"/>
  <c r="W76" i="65"/>
  <c r="T76" i="65"/>
  <c r="Q76" i="65"/>
  <c r="AF75" i="65"/>
  <c r="AC75" i="65"/>
  <c r="Z75" i="65"/>
  <c r="W75" i="65"/>
  <c r="T75" i="65"/>
  <c r="Q75" i="65"/>
  <c r="AF74" i="65"/>
  <c r="AC74" i="65"/>
  <c r="Z74" i="65"/>
  <c r="W74" i="65"/>
  <c r="T74" i="65"/>
  <c r="Q74" i="65"/>
  <c r="AF73" i="65"/>
  <c r="AC73" i="65"/>
  <c r="Z73" i="65"/>
  <c r="W73" i="65"/>
  <c r="T73" i="65"/>
  <c r="Q73" i="65"/>
  <c r="AF72" i="65"/>
  <c r="AC72" i="65"/>
  <c r="Z72" i="65"/>
  <c r="W72" i="65"/>
  <c r="T72" i="65"/>
  <c r="Q72" i="65"/>
  <c r="AF71" i="65"/>
  <c r="AC71" i="65"/>
  <c r="Z71" i="65"/>
  <c r="W71" i="65"/>
  <c r="T71" i="65"/>
  <c r="Q71" i="65"/>
  <c r="AF70" i="65"/>
  <c r="AC70" i="65"/>
  <c r="Z70" i="65"/>
  <c r="W70" i="65"/>
  <c r="T70" i="65"/>
  <c r="Q70" i="65"/>
  <c r="AF69" i="65"/>
  <c r="AC69" i="65"/>
  <c r="Z69" i="65"/>
  <c r="W69" i="65"/>
  <c r="T69" i="65"/>
  <c r="Q69" i="65"/>
  <c r="AF68" i="65"/>
  <c r="AC68" i="65"/>
  <c r="Z68" i="65"/>
  <c r="W68" i="65"/>
  <c r="T68" i="65"/>
  <c r="Q68" i="65"/>
  <c r="AF62" i="65"/>
  <c r="AC62" i="65"/>
  <c r="W62" i="65"/>
  <c r="AF61" i="65"/>
  <c r="AC61" i="65"/>
  <c r="W61" i="65"/>
  <c r="AF60" i="65"/>
  <c r="AC60" i="65"/>
  <c r="W60" i="65"/>
  <c r="AF58" i="65"/>
  <c r="AC58" i="65"/>
  <c r="Z58" i="65"/>
  <c r="W58" i="65"/>
  <c r="T58" i="65"/>
  <c r="Q58" i="65"/>
  <c r="AF57" i="65"/>
  <c r="AC57" i="65"/>
  <c r="Z57" i="65"/>
  <c r="W57" i="65"/>
  <c r="T57" i="65"/>
  <c r="Q57" i="65"/>
  <c r="AF56" i="65"/>
  <c r="AC56" i="65"/>
  <c r="Z56" i="65"/>
  <c r="W56" i="65"/>
  <c r="T56" i="65"/>
  <c r="Q56" i="65"/>
  <c r="AF55" i="65"/>
  <c r="AC55" i="65"/>
  <c r="Z55" i="65"/>
  <c r="W55" i="65"/>
  <c r="T55" i="65"/>
  <c r="Q55" i="65"/>
  <c r="AF54" i="65"/>
  <c r="AC54" i="65"/>
  <c r="Z54" i="65"/>
  <c r="W54" i="65"/>
  <c r="T54" i="65"/>
  <c r="Q54" i="65"/>
  <c r="AF53" i="65"/>
  <c r="AC53" i="65"/>
  <c r="Z53" i="65"/>
  <c r="W53" i="65"/>
  <c r="T53" i="65"/>
  <c r="Q53" i="65"/>
  <c r="AF52" i="65"/>
  <c r="AC52" i="65"/>
  <c r="Z52" i="65"/>
  <c r="W52" i="65"/>
  <c r="T52" i="65"/>
  <c r="Q52" i="65"/>
  <c r="AF51" i="65"/>
  <c r="AC51" i="65"/>
  <c r="Z51" i="65"/>
  <c r="W51" i="65"/>
  <c r="T51" i="65"/>
  <c r="Q51" i="65"/>
  <c r="AF50" i="65"/>
  <c r="AC50" i="65"/>
  <c r="Z50" i="65"/>
  <c r="W50" i="65"/>
  <c r="T50" i="65"/>
  <c r="Q50" i="65"/>
  <c r="AF49" i="65"/>
  <c r="AC49" i="65"/>
  <c r="Z49" i="65"/>
  <c r="W49" i="65"/>
  <c r="T49" i="65"/>
  <c r="Q49" i="65"/>
  <c r="AF48" i="65"/>
  <c r="AC48" i="65"/>
  <c r="Z48" i="65"/>
  <c r="W48" i="65"/>
  <c r="T48" i="65"/>
  <c r="Q48" i="65"/>
  <c r="AF47" i="65"/>
  <c r="AC47" i="65"/>
  <c r="Z47" i="65"/>
  <c r="W47" i="65"/>
  <c r="T47" i="65"/>
  <c r="Q47" i="65"/>
  <c r="AF46" i="65"/>
  <c r="AC46" i="65"/>
  <c r="Z46" i="65"/>
  <c r="W46" i="65"/>
  <c r="T46" i="65"/>
  <c r="Q46" i="65"/>
  <c r="AF45" i="65"/>
  <c r="AC45" i="65"/>
  <c r="Z45" i="65"/>
  <c r="W45" i="65"/>
  <c r="T45" i="65"/>
  <c r="Q45" i="65"/>
  <c r="AF44" i="65"/>
  <c r="AC44" i="65"/>
  <c r="Z44" i="65"/>
  <c r="W44" i="65"/>
  <c r="T44" i="65"/>
  <c r="Q44" i="65"/>
  <c r="AF43" i="65"/>
  <c r="AC43" i="65"/>
  <c r="Z43" i="65"/>
  <c r="W43" i="65"/>
  <c r="T43" i="65"/>
  <c r="Q43" i="65"/>
  <c r="AF42" i="65"/>
  <c r="AC42" i="65"/>
  <c r="Z42" i="65"/>
  <c r="W42" i="65"/>
  <c r="T42" i="65"/>
  <c r="Q42" i="65"/>
  <c r="AF41" i="65"/>
  <c r="AC41" i="65"/>
  <c r="Z41" i="65"/>
  <c r="W41" i="65"/>
  <c r="T41" i="65"/>
  <c r="Q41" i="65"/>
  <c r="AF40" i="65"/>
  <c r="AC40" i="65"/>
  <c r="Z40" i="65"/>
  <c r="W40" i="65"/>
  <c r="T40" i="65"/>
  <c r="Q40" i="65"/>
  <c r="AF39" i="65"/>
  <c r="AC39" i="65"/>
  <c r="Z39" i="65"/>
  <c r="W39" i="65"/>
  <c r="T39" i="65"/>
  <c r="Q39" i="65"/>
  <c r="AF38" i="65"/>
  <c r="AC38" i="65"/>
  <c r="Z38" i="65"/>
  <c r="W38" i="65"/>
  <c r="T38" i="65"/>
  <c r="Q38" i="65"/>
  <c r="AF37" i="65"/>
  <c r="AC37" i="65"/>
  <c r="Z37" i="65"/>
  <c r="W37" i="65"/>
  <c r="T37" i="65"/>
  <c r="Q37" i="65"/>
  <c r="AF36" i="65"/>
  <c r="AC36" i="65"/>
  <c r="Z36" i="65"/>
  <c r="W36" i="65"/>
  <c r="T36" i="65"/>
  <c r="Q36" i="65"/>
  <c r="AF35" i="65"/>
  <c r="AC35" i="65"/>
  <c r="Z35" i="65"/>
  <c r="W35" i="65"/>
  <c r="T35" i="65"/>
  <c r="Q35" i="65"/>
  <c r="AF34" i="65"/>
  <c r="AC34" i="65"/>
  <c r="Z34" i="65"/>
  <c r="W34" i="65"/>
  <c r="T34" i="65"/>
  <c r="Q34" i="65"/>
  <c r="AF33" i="65"/>
  <c r="AC33" i="65"/>
  <c r="Z33" i="65"/>
  <c r="W33" i="65"/>
  <c r="T33" i="65"/>
  <c r="Q33" i="65"/>
  <c r="AF32" i="65"/>
  <c r="AC32" i="65"/>
  <c r="Z32" i="65"/>
  <c r="W32" i="65"/>
  <c r="T32" i="65"/>
  <c r="Q32" i="65"/>
  <c r="AF31" i="65"/>
  <c r="AC31" i="65"/>
  <c r="Z31" i="65"/>
  <c r="W31" i="65"/>
  <c r="T31" i="65"/>
  <c r="Q31" i="65"/>
  <c r="AF30" i="65"/>
  <c r="AC30" i="65"/>
  <c r="Z30" i="65"/>
  <c r="W30" i="65"/>
  <c r="T30" i="65"/>
  <c r="Q30" i="65"/>
  <c r="AF29" i="65"/>
  <c r="AC29" i="65"/>
  <c r="Z29" i="65"/>
  <c r="W29" i="65"/>
  <c r="T29" i="65"/>
  <c r="Q29" i="65"/>
  <c r="AF28" i="65"/>
  <c r="AC28" i="65"/>
  <c r="Z28" i="65"/>
  <c r="W28" i="65"/>
  <c r="T28" i="65"/>
  <c r="Q28" i="65"/>
  <c r="AF27" i="65"/>
  <c r="AC27" i="65"/>
  <c r="Z27" i="65"/>
  <c r="W27" i="65"/>
  <c r="T27" i="65"/>
  <c r="Q27" i="65"/>
  <c r="AF26" i="65"/>
  <c r="AC26" i="65"/>
  <c r="Z26" i="65"/>
  <c r="W26" i="65"/>
  <c r="T26" i="65"/>
  <c r="Q26" i="65"/>
  <c r="AF25" i="65"/>
  <c r="AC25" i="65"/>
  <c r="Z25" i="65"/>
  <c r="W25" i="65"/>
  <c r="T25" i="65"/>
  <c r="Q25" i="65"/>
  <c r="AF24" i="65"/>
  <c r="AC24" i="65"/>
  <c r="Z24" i="65"/>
  <c r="W24" i="65"/>
  <c r="T24" i="65"/>
  <c r="Q24" i="65"/>
  <c r="AF23" i="65"/>
  <c r="AC23" i="65"/>
  <c r="Z23" i="65"/>
  <c r="W23" i="65"/>
  <c r="T23" i="65"/>
  <c r="Q23" i="65"/>
  <c r="AF22" i="65"/>
  <c r="AC22" i="65"/>
  <c r="Z22" i="65"/>
  <c r="W22" i="65"/>
  <c r="T22" i="65"/>
  <c r="Q22" i="65"/>
  <c r="AF21" i="65"/>
  <c r="AC21" i="65"/>
  <c r="Z21" i="65"/>
  <c r="W21" i="65"/>
  <c r="T21" i="65"/>
  <c r="Q21" i="65"/>
  <c r="AF20" i="65"/>
  <c r="AC20" i="65"/>
  <c r="Z20" i="65"/>
  <c r="W20" i="65"/>
  <c r="T20" i="65"/>
  <c r="Q20" i="65"/>
  <c r="AF19" i="65"/>
  <c r="AC19" i="65"/>
  <c r="Z19" i="65"/>
  <c r="W19" i="65"/>
  <c r="T19" i="65"/>
  <c r="Q19" i="65"/>
  <c r="AF18" i="65"/>
  <c r="AC18" i="65"/>
  <c r="Z18" i="65"/>
  <c r="W18" i="65"/>
  <c r="T18" i="65"/>
  <c r="Q18" i="65"/>
  <c r="AF17" i="65"/>
  <c r="AC17" i="65"/>
  <c r="Z17" i="65"/>
  <c r="W17" i="65"/>
  <c r="T17" i="65"/>
  <c r="Q17" i="65"/>
  <c r="AI18" i="65" l="1"/>
  <c r="AI20" i="65"/>
  <c r="AI22" i="65"/>
  <c r="AI24" i="65"/>
  <c r="AI26" i="65"/>
  <c r="AI28" i="65"/>
  <c r="AI30" i="65"/>
  <c r="AI32" i="65"/>
  <c r="AI34" i="65"/>
  <c r="AI36" i="65"/>
  <c r="AI38" i="65"/>
  <c r="AI40" i="65"/>
  <c r="AI42" i="65"/>
  <c r="AI44" i="65"/>
  <c r="AI46" i="65"/>
  <c r="AI48" i="65"/>
  <c r="AI50" i="65"/>
  <c r="AI52" i="65"/>
  <c r="AI17" i="65"/>
  <c r="AI19" i="65"/>
  <c r="AI21" i="65"/>
  <c r="AI23" i="65"/>
  <c r="AI25" i="65"/>
  <c r="AI27" i="65"/>
  <c r="AI29" i="65"/>
  <c r="AI31" i="65"/>
  <c r="AI33" i="65"/>
  <c r="AI35" i="65"/>
  <c r="AI37" i="65"/>
  <c r="AI39" i="65"/>
  <c r="AI41" i="65"/>
  <c r="AI43" i="65"/>
  <c r="AI45" i="65"/>
  <c r="AI47" i="65"/>
  <c r="AI49" i="65"/>
  <c r="AI51" i="65"/>
  <c r="AI53" i="65"/>
  <c r="AI54" i="65"/>
  <c r="AI55" i="65"/>
  <c r="AI56" i="65"/>
  <c r="AI57" i="65"/>
  <c r="AI58" i="65"/>
  <c r="AI61" i="65"/>
  <c r="AI87" i="65"/>
  <c r="AI88" i="65"/>
  <c r="AI60" i="65"/>
  <c r="AI62" i="65"/>
  <c r="AI68" i="65"/>
  <c r="AI69" i="65"/>
  <c r="AI70" i="65"/>
  <c r="AI71" i="65"/>
  <c r="AI72" i="65"/>
  <c r="AI73" i="65"/>
  <c r="AI74" i="65"/>
  <c r="AI75" i="65"/>
  <c r="AI76" i="65"/>
  <c r="AI77" i="65"/>
  <c r="AI78" i="65"/>
  <c r="AI79" i="65"/>
  <c r="AI80" i="65"/>
  <c r="AI81" i="65"/>
  <c r="AI82" i="65"/>
  <c r="AI83" i="65"/>
  <c r="AI84" i="65"/>
  <c r="AI85" i="65"/>
  <c r="AI89" i="65"/>
  <c r="Z38" i="27"/>
  <c r="X38" i="27"/>
  <c r="AA37" i="27"/>
  <c r="AA36" i="27"/>
  <c r="AA35" i="27"/>
  <c r="AA34" i="27"/>
  <c r="AA33" i="27"/>
  <c r="AA32" i="27"/>
  <c r="AA31" i="27"/>
  <c r="AA30" i="27"/>
  <c r="AA29" i="27"/>
  <c r="AA28" i="27"/>
  <c r="AA27" i="27"/>
  <c r="AA26" i="27"/>
  <c r="AA25" i="27"/>
  <c r="AA24" i="27"/>
  <c r="AA23" i="27"/>
  <c r="AA22" i="27"/>
  <c r="AA21" i="27"/>
  <c r="AA20" i="27"/>
  <c r="AA19" i="27"/>
  <c r="AA18" i="27"/>
  <c r="AA17" i="27"/>
  <c r="AA16" i="27"/>
  <c r="AA15" i="27"/>
  <c r="AA14" i="27"/>
  <c r="AA13" i="27"/>
  <c r="AA12" i="27"/>
  <c r="AA11" i="27"/>
  <c r="AA10" i="27"/>
  <c r="AA9" i="27"/>
  <c r="AA8" i="27"/>
  <c r="U38" i="27"/>
  <c r="S38" i="27"/>
  <c r="V37" i="27"/>
  <c r="V36" i="27"/>
  <c r="V35" i="27"/>
  <c r="V34" i="27"/>
  <c r="V33" i="27"/>
  <c r="V32" i="27"/>
  <c r="V31" i="27"/>
  <c r="V30" i="27"/>
  <c r="V29" i="27"/>
  <c r="V28" i="27"/>
  <c r="V27" i="27"/>
  <c r="V26" i="27"/>
  <c r="V25" i="27"/>
  <c r="V24" i="27"/>
  <c r="V23" i="27"/>
  <c r="V22" i="27"/>
  <c r="V21" i="27"/>
  <c r="V20" i="27"/>
  <c r="V19" i="27"/>
  <c r="V18" i="27"/>
  <c r="V17" i="27"/>
  <c r="V16" i="27"/>
  <c r="V15" i="27"/>
  <c r="V14" i="27"/>
  <c r="V13" i="27"/>
  <c r="V12" i="27"/>
  <c r="V11" i="27"/>
  <c r="V10" i="27"/>
  <c r="V9" i="27"/>
  <c r="V8" i="27"/>
  <c r="Q35" i="27"/>
  <c r="Q33" i="27"/>
  <c r="Q27" i="27"/>
  <c r="Q25" i="27"/>
  <c r="Q19" i="27"/>
  <c r="Q17" i="27"/>
  <c r="Q11" i="27"/>
  <c r="Q9" i="27"/>
  <c r="Q37" i="27"/>
  <c r="Q29" i="27"/>
  <c r="Q21" i="27"/>
  <c r="Q13" i="27"/>
  <c r="Q31" i="27"/>
  <c r="Q23" i="27"/>
  <c r="Q15" i="27"/>
  <c r="T38" i="27" l="1"/>
  <c r="Y38" i="27"/>
  <c r="AA38" i="27"/>
  <c r="W38" i="27"/>
  <c r="V7" i="27"/>
  <c r="F29" i="27"/>
  <c r="F21" i="27"/>
  <c r="F8" i="27"/>
  <c r="R38" i="27"/>
  <c r="Q10" i="27"/>
  <c r="Q12" i="27"/>
  <c r="Q14" i="27"/>
  <c r="Q16" i="27"/>
  <c r="Q18" i="27"/>
  <c r="Q20" i="27"/>
  <c r="Q22" i="27"/>
  <c r="Q24" i="27"/>
  <c r="Q26" i="27"/>
  <c r="Q28" i="27"/>
  <c r="Q32" i="27"/>
  <c r="Q34" i="27"/>
  <c r="Q36" i="27"/>
  <c r="Q30" i="27"/>
  <c r="F33" i="27"/>
  <c r="F30" i="27"/>
  <c r="F25" i="27"/>
  <c r="AH38" i="27"/>
  <c r="K38" i="27"/>
  <c r="J38" i="27"/>
  <c r="P38" i="27"/>
  <c r="O38" i="27"/>
  <c r="I38" i="27"/>
  <c r="N38" i="27"/>
  <c r="M38" i="27"/>
  <c r="L7" i="27"/>
  <c r="F14" i="27"/>
  <c r="V38" i="27" l="1"/>
  <c r="F18" i="27"/>
  <c r="F35" i="27"/>
  <c r="F34" i="27"/>
  <c r="F15" i="27"/>
  <c r="F37" i="27"/>
  <c r="F36" i="27"/>
  <c r="F27" i="27"/>
  <c r="F16" i="27"/>
  <c r="F13" i="27"/>
  <c r="F12" i="27"/>
  <c r="F11" i="27"/>
  <c r="F9" i="27"/>
  <c r="Q38" i="27"/>
  <c r="F32" i="27"/>
  <c r="F31" i="27"/>
  <c r="F28" i="27"/>
  <c r="F26" i="27"/>
  <c r="F24" i="27"/>
  <c r="F23" i="27"/>
  <c r="F22" i="27"/>
  <c r="F20" i="27"/>
  <c r="F19" i="27"/>
  <c r="F17" i="27"/>
  <c r="F10" i="27"/>
  <c r="L38" i="27"/>
  <c r="L39" i="27" s="1"/>
  <c r="F38" i="27" l="1"/>
  <c r="F39" i="27" s="1"/>
  <c r="AF38" i="27"/>
  <c r="AF39" i="27" s="1"/>
  <c r="AD38" i="27" l="1"/>
  <c r="AJ7" i="68" l="1"/>
  <c r="AK7" i="68" s="1"/>
  <c r="AM7" i="68" s="1"/>
  <c r="AJ6" i="68"/>
  <c r="AK6" i="68" s="1"/>
  <c r="AM6" i="68" s="1"/>
  <c r="AM32" i="68" l="1"/>
  <c r="E36" i="132" l="1"/>
  <c r="AP6" i="132" s="1"/>
  <c r="AK6" i="132" s="1"/>
  <c r="AM6" i="132" l="1"/>
  <c r="AK11" i="132"/>
  <c r="AK8" i="132"/>
  <c r="AM8" i="132" s="1"/>
  <c r="AK12" i="132"/>
  <c r="AM12" i="132" s="1"/>
  <c r="AK16" i="132"/>
  <c r="AM16" i="132" s="1"/>
  <c r="AK20" i="132"/>
  <c r="AM20" i="132" s="1"/>
  <c r="AK24" i="132"/>
  <c r="AM24" i="132" s="1"/>
  <c r="AK28" i="132"/>
  <c r="AM28" i="132" s="1"/>
  <c r="AK7" i="132"/>
  <c r="AM7" i="132" s="1"/>
  <c r="AM11" i="132"/>
  <c r="AK15" i="132"/>
  <c r="AM15" i="132" s="1"/>
  <c r="AK19" i="132"/>
  <c r="AM19" i="132" s="1"/>
  <c r="AK23" i="132"/>
  <c r="AM23" i="132" s="1"/>
  <c r="AK27" i="132"/>
  <c r="AM27" i="132" s="1"/>
  <c r="AK10" i="132"/>
  <c r="AM10" i="132" s="1"/>
  <c r="AK14" i="132"/>
  <c r="AM14" i="132" s="1"/>
  <c r="AK18" i="132"/>
  <c r="AM18" i="132" s="1"/>
  <c r="AK22" i="132"/>
  <c r="AM22" i="132" s="1"/>
  <c r="AK26" i="132"/>
  <c r="AM26" i="132" s="1"/>
  <c r="AK9" i="132"/>
  <c r="AM9" i="132" s="1"/>
  <c r="AK13" i="132"/>
  <c r="AM13" i="132" s="1"/>
  <c r="AK17" i="132"/>
  <c r="AM17" i="132" s="1"/>
  <c r="AK21" i="132"/>
  <c r="AM21" i="132" s="1"/>
  <c r="AK25" i="132"/>
  <c r="AM25" i="132" s="1"/>
  <c r="AM29" i="132"/>
  <c r="AM32" i="132" s="1"/>
</calcChain>
</file>

<file path=xl/sharedStrings.xml><?xml version="1.0" encoding="utf-8"?>
<sst xmlns="http://schemas.openxmlformats.org/spreadsheetml/2006/main" count="5232" uniqueCount="1739">
  <si>
    <t>献立名</t>
    <rPh sb="0" eb="2">
      <t>コンダテ</t>
    </rPh>
    <rPh sb="2" eb="3">
      <t>メイ</t>
    </rPh>
    <phoneticPr fontId="5"/>
  </si>
  <si>
    <t>材料名</t>
    <rPh sb="0" eb="3">
      <t>ザイリョウメイ</t>
    </rPh>
    <phoneticPr fontId="5"/>
  </si>
  <si>
    <t>職員</t>
    <rPh sb="0" eb="2">
      <t>ショクイン</t>
    </rPh>
    <phoneticPr fontId="5"/>
  </si>
  <si>
    <t>合計
B</t>
    <rPh sb="0" eb="2">
      <t>ゴウケイ</t>
    </rPh>
    <phoneticPr fontId="5"/>
  </si>
  <si>
    <t>食品名</t>
    <rPh sb="0" eb="2">
      <t>ショクヒン</t>
    </rPh>
    <rPh sb="2" eb="3">
      <t>メイ</t>
    </rPh>
    <phoneticPr fontId="8"/>
  </si>
  <si>
    <t>さつまいも</t>
    <phoneticPr fontId="8"/>
  </si>
  <si>
    <t>さといも</t>
    <phoneticPr fontId="8"/>
  </si>
  <si>
    <t>じゃがいも</t>
    <phoneticPr fontId="8"/>
  </si>
  <si>
    <t>ながいも</t>
    <phoneticPr fontId="8"/>
  </si>
  <si>
    <t>落花生</t>
    <rPh sb="0" eb="3">
      <t>ラッカセイ</t>
    </rPh>
    <phoneticPr fontId="8"/>
  </si>
  <si>
    <t>えだまめ</t>
    <phoneticPr fontId="8"/>
  </si>
  <si>
    <t>さやいんげん</t>
    <phoneticPr fontId="8"/>
  </si>
  <si>
    <t>さやえんどう</t>
    <phoneticPr fontId="8"/>
  </si>
  <si>
    <t>スナップえんどう</t>
    <phoneticPr fontId="8"/>
  </si>
  <si>
    <t>オクラ</t>
    <phoneticPr fontId="8"/>
  </si>
  <si>
    <t>こまつな</t>
    <phoneticPr fontId="8"/>
  </si>
  <si>
    <t>しゅんぎく</t>
    <phoneticPr fontId="8"/>
  </si>
  <si>
    <t>たかな</t>
    <phoneticPr fontId="8"/>
  </si>
  <si>
    <t>トマト</t>
    <phoneticPr fontId="8"/>
  </si>
  <si>
    <t>にら</t>
    <phoneticPr fontId="8"/>
  </si>
  <si>
    <t>にんじん</t>
    <phoneticPr fontId="8"/>
  </si>
  <si>
    <t>ブロッコリー</t>
    <phoneticPr fontId="8"/>
  </si>
  <si>
    <t>ほうれんそう</t>
    <phoneticPr fontId="8"/>
  </si>
  <si>
    <t>サニーレタス</t>
    <phoneticPr fontId="8"/>
  </si>
  <si>
    <t>カリフラワー</t>
    <phoneticPr fontId="8"/>
  </si>
  <si>
    <t>キャベツ</t>
    <phoneticPr fontId="8"/>
  </si>
  <si>
    <t>きゅうり</t>
    <phoneticPr fontId="8"/>
  </si>
  <si>
    <t>ごぼう</t>
    <phoneticPr fontId="8"/>
  </si>
  <si>
    <t>しょうが</t>
    <phoneticPr fontId="8"/>
  </si>
  <si>
    <t>セロリ</t>
    <phoneticPr fontId="8"/>
  </si>
  <si>
    <t>そらまめ</t>
    <phoneticPr fontId="8"/>
  </si>
  <si>
    <t>たまねぎ</t>
    <phoneticPr fontId="8"/>
  </si>
  <si>
    <t>とうがん</t>
    <phoneticPr fontId="8"/>
  </si>
  <si>
    <t>スイートコーン</t>
    <phoneticPr fontId="8"/>
  </si>
  <si>
    <t>なす</t>
    <phoneticPr fontId="8"/>
  </si>
  <si>
    <t>にがうり</t>
    <phoneticPr fontId="8"/>
  </si>
  <si>
    <t>はくさい</t>
    <phoneticPr fontId="8"/>
  </si>
  <si>
    <t>レタス</t>
    <phoneticPr fontId="8"/>
  </si>
  <si>
    <t>れんこん</t>
    <phoneticPr fontId="8"/>
  </si>
  <si>
    <t>えのきたけ</t>
    <phoneticPr fontId="8"/>
  </si>
  <si>
    <t>ぶなしめじ</t>
    <phoneticPr fontId="8"/>
  </si>
  <si>
    <t>まいたけ</t>
    <phoneticPr fontId="8"/>
  </si>
  <si>
    <t>すいか</t>
    <phoneticPr fontId="8"/>
  </si>
  <si>
    <t>バナナ</t>
    <phoneticPr fontId="8"/>
  </si>
  <si>
    <t>ぶどう</t>
    <phoneticPr fontId="8"/>
  </si>
  <si>
    <t>レモン</t>
    <phoneticPr fontId="8"/>
  </si>
  <si>
    <t>廃棄率
（％）</t>
    <rPh sb="0" eb="2">
      <t>ハイキ</t>
    </rPh>
    <rPh sb="2" eb="3">
      <t>リツ</t>
    </rPh>
    <phoneticPr fontId="5"/>
  </si>
  <si>
    <t>昼　食</t>
    <rPh sb="0" eb="1">
      <t>ヒル</t>
    </rPh>
    <rPh sb="2" eb="3">
      <t>ショク</t>
    </rPh>
    <phoneticPr fontId="5"/>
  </si>
  <si>
    <t>外税</t>
    <rPh sb="0" eb="1">
      <t>ソト</t>
    </rPh>
    <rPh sb="1" eb="2">
      <t>ゼイ</t>
    </rPh>
    <phoneticPr fontId="7"/>
  </si>
  <si>
    <t>年</t>
    <rPh sb="0" eb="1">
      <t>ネン</t>
    </rPh>
    <phoneticPr fontId="7"/>
  </si>
  <si>
    <t>月</t>
    <rPh sb="0" eb="1">
      <t>ガツ</t>
    </rPh>
    <phoneticPr fontId="7"/>
  </si>
  <si>
    <t>日</t>
    <rPh sb="0" eb="1">
      <t>ニチ</t>
    </rPh>
    <phoneticPr fontId="7"/>
  </si>
  <si>
    <t>総数</t>
    <rPh sb="0" eb="1">
      <t>ソウ</t>
    </rPh>
    <phoneticPr fontId="5"/>
  </si>
  <si>
    <t>乳児</t>
    <rPh sb="0" eb="2">
      <t>ニュウジ</t>
    </rPh>
    <phoneticPr fontId="5"/>
  </si>
  <si>
    <t>施設長</t>
    <rPh sb="0" eb="2">
      <t>シセツ</t>
    </rPh>
    <rPh sb="2" eb="3">
      <t>チョウ</t>
    </rPh>
    <phoneticPr fontId="7"/>
  </si>
  <si>
    <t>主任
保育士</t>
    <rPh sb="0" eb="2">
      <t>シュニン</t>
    </rPh>
    <rPh sb="3" eb="5">
      <t>ホイク</t>
    </rPh>
    <rPh sb="5" eb="6">
      <t>シ</t>
    </rPh>
    <phoneticPr fontId="7"/>
  </si>
  <si>
    <t>予定
食数</t>
    <phoneticPr fontId="7"/>
  </si>
  <si>
    <t>おやつ</t>
    <phoneticPr fontId="7"/>
  </si>
  <si>
    <t>必要量＝
B÷（1-廃棄率/100）</t>
    <rPh sb="0" eb="2">
      <t>ヒツヨウ</t>
    </rPh>
    <rPh sb="2" eb="3">
      <t>リョウ</t>
    </rPh>
    <rPh sb="10" eb="12">
      <t>ハイキ</t>
    </rPh>
    <rPh sb="12" eb="13">
      <t>リツ</t>
    </rPh>
    <phoneticPr fontId="5"/>
  </si>
  <si>
    <t>備考</t>
    <rPh sb="0" eb="2">
      <t>ビコウ</t>
    </rPh>
    <phoneticPr fontId="7"/>
  </si>
  <si>
    <t>小計</t>
    <rPh sb="0" eb="2">
      <t>ショウケイ</t>
    </rPh>
    <phoneticPr fontId="7"/>
  </si>
  <si>
    <t>離乳食専用</t>
    <rPh sb="0" eb="3">
      <t>リニュウショク</t>
    </rPh>
    <rPh sb="3" eb="5">
      <t>センヨウ</t>
    </rPh>
    <phoneticPr fontId="7"/>
  </si>
  <si>
    <t>給食日計表</t>
    <phoneticPr fontId="7"/>
  </si>
  <si>
    <t>予定</t>
    <rPh sb="0" eb="2">
      <t>ヨテイ</t>
    </rPh>
    <phoneticPr fontId="7"/>
  </si>
  <si>
    <t>調理
担当</t>
    <rPh sb="0" eb="2">
      <t>チョウリ</t>
    </rPh>
    <rPh sb="3" eb="5">
      <t>タントウ</t>
    </rPh>
    <phoneticPr fontId="7"/>
  </si>
  <si>
    <t>金額</t>
    <rPh sb="0" eb="2">
      <t>キンガク</t>
    </rPh>
    <phoneticPr fontId="5"/>
  </si>
  <si>
    <t>購入量</t>
    <rPh sb="0" eb="2">
      <t>コウニュウ</t>
    </rPh>
    <rPh sb="2" eb="3">
      <t>リョウ</t>
    </rPh>
    <phoneticPr fontId="5"/>
  </si>
  <si>
    <t>当日</t>
    <rPh sb="0" eb="2">
      <t>トウジツ</t>
    </rPh>
    <phoneticPr fontId="7"/>
  </si>
  <si>
    <t>合計</t>
    <rPh sb="0" eb="2">
      <t>ゴウケイ</t>
    </rPh>
    <phoneticPr fontId="7"/>
  </si>
  <si>
    <t>昼食</t>
    <rPh sb="0" eb="2">
      <t>チュウショク</t>
    </rPh>
    <phoneticPr fontId="7"/>
  </si>
  <si>
    <t>１人１日当たり単価</t>
    <rPh sb="1" eb="2">
      <t>ニン</t>
    </rPh>
    <rPh sb="3" eb="4">
      <t>ニチ</t>
    </rPh>
    <rPh sb="4" eb="5">
      <t>ア</t>
    </rPh>
    <rPh sb="7" eb="9">
      <t>タンカ</t>
    </rPh>
    <phoneticPr fontId="7"/>
  </si>
  <si>
    <t>A×倍率×予定食数</t>
    <phoneticPr fontId="5"/>
  </si>
  <si>
    <t>乳児
倍率</t>
    <rPh sb="0" eb="2">
      <t>ニュウジ</t>
    </rPh>
    <rPh sb="3" eb="5">
      <t>バイリツ</t>
    </rPh>
    <phoneticPr fontId="5"/>
  </si>
  <si>
    <t>職員
倍率</t>
    <rPh sb="0" eb="2">
      <t>ショクイン</t>
    </rPh>
    <rPh sb="3" eb="5">
      <t>バイリツ</t>
    </rPh>
    <phoneticPr fontId="5"/>
  </si>
  <si>
    <t>3～5
倍率</t>
    <rPh sb="4" eb="6">
      <t>バイリツ</t>
    </rPh>
    <phoneticPr fontId="5"/>
  </si>
  <si>
    <t>1～2
倍率</t>
    <rPh sb="4" eb="6">
      <t>バイリツ</t>
    </rPh>
    <phoneticPr fontId="5"/>
  </si>
  <si>
    <t>繰越し</t>
    <rPh sb="0" eb="2">
      <t>クリコ</t>
    </rPh>
    <phoneticPr fontId="5"/>
  </si>
  <si>
    <t>1人分
純使用
量（ｇ）
A</t>
    <rPh sb="1" eb="2">
      <t>ニン</t>
    </rPh>
    <rPh sb="2" eb="3">
      <t>ブン</t>
    </rPh>
    <rPh sb="4" eb="5">
      <t>ジュン</t>
    </rPh>
    <rPh sb="5" eb="7">
      <t>シヨウ</t>
    </rPh>
    <rPh sb="8" eb="9">
      <t>リョウ</t>
    </rPh>
    <phoneticPr fontId="5"/>
  </si>
  <si>
    <t>在庫利用
（繰入れ）</t>
    <rPh sb="0" eb="2">
      <t>ザイコ</t>
    </rPh>
    <rPh sb="2" eb="4">
      <t>リヨウ</t>
    </rPh>
    <rPh sb="6" eb="7">
      <t>ク</t>
    </rPh>
    <rPh sb="7" eb="8">
      <t>イ</t>
    </rPh>
    <phoneticPr fontId="5"/>
  </si>
  <si>
    <t>乳児</t>
    <rPh sb="0" eb="2">
      <t>ニュウジ</t>
    </rPh>
    <phoneticPr fontId="7"/>
  </si>
  <si>
    <t>職員</t>
    <rPh sb="0" eb="2">
      <t>ショクイン</t>
    </rPh>
    <phoneticPr fontId="7"/>
  </si>
  <si>
    <t>予定食数</t>
    <rPh sb="0" eb="2">
      <t>ヨテイ</t>
    </rPh>
    <rPh sb="2" eb="3">
      <t>ショク</t>
    </rPh>
    <rPh sb="3" eb="4">
      <t>スウ</t>
    </rPh>
    <phoneticPr fontId="7"/>
  </si>
  <si>
    <t>当日食数</t>
    <rPh sb="0" eb="2">
      <t>トウジツ</t>
    </rPh>
    <rPh sb="2" eb="3">
      <t>ショク</t>
    </rPh>
    <rPh sb="3" eb="4">
      <t>スウ</t>
    </rPh>
    <phoneticPr fontId="7"/>
  </si>
  <si>
    <t>1/2廃棄</t>
    <rPh sb="3" eb="5">
      <t>ハイキ</t>
    </rPh>
    <phoneticPr fontId="7"/>
  </si>
  <si>
    <t>食数（予定・当日）にそれぞれの区分で設定した倍率を乗じて求める。</t>
  </si>
  <si>
    <t>（例）乳児補正人数＝乳児食数×乳児倍率</t>
  </si>
  <si>
    <t>おやつ</t>
    <phoneticPr fontId="7"/>
  </si>
  <si>
    <t>廃 棄 率</t>
  </si>
  <si>
    <t>アマランサス</t>
    <phoneticPr fontId="8"/>
  </si>
  <si>
    <t>あわ</t>
    <phoneticPr fontId="8"/>
  </si>
  <si>
    <t>おおむぎ</t>
    <phoneticPr fontId="8"/>
  </si>
  <si>
    <t>きび</t>
    <phoneticPr fontId="8"/>
  </si>
  <si>
    <t>小麦粉</t>
    <rPh sb="0" eb="2">
      <t>コムギ</t>
    </rPh>
    <rPh sb="2" eb="3">
      <t>コ</t>
    </rPh>
    <phoneticPr fontId="8"/>
  </si>
  <si>
    <t>薄力粉</t>
    <phoneticPr fontId="8"/>
  </si>
  <si>
    <t>中力粉</t>
    <phoneticPr fontId="8"/>
  </si>
  <si>
    <t>強力粉</t>
    <phoneticPr fontId="8"/>
  </si>
  <si>
    <t>お好み焼き粉</t>
    <rPh sb="5" eb="6">
      <t>コナ</t>
    </rPh>
    <phoneticPr fontId="8"/>
  </si>
  <si>
    <t>ホットケーキミックス</t>
    <phoneticPr fontId="8"/>
  </si>
  <si>
    <t>から揚げ粉</t>
    <rPh sb="4" eb="5">
      <t>コ</t>
    </rPh>
    <phoneticPr fontId="8"/>
  </si>
  <si>
    <t>天ぷら粉</t>
    <rPh sb="3" eb="4">
      <t>コ</t>
    </rPh>
    <phoneticPr fontId="8"/>
  </si>
  <si>
    <t>パン</t>
    <phoneticPr fontId="8"/>
  </si>
  <si>
    <t>食パン</t>
  </si>
  <si>
    <t>コッペパン</t>
  </si>
  <si>
    <t>乾パン</t>
    <phoneticPr fontId="8"/>
  </si>
  <si>
    <t>カンパン</t>
    <phoneticPr fontId="8"/>
  </si>
  <si>
    <t>フランスパン</t>
  </si>
  <si>
    <t>ライ麦パン</t>
    <phoneticPr fontId="8"/>
  </si>
  <si>
    <t>ぶどうパン</t>
    <phoneticPr fontId="8"/>
  </si>
  <si>
    <t>ロールパン</t>
    <phoneticPr fontId="8"/>
  </si>
  <si>
    <t>クロワッサン</t>
    <phoneticPr fontId="8"/>
  </si>
  <si>
    <t>イングリッシュマフィン</t>
    <phoneticPr fontId="8"/>
  </si>
  <si>
    <t>ナン</t>
    <phoneticPr fontId="8"/>
  </si>
  <si>
    <t>ベーグル</t>
    <phoneticPr fontId="8"/>
  </si>
  <si>
    <t>うどん</t>
    <phoneticPr fontId="8"/>
  </si>
  <si>
    <t>そうめん</t>
    <phoneticPr fontId="8"/>
  </si>
  <si>
    <t>ひやむぎ</t>
    <phoneticPr fontId="8"/>
  </si>
  <si>
    <t>ラーメン</t>
    <phoneticPr fontId="8"/>
  </si>
  <si>
    <t>中華めん</t>
    <phoneticPr fontId="8"/>
  </si>
  <si>
    <t>沖縄そば</t>
    <phoneticPr fontId="8"/>
  </si>
  <si>
    <t>マカロニ</t>
    <phoneticPr fontId="8"/>
  </si>
  <si>
    <t>スパゲッティ</t>
    <phoneticPr fontId="8"/>
  </si>
  <si>
    <t>ふ</t>
  </si>
  <si>
    <t>ぎょうざの皮</t>
    <phoneticPr fontId="8"/>
  </si>
  <si>
    <t>しゅうまいの皮</t>
    <phoneticPr fontId="8"/>
  </si>
  <si>
    <t>ピザ生地</t>
    <phoneticPr fontId="8"/>
  </si>
  <si>
    <t>ちくわぶ</t>
    <phoneticPr fontId="8"/>
  </si>
  <si>
    <t>パン粉</t>
    <phoneticPr fontId="8"/>
  </si>
  <si>
    <t>冷めん</t>
    <phoneticPr fontId="8"/>
  </si>
  <si>
    <t>米</t>
    <rPh sb="0" eb="1">
      <t>コメ</t>
    </rPh>
    <phoneticPr fontId="8"/>
  </si>
  <si>
    <t>玄米</t>
  </si>
  <si>
    <t>うるち米</t>
    <phoneticPr fontId="8"/>
  </si>
  <si>
    <t>もち米</t>
    <phoneticPr fontId="8"/>
  </si>
  <si>
    <t>インディカ米</t>
    <phoneticPr fontId="8"/>
  </si>
  <si>
    <t>発芽玄米</t>
    <phoneticPr fontId="8"/>
  </si>
  <si>
    <t>アルファ化米</t>
    <phoneticPr fontId="8"/>
  </si>
  <si>
    <t>おにぎり</t>
    <phoneticPr fontId="8"/>
  </si>
  <si>
    <t>焼きおにぎり</t>
    <phoneticPr fontId="8"/>
  </si>
  <si>
    <t>きりたんぽ</t>
    <phoneticPr fontId="8"/>
  </si>
  <si>
    <t>玄米粉</t>
    <phoneticPr fontId="8"/>
  </si>
  <si>
    <t>米粉</t>
    <phoneticPr fontId="8"/>
  </si>
  <si>
    <t>米粉パン</t>
    <phoneticPr fontId="8"/>
  </si>
  <si>
    <t>米粉めん</t>
    <phoneticPr fontId="8"/>
  </si>
  <si>
    <t>ビーフン</t>
    <phoneticPr fontId="8"/>
  </si>
  <si>
    <t>米こうじ</t>
    <phoneticPr fontId="8"/>
  </si>
  <si>
    <t>もち</t>
    <phoneticPr fontId="8"/>
  </si>
  <si>
    <t>赤飯</t>
    <phoneticPr fontId="8"/>
  </si>
  <si>
    <t>あくまき</t>
    <phoneticPr fontId="8"/>
  </si>
  <si>
    <t>白玉粉</t>
    <phoneticPr fontId="8"/>
  </si>
  <si>
    <t>道明寺粉</t>
    <phoneticPr fontId="8"/>
  </si>
  <si>
    <t>米ぬか</t>
    <phoneticPr fontId="8"/>
  </si>
  <si>
    <t>そば</t>
    <phoneticPr fontId="8"/>
  </si>
  <si>
    <t>そば粉</t>
    <phoneticPr fontId="8"/>
  </si>
  <si>
    <t>とうもろこし</t>
    <phoneticPr fontId="8"/>
  </si>
  <si>
    <t>トウモロコシ</t>
    <phoneticPr fontId="8"/>
  </si>
  <si>
    <t>コーンミール</t>
    <phoneticPr fontId="8"/>
  </si>
  <si>
    <t>ジャイアントコーン</t>
    <phoneticPr fontId="8"/>
  </si>
  <si>
    <t>ポップコーン</t>
    <phoneticPr fontId="8"/>
  </si>
  <si>
    <t>コーンフレーク</t>
  </si>
  <si>
    <t>はとむぎ</t>
    <phoneticPr fontId="8"/>
  </si>
  <si>
    <t>ひえ</t>
    <phoneticPr fontId="8"/>
  </si>
  <si>
    <t>もろこし</t>
    <phoneticPr fontId="8"/>
  </si>
  <si>
    <t>ライむぎ</t>
    <phoneticPr fontId="8"/>
  </si>
  <si>
    <t>ライ麦</t>
    <phoneticPr fontId="8"/>
  </si>
  <si>
    <t>雑穀</t>
    <phoneticPr fontId="8"/>
  </si>
  <si>
    <t>きくいも</t>
    <phoneticPr fontId="8"/>
  </si>
  <si>
    <t>こんにゃく</t>
    <phoneticPr fontId="8"/>
  </si>
  <si>
    <t>凍みこんにゃく</t>
    <phoneticPr fontId="8"/>
  </si>
  <si>
    <t>しらたき</t>
  </si>
  <si>
    <t>むらさきいも</t>
    <phoneticPr fontId="8"/>
  </si>
  <si>
    <t>さといも水煮</t>
  </si>
  <si>
    <t>冷凍さといも</t>
    <rPh sb="0" eb="2">
      <t>レイトウ</t>
    </rPh>
    <phoneticPr fontId="8"/>
  </si>
  <si>
    <t>セレベス</t>
    <phoneticPr fontId="8"/>
  </si>
  <si>
    <t>セレベス水煮</t>
  </si>
  <si>
    <t>たけのこいも</t>
    <phoneticPr fontId="8"/>
  </si>
  <si>
    <t>たけのこいも水煮</t>
  </si>
  <si>
    <t>みずいも</t>
    <phoneticPr fontId="8"/>
  </si>
  <si>
    <t>みずいも水煮</t>
    <phoneticPr fontId="8"/>
  </si>
  <si>
    <t>やつがしら</t>
    <phoneticPr fontId="8"/>
  </si>
  <si>
    <t>やつがしら水煮</t>
    <phoneticPr fontId="8"/>
  </si>
  <si>
    <t>じゃがいも水煮</t>
    <phoneticPr fontId="8"/>
  </si>
  <si>
    <t>フライドポテト</t>
  </si>
  <si>
    <t>乾燥マッシュポテト</t>
    <phoneticPr fontId="8"/>
  </si>
  <si>
    <t>ヤーコン</t>
    <phoneticPr fontId="8"/>
  </si>
  <si>
    <t>ヤーコン水煮</t>
    <phoneticPr fontId="8"/>
  </si>
  <si>
    <t>いちょういも</t>
    <phoneticPr fontId="8"/>
  </si>
  <si>
    <t>ながいも水煮</t>
    <rPh sb="4" eb="6">
      <t>ミズニ</t>
    </rPh>
    <phoneticPr fontId="8"/>
  </si>
  <si>
    <t>やまといも</t>
    <phoneticPr fontId="8"/>
  </si>
  <si>
    <t>じねんじょ</t>
    <phoneticPr fontId="8"/>
  </si>
  <si>
    <t>だいじょ</t>
    <phoneticPr fontId="8"/>
  </si>
  <si>
    <t>キャッサバでん粉</t>
    <phoneticPr fontId="8"/>
  </si>
  <si>
    <t>くずでん粉</t>
    <phoneticPr fontId="8"/>
  </si>
  <si>
    <t>米でん粉</t>
    <phoneticPr fontId="8"/>
  </si>
  <si>
    <t>小麦でん粉</t>
    <phoneticPr fontId="8"/>
  </si>
  <si>
    <t>サゴでん粉</t>
    <phoneticPr fontId="8"/>
  </si>
  <si>
    <t>さつまいもでん粉</t>
    <phoneticPr fontId="8"/>
  </si>
  <si>
    <t>じゃがいもでん粉</t>
    <phoneticPr fontId="8"/>
  </si>
  <si>
    <t>とうもろこしでん粉</t>
    <phoneticPr fontId="8"/>
  </si>
  <si>
    <t>くずきり</t>
    <phoneticPr fontId="8"/>
  </si>
  <si>
    <t>ごま豆腐</t>
    <phoneticPr fontId="8"/>
  </si>
  <si>
    <t>タピオカパール</t>
    <phoneticPr fontId="8"/>
  </si>
  <si>
    <t>でん粉めん</t>
    <phoneticPr fontId="8"/>
  </si>
  <si>
    <t>はるさめ</t>
    <phoneticPr fontId="8"/>
  </si>
  <si>
    <t>砂糖</t>
    <rPh sb="0" eb="2">
      <t>サトウ</t>
    </rPh>
    <phoneticPr fontId="8"/>
  </si>
  <si>
    <t>黒砂糖</t>
    <phoneticPr fontId="8"/>
  </si>
  <si>
    <t>和三盆糖</t>
    <phoneticPr fontId="8"/>
  </si>
  <si>
    <t>上白糖</t>
    <phoneticPr fontId="8"/>
  </si>
  <si>
    <t>三温糖</t>
    <phoneticPr fontId="8"/>
  </si>
  <si>
    <t>グラニュー糖</t>
    <phoneticPr fontId="8"/>
  </si>
  <si>
    <t>白ざら糖</t>
    <phoneticPr fontId="8"/>
  </si>
  <si>
    <t>中ざら糖</t>
    <phoneticPr fontId="8"/>
  </si>
  <si>
    <t>角砂糖</t>
    <phoneticPr fontId="8"/>
  </si>
  <si>
    <t>氷砂糖</t>
    <phoneticPr fontId="8"/>
  </si>
  <si>
    <t>コーヒーシュガー</t>
    <phoneticPr fontId="8"/>
  </si>
  <si>
    <t>粉糖</t>
    <phoneticPr fontId="8"/>
  </si>
  <si>
    <t>液糖</t>
    <phoneticPr fontId="8"/>
  </si>
  <si>
    <t>氷糖みつ</t>
    <phoneticPr fontId="8"/>
  </si>
  <si>
    <t>粉あめ</t>
    <phoneticPr fontId="8"/>
  </si>
  <si>
    <t>水あめ</t>
    <phoneticPr fontId="8"/>
  </si>
  <si>
    <t>ぶどう糖</t>
    <phoneticPr fontId="8"/>
  </si>
  <si>
    <t>果糖</t>
    <phoneticPr fontId="8"/>
  </si>
  <si>
    <t>黒蜜</t>
    <phoneticPr fontId="8"/>
  </si>
  <si>
    <t>はちみつ</t>
    <phoneticPr fontId="8"/>
  </si>
  <si>
    <t>メープルシロップ</t>
    <phoneticPr fontId="8"/>
  </si>
  <si>
    <t>あずき</t>
    <phoneticPr fontId="8"/>
  </si>
  <si>
    <t>小豆</t>
    <phoneticPr fontId="8"/>
  </si>
  <si>
    <t>小豆缶詰</t>
  </si>
  <si>
    <t>こしあん</t>
  </si>
  <si>
    <t>さらしあん</t>
  </si>
  <si>
    <t>つぶしあん</t>
  </si>
  <si>
    <t>いんげんまめ</t>
    <phoneticPr fontId="8"/>
  </si>
  <si>
    <t>えんどう</t>
    <phoneticPr fontId="8"/>
  </si>
  <si>
    <t>塩豆</t>
    <phoneticPr fontId="8"/>
  </si>
  <si>
    <t>うぐいす豆</t>
    <phoneticPr fontId="8"/>
  </si>
  <si>
    <t>ささげ</t>
    <phoneticPr fontId="8"/>
  </si>
  <si>
    <t>フライビーンズ</t>
  </si>
  <si>
    <t>おたふく豆</t>
    <phoneticPr fontId="8"/>
  </si>
  <si>
    <t>ふき豆</t>
    <phoneticPr fontId="8"/>
  </si>
  <si>
    <t>しょうゆ豆</t>
    <phoneticPr fontId="8"/>
  </si>
  <si>
    <t>大豆</t>
    <rPh sb="0" eb="2">
      <t>ダイズ</t>
    </rPh>
    <phoneticPr fontId="8"/>
  </si>
  <si>
    <t>炒り大豆</t>
    <rPh sb="0" eb="1">
      <t>イ</t>
    </rPh>
    <rPh sb="2" eb="4">
      <t>ダイズ</t>
    </rPh>
    <phoneticPr fontId="8"/>
  </si>
  <si>
    <t>きな粉</t>
    <phoneticPr fontId="8"/>
  </si>
  <si>
    <t>ぶどう豆</t>
    <phoneticPr fontId="8"/>
  </si>
  <si>
    <t>豆腐</t>
    <rPh sb="0" eb="2">
      <t>トウフ</t>
    </rPh>
    <phoneticPr fontId="8"/>
  </si>
  <si>
    <t>木綿豆腐</t>
    <phoneticPr fontId="8"/>
  </si>
  <si>
    <t>絹ごし豆腐</t>
    <phoneticPr fontId="8"/>
  </si>
  <si>
    <t>沖縄豆腐</t>
  </si>
  <si>
    <t>ゆし豆腐</t>
    <phoneticPr fontId="8"/>
  </si>
  <si>
    <t>焼き豆腐</t>
    <phoneticPr fontId="8"/>
  </si>
  <si>
    <t>生揚げ</t>
    <phoneticPr fontId="8"/>
  </si>
  <si>
    <t>油揚げ</t>
    <phoneticPr fontId="8"/>
  </si>
  <si>
    <t>がんもどき</t>
    <phoneticPr fontId="8"/>
  </si>
  <si>
    <t>凍り豆腐</t>
    <phoneticPr fontId="8"/>
  </si>
  <si>
    <t>豆腐よう</t>
    <phoneticPr fontId="8"/>
  </si>
  <si>
    <t>豆腐竹輪</t>
    <phoneticPr fontId="8"/>
  </si>
  <si>
    <t>ろくじょう豆腐</t>
    <phoneticPr fontId="8"/>
  </si>
  <si>
    <t>納豆</t>
    <phoneticPr fontId="8"/>
  </si>
  <si>
    <t>おから</t>
    <phoneticPr fontId="8"/>
  </si>
  <si>
    <t>豆乳</t>
    <phoneticPr fontId="8"/>
  </si>
  <si>
    <t>調製豆乳</t>
    <phoneticPr fontId="8"/>
  </si>
  <si>
    <t>豆乳飲料</t>
    <phoneticPr fontId="8"/>
  </si>
  <si>
    <t>大豆たんぱく</t>
    <phoneticPr fontId="8"/>
  </si>
  <si>
    <t>湯葉</t>
    <phoneticPr fontId="8"/>
  </si>
  <si>
    <t>つるあずき</t>
    <phoneticPr fontId="8"/>
  </si>
  <si>
    <t>ひよこまめ</t>
    <phoneticPr fontId="8"/>
  </si>
  <si>
    <t>べにばないんげん</t>
    <phoneticPr fontId="8"/>
  </si>
  <si>
    <t>らいまめ</t>
    <phoneticPr fontId="8"/>
  </si>
  <si>
    <t>りょくとう</t>
    <phoneticPr fontId="8"/>
  </si>
  <si>
    <t>レンズまめ</t>
    <phoneticPr fontId="8"/>
  </si>
  <si>
    <t>アーモンド</t>
    <phoneticPr fontId="8"/>
  </si>
  <si>
    <t>あさ</t>
    <phoneticPr fontId="8"/>
  </si>
  <si>
    <t>あまに</t>
    <phoneticPr fontId="8"/>
  </si>
  <si>
    <t>えごま</t>
    <phoneticPr fontId="8"/>
  </si>
  <si>
    <t>カシューナッツ</t>
    <phoneticPr fontId="8"/>
  </si>
  <si>
    <t>かぼちゃの種</t>
    <rPh sb="5" eb="6">
      <t>タネ</t>
    </rPh>
    <phoneticPr fontId="8"/>
  </si>
  <si>
    <t>かや</t>
    <phoneticPr fontId="8"/>
  </si>
  <si>
    <t>ぎんなん</t>
    <phoneticPr fontId="8"/>
  </si>
  <si>
    <t>ゆでぎんなん</t>
    <phoneticPr fontId="8"/>
  </si>
  <si>
    <t>栗</t>
    <rPh sb="0" eb="1">
      <t>クリ</t>
    </rPh>
    <phoneticPr fontId="8"/>
  </si>
  <si>
    <t>ゆで栗</t>
    <rPh sb="2" eb="3">
      <t>クリ</t>
    </rPh>
    <phoneticPr fontId="8"/>
  </si>
  <si>
    <t>栗甘露煮</t>
    <rPh sb="0" eb="1">
      <t>クリ</t>
    </rPh>
    <phoneticPr fontId="8"/>
  </si>
  <si>
    <t>甘栗</t>
    <rPh sb="1" eb="2">
      <t>クリ</t>
    </rPh>
    <phoneticPr fontId="8"/>
  </si>
  <si>
    <t>くるみ</t>
    <phoneticPr fontId="8"/>
  </si>
  <si>
    <t>けし</t>
    <phoneticPr fontId="8"/>
  </si>
  <si>
    <t>ココナッツ</t>
    <phoneticPr fontId="8"/>
  </si>
  <si>
    <t>ココナッツパウダー</t>
    <phoneticPr fontId="8"/>
  </si>
  <si>
    <t>ごま</t>
    <phoneticPr fontId="8"/>
  </si>
  <si>
    <t>しい</t>
    <phoneticPr fontId="8"/>
  </si>
  <si>
    <t>すいかの種</t>
    <rPh sb="4" eb="5">
      <t>タネ</t>
    </rPh>
    <phoneticPr fontId="8"/>
  </si>
  <si>
    <t>とち</t>
    <phoneticPr fontId="8"/>
  </si>
  <si>
    <t>はす</t>
    <phoneticPr fontId="8"/>
  </si>
  <si>
    <t>乾燥はす</t>
    <rPh sb="0" eb="2">
      <t>カンソウ</t>
    </rPh>
    <phoneticPr fontId="8"/>
  </si>
  <si>
    <t>ゆではす</t>
    <phoneticPr fontId="8"/>
  </si>
  <si>
    <t>ひし</t>
    <phoneticPr fontId="8"/>
  </si>
  <si>
    <t>ピスタチオ</t>
    <phoneticPr fontId="8"/>
  </si>
  <si>
    <t>ひまわり</t>
    <phoneticPr fontId="8"/>
  </si>
  <si>
    <t>ブラジルナッツ</t>
    <phoneticPr fontId="8"/>
  </si>
  <si>
    <t>ヘーゼルナッツ</t>
    <phoneticPr fontId="8"/>
  </si>
  <si>
    <t>ペカン</t>
    <phoneticPr fontId="8"/>
  </si>
  <si>
    <t>マカダミアナッツ</t>
    <phoneticPr fontId="8"/>
  </si>
  <si>
    <t>まつ</t>
    <phoneticPr fontId="8"/>
  </si>
  <si>
    <t>ピーナッツ</t>
    <phoneticPr fontId="8"/>
  </si>
  <si>
    <t>バターピーナッツ</t>
    <phoneticPr fontId="8"/>
  </si>
  <si>
    <t>ピーナッツバター</t>
    <phoneticPr fontId="8"/>
  </si>
  <si>
    <t>アーティチョーク生</t>
    <rPh sb="8" eb="9">
      <t>ナマ</t>
    </rPh>
    <phoneticPr fontId="8"/>
  </si>
  <si>
    <t>アーティチョークゆで</t>
    <phoneticPr fontId="8"/>
  </si>
  <si>
    <t>あさつき</t>
    <phoneticPr fontId="8"/>
  </si>
  <si>
    <t>あしたば</t>
    <phoneticPr fontId="8"/>
  </si>
  <si>
    <t>ゆであしたば</t>
    <phoneticPr fontId="8"/>
  </si>
  <si>
    <t>アスパラガス</t>
    <phoneticPr fontId="8"/>
  </si>
  <si>
    <t>ゆでアスパラガス</t>
    <phoneticPr fontId="8"/>
  </si>
  <si>
    <t>アスパラガス水煮缶詰</t>
    <phoneticPr fontId="8"/>
  </si>
  <si>
    <t>アスパラガス水煮</t>
    <phoneticPr fontId="8"/>
  </si>
  <si>
    <t>アスパラガス缶詰</t>
    <phoneticPr fontId="8"/>
  </si>
  <si>
    <t>アロエ</t>
    <phoneticPr fontId="8"/>
  </si>
  <si>
    <t>うど</t>
    <phoneticPr fontId="8"/>
  </si>
  <si>
    <t>水さらしうど</t>
    <phoneticPr fontId="8"/>
  </si>
  <si>
    <t>やまうど</t>
    <phoneticPr fontId="8"/>
  </si>
  <si>
    <t>ゆでえだまめ</t>
    <phoneticPr fontId="8"/>
  </si>
  <si>
    <t>冷凍えだまめ</t>
    <phoneticPr fontId="8"/>
  </si>
  <si>
    <t>エンダイブ</t>
    <phoneticPr fontId="8"/>
  </si>
  <si>
    <t>トウミョウ</t>
    <phoneticPr fontId="8"/>
  </si>
  <si>
    <t>豆苗</t>
    <rPh sb="0" eb="1">
      <t>トウ</t>
    </rPh>
    <rPh sb="1" eb="2">
      <t>ナエ</t>
    </rPh>
    <phoneticPr fontId="8"/>
  </si>
  <si>
    <t>さやえんどうゆで</t>
    <phoneticPr fontId="8"/>
  </si>
  <si>
    <t>グリンピース</t>
    <phoneticPr fontId="8"/>
  </si>
  <si>
    <t>冷凍グリンピース</t>
    <rPh sb="0" eb="2">
      <t>レイトウ</t>
    </rPh>
    <phoneticPr fontId="8"/>
  </si>
  <si>
    <t>グリンピース水煮缶詰</t>
    <phoneticPr fontId="8"/>
  </si>
  <si>
    <t>グリンピース水煮</t>
    <phoneticPr fontId="8"/>
  </si>
  <si>
    <t>グリンピース缶詰</t>
    <phoneticPr fontId="8"/>
  </si>
  <si>
    <t>おおさかしろな</t>
    <phoneticPr fontId="8"/>
  </si>
  <si>
    <t>ゆでおおさかしろな</t>
    <phoneticPr fontId="8"/>
  </si>
  <si>
    <t>おおさかしろな塩漬</t>
    <phoneticPr fontId="8"/>
  </si>
  <si>
    <t>おかひじき</t>
    <phoneticPr fontId="8"/>
  </si>
  <si>
    <t>ゆでおかひじき</t>
    <phoneticPr fontId="8"/>
  </si>
  <si>
    <t>かぶの葉</t>
    <rPh sb="3" eb="4">
      <t>ハ</t>
    </rPh>
    <phoneticPr fontId="8"/>
  </si>
  <si>
    <t>かぶ</t>
    <phoneticPr fontId="8"/>
  </si>
  <si>
    <t>かぶ葉付</t>
    <rPh sb="2" eb="3">
      <t>ハ</t>
    </rPh>
    <rPh sb="3" eb="4">
      <t>ツ</t>
    </rPh>
    <phoneticPr fontId="8"/>
  </si>
  <si>
    <t>39※</t>
    <phoneticPr fontId="8"/>
  </si>
  <si>
    <t>かぶ漬物</t>
    <phoneticPr fontId="8"/>
  </si>
  <si>
    <t>かぶ塩漬</t>
    <rPh sb="2" eb="3">
      <t>シオ</t>
    </rPh>
    <rPh sb="3" eb="4">
      <t>ヅ</t>
    </rPh>
    <phoneticPr fontId="8"/>
  </si>
  <si>
    <t>かぶぬかみそ漬</t>
    <phoneticPr fontId="8"/>
  </si>
  <si>
    <t>かぼちゃ</t>
    <phoneticPr fontId="8"/>
  </si>
  <si>
    <t>冷凍かぼちゃ</t>
    <rPh sb="0" eb="2">
      <t>レイトウ</t>
    </rPh>
    <phoneticPr fontId="8"/>
  </si>
  <si>
    <t>そうめんかぼちゃ</t>
    <phoneticPr fontId="8"/>
  </si>
  <si>
    <t>からしな</t>
    <phoneticPr fontId="8"/>
  </si>
  <si>
    <t>からしな塩漬</t>
    <phoneticPr fontId="8"/>
  </si>
  <si>
    <t>ゆでカリフラワー</t>
    <phoneticPr fontId="8"/>
  </si>
  <si>
    <t>かんぴょう</t>
    <phoneticPr fontId="8"/>
  </si>
  <si>
    <t>きく</t>
    <phoneticPr fontId="8"/>
  </si>
  <si>
    <t>きく花びら</t>
    <phoneticPr fontId="8"/>
  </si>
  <si>
    <t>菊のり</t>
    <phoneticPr fontId="8"/>
  </si>
  <si>
    <t>グリーンボール</t>
    <phoneticPr fontId="8"/>
  </si>
  <si>
    <t>レッドキャベツ</t>
    <phoneticPr fontId="8"/>
  </si>
  <si>
    <t>きゅうり漬物</t>
    <phoneticPr fontId="8"/>
  </si>
  <si>
    <t>きゅうりしょうゆ漬</t>
    <phoneticPr fontId="8"/>
  </si>
  <si>
    <t>きゅうりぬかみそ漬</t>
    <phoneticPr fontId="8"/>
  </si>
  <si>
    <t>ピクルス</t>
    <phoneticPr fontId="8"/>
  </si>
  <si>
    <t>ぎょうじゃにんにく</t>
    <phoneticPr fontId="8"/>
  </si>
  <si>
    <t>キンサイ</t>
    <phoneticPr fontId="8"/>
  </si>
  <si>
    <t>ゆでキンサイ</t>
    <phoneticPr fontId="8"/>
  </si>
  <si>
    <t>クレソン</t>
    <phoneticPr fontId="8"/>
  </si>
  <si>
    <t>くわい</t>
    <phoneticPr fontId="8"/>
  </si>
  <si>
    <t>ゆでくわい</t>
    <phoneticPr fontId="8"/>
  </si>
  <si>
    <t>ケール</t>
    <phoneticPr fontId="8"/>
  </si>
  <si>
    <t>コールラビ</t>
    <phoneticPr fontId="8"/>
  </si>
  <si>
    <t>ゆでコールラビ</t>
    <phoneticPr fontId="8"/>
  </si>
  <si>
    <t>こごみ</t>
    <phoneticPr fontId="8"/>
  </si>
  <si>
    <t>ゆでごぼう</t>
    <phoneticPr fontId="8"/>
  </si>
  <si>
    <t>ゆでこまつな</t>
    <phoneticPr fontId="8"/>
  </si>
  <si>
    <t>ザーサイ</t>
  </si>
  <si>
    <t>さんとうさい</t>
    <phoneticPr fontId="8"/>
  </si>
  <si>
    <t>ゆでさんとうさい</t>
    <phoneticPr fontId="8"/>
  </si>
  <si>
    <t>さんとうさい塩漬</t>
    <phoneticPr fontId="8"/>
  </si>
  <si>
    <t>しかくまめ</t>
    <phoneticPr fontId="8"/>
  </si>
  <si>
    <t>ししとう</t>
    <phoneticPr fontId="8"/>
  </si>
  <si>
    <t>大葉</t>
    <rPh sb="0" eb="1">
      <t>オオ</t>
    </rPh>
    <phoneticPr fontId="8"/>
  </si>
  <si>
    <t>しそ</t>
    <phoneticPr fontId="8"/>
  </si>
  <si>
    <t>しその実</t>
    <phoneticPr fontId="8"/>
  </si>
  <si>
    <t>じゅうろくささげ</t>
    <phoneticPr fontId="8"/>
  </si>
  <si>
    <t>ゆでじゅうろくささげ</t>
    <phoneticPr fontId="8"/>
  </si>
  <si>
    <t>春菊</t>
    <rPh sb="0" eb="2">
      <t>シュンギク</t>
    </rPh>
    <phoneticPr fontId="8"/>
  </si>
  <si>
    <t>菊菜</t>
    <rPh sb="0" eb="2">
      <t>キクナ</t>
    </rPh>
    <phoneticPr fontId="8"/>
  </si>
  <si>
    <t>きくな</t>
    <phoneticPr fontId="8"/>
  </si>
  <si>
    <t>ゆでしゅんぎく</t>
    <phoneticPr fontId="8"/>
  </si>
  <si>
    <t>じゅんさい水煮</t>
    <phoneticPr fontId="8"/>
  </si>
  <si>
    <t>葉しょうが</t>
    <phoneticPr fontId="8"/>
  </si>
  <si>
    <t>しょうが酢漬</t>
    <phoneticPr fontId="8"/>
  </si>
  <si>
    <t>しょうが甘酢漬</t>
    <phoneticPr fontId="8"/>
  </si>
  <si>
    <t>しろうり</t>
    <phoneticPr fontId="8"/>
  </si>
  <si>
    <t>しろうり漬物</t>
    <phoneticPr fontId="8"/>
  </si>
  <si>
    <t>しろうり塩漬</t>
    <phoneticPr fontId="8"/>
  </si>
  <si>
    <t>しろうり奈良漬</t>
    <phoneticPr fontId="8"/>
  </si>
  <si>
    <t>ずいき</t>
    <phoneticPr fontId="8"/>
  </si>
  <si>
    <t>ゆでずいき</t>
    <phoneticPr fontId="8"/>
  </si>
  <si>
    <t>乾燥ずいき</t>
    <rPh sb="0" eb="2">
      <t>カンソウ</t>
    </rPh>
    <phoneticPr fontId="8"/>
  </si>
  <si>
    <t>すぐきな葉付</t>
    <rPh sb="4" eb="5">
      <t>ハ</t>
    </rPh>
    <rPh sb="5" eb="6">
      <t>ツキ</t>
    </rPh>
    <phoneticPr fontId="8"/>
  </si>
  <si>
    <t>25※</t>
    <phoneticPr fontId="8"/>
  </si>
  <si>
    <t>すぐきな</t>
    <phoneticPr fontId="8"/>
  </si>
  <si>
    <t>8※</t>
    <phoneticPr fontId="8"/>
  </si>
  <si>
    <t>すぐき漬</t>
  </si>
  <si>
    <t>ズッキーニ</t>
    <phoneticPr fontId="8"/>
  </si>
  <si>
    <t>せり</t>
    <phoneticPr fontId="8"/>
  </si>
  <si>
    <t>ゆでせり</t>
    <phoneticPr fontId="8"/>
  </si>
  <si>
    <t>ぜんまい</t>
    <phoneticPr fontId="8"/>
  </si>
  <si>
    <t>ゆでぜんまい</t>
    <phoneticPr fontId="8"/>
  </si>
  <si>
    <t>乾燥ぜんまい</t>
    <rPh sb="0" eb="2">
      <t>カンソウ</t>
    </rPh>
    <phoneticPr fontId="8"/>
  </si>
  <si>
    <t>ゆでそらまめ</t>
    <phoneticPr fontId="8"/>
  </si>
  <si>
    <t>タアサイ</t>
    <phoneticPr fontId="8"/>
  </si>
  <si>
    <t>ゆでタアサイ</t>
    <phoneticPr fontId="8"/>
  </si>
  <si>
    <t>かいわれだいこん</t>
    <phoneticPr fontId="8"/>
  </si>
  <si>
    <t>かいわれ大根</t>
    <rPh sb="4" eb="6">
      <t>ダイコン</t>
    </rPh>
    <phoneticPr fontId="8"/>
  </si>
  <si>
    <t>葉だいこん</t>
    <rPh sb="0" eb="1">
      <t>ハ</t>
    </rPh>
    <phoneticPr fontId="8"/>
  </si>
  <si>
    <t>葉大根</t>
    <rPh sb="0" eb="1">
      <t>ハ</t>
    </rPh>
    <rPh sb="1" eb="3">
      <t>ダイコン</t>
    </rPh>
    <phoneticPr fontId="8"/>
  </si>
  <si>
    <t>だいこんの葉</t>
    <rPh sb="5" eb="6">
      <t>ハ</t>
    </rPh>
    <phoneticPr fontId="8"/>
  </si>
  <si>
    <t>大根の葉</t>
    <rPh sb="0" eb="2">
      <t>ダイコン</t>
    </rPh>
    <rPh sb="3" eb="4">
      <t>ハ</t>
    </rPh>
    <phoneticPr fontId="8"/>
  </si>
  <si>
    <t>だいこん</t>
    <phoneticPr fontId="8"/>
  </si>
  <si>
    <t>10※</t>
    <phoneticPr fontId="8"/>
  </si>
  <si>
    <t>大根</t>
    <rPh sb="0" eb="2">
      <t>ダイコン</t>
    </rPh>
    <phoneticPr fontId="8"/>
  </si>
  <si>
    <t>だいこん葉付</t>
    <rPh sb="4" eb="5">
      <t>ハ</t>
    </rPh>
    <rPh sb="5" eb="6">
      <t>ツ</t>
    </rPh>
    <phoneticPr fontId="8"/>
  </si>
  <si>
    <t>20※</t>
    <phoneticPr fontId="8"/>
  </si>
  <si>
    <t>大根葉付</t>
    <rPh sb="0" eb="2">
      <t>ダイコン</t>
    </rPh>
    <rPh sb="2" eb="3">
      <t>バ</t>
    </rPh>
    <rPh sb="3" eb="4">
      <t>ヅケ</t>
    </rPh>
    <phoneticPr fontId="8"/>
  </si>
  <si>
    <t>切干しだいこん</t>
    <phoneticPr fontId="8"/>
  </si>
  <si>
    <t>だいこんぬかみそ漬</t>
  </si>
  <si>
    <t>たくあん</t>
    <phoneticPr fontId="8"/>
  </si>
  <si>
    <t>干しだいこん漬</t>
  </si>
  <si>
    <t>守口漬</t>
    <phoneticPr fontId="8"/>
  </si>
  <si>
    <t>べったら漬</t>
    <phoneticPr fontId="8"/>
  </si>
  <si>
    <t>みそ漬</t>
    <phoneticPr fontId="8"/>
  </si>
  <si>
    <t>福神漬</t>
    <phoneticPr fontId="8"/>
  </si>
  <si>
    <t>つまみな</t>
    <phoneticPr fontId="8"/>
  </si>
  <si>
    <t>たいさい</t>
    <phoneticPr fontId="8"/>
  </si>
  <si>
    <t>たいさい塩漬</t>
    <phoneticPr fontId="8"/>
  </si>
  <si>
    <t>高菜</t>
    <rPh sb="0" eb="2">
      <t>タカナ</t>
    </rPh>
    <phoneticPr fontId="8"/>
  </si>
  <si>
    <t>たかな漬</t>
    <phoneticPr fontId="8"/>
  </si>
  <si>
    <t>たけのこ</t>
    <phoneticPr fontId="8"/>
  </si>
  <si>
    <t>ゆでたけのこ</t>
    <phoneticPr fontId="8"/>
  </si>
  <si>
    <t>たけのこ缶詰</t>
    <phoneticPr fontId="8"/>
  </si>
  <si>
    <t>たけのこ水煮</t>
    <phoneticPr fontId="8"/>
  </si>
  <si>
    <t>めんま</t>
    <phoneticPr fontId="8"/>
  </si>
  <si>
    <t>玉ねぎ</t>
    <rPh sb="0" eb="1">
      <t>タマ</t>
    </rPh>
    <phoneticPr fontId="8"/>
  </si>
  <si>
    <t>赤たまねぎ</t>
    <phoneticPr fontId="8"/>
  </si>
  <si>
    <t>葉たまねぎ</t>
    <phoneticPr fontId="8"/>
  </si>
  <si>
    <t>たらのめ</t>
    <phoneticPr fontId="8"/>
  </si>
  <si>
    <t>ゆでたらのめ</t>
    <phoneticPr fontId="8"/>
  </si>
  <si>
    <t>チコリ</t>
    <phoneticPr fontId="8"/>
  </si>
  <si>
    <t>チンゲンサイ</t>
    <phoneticPr fontId="8"/>
  </si>
  <si>
    <t>ゆでチンゲンサイ</t>
    <phoneticPr fontId="8"/>
  </si>
  <si>
    <t>つくし</t>
    <phoneticPr fontId="8"/>
  </si>
  <si>
    <t>ゆでつくし</t>
    <phoneticPr fontId="8"/>
  </si>
  <si>
    <t>つるな</t>
    <phoneticPr fontId="8"/>
  </si>
  <si>
    <t>つるむらさき</t>
    <phoneticPr fontId="8"/>
  </si>
  <si>
    <t>つわぶき</t>
    <phoneticPr fontId="8"/>
  </si>
  <si>
    <t>葉とうがらし</t>
    <rPh sb="0" eb="1">
      <t>ハ</t>
    </rPh>
    <phoneticPr fontId="8"/>
  </si>
  <si>
    <t>とうがらし</t>
    <phoneticPr fontId="8"/>
  </si>
  <si>
    <t>乾燥とうがらし</t>
    <rPh sb="0" eb="2">
      <t>カンソウ</t>
    </rPh>
    <phoneticPr fontId="8"/>
  </si>
  <si>
    <t>ゆでとうがん</t>
  </si>
  <si>
    <t>ゆでスイートコーン</t>
    <phoneticPr fontId="8"/>
  </si>
  <si>
    <t>冷凍スイートコーン</t>
    <rPh sb="0" eb="2">
      <t>レイトウ</t>
    </rPh>
    <phoneticPr fontId="8"/>
  </si>
  <si>
    <t>スイートコーン缶詰</t>
    <phoneticPr fontId="8"/>
  </si>
  <si>
    <t>ヤングコーン</t>
    <phoneticPr fontId="8"/>
  </si>
  <si>
    <t>ミニトマト</t>
    <phoneticPr fontId="8"/>
  </si>
  <si>
    <t>トマト缶詰</t>
    <phoneticPr fontId="8"/>
  </si>
  <si>
    <t>トマトジュース</t>
    <phoneticPr fontId="8"/>
  </si>
  <si>
    <t>ミックスジュース</t>
    <phoneticPr fontId="8"/>
  </si>
  <si>
    <t>トレビス</t>
    <phoneticPr fontId="8"/>
  </si>
  <si>
    <t>とんぶり</t>
    <phoneticPr fontId="8"/>
  </si>
  <si>
    <t>ながさきはくさい</t>
    <phoneticPr fontId="8"/>
  </si>
  <si>
    <t>ゆでながさきはくさい</t>
    <phoneticPr fontId="8"/>
  </si>
  <si>
    <t>べいなす</t>
    <phoneticPr fontId="8"/>
  </si>
  <si>
    <t>なす漬物</t>
    <phoneticPr fontId="8"/>
  </si>
  <si>
    <t>なすぬかみそ漬</t>
  </si>
  <si>
    <t>なすこうじ漬</t>
    <phoneticPr fontId="8"/>
  </si>
  <si>
    <t>なすからし漬</t>
    <phoneticPr fontId="8"/>
  </si>
  <si>
    <t>なすしば漬</t>
    <phoneticPr fontId="8"/>
  </si>
  <si>
    <t>なずな</t>
    <phoneticPr fontId="8"/>
  </si>
  <si>
    <t>なばな</t>
    <phoneticPr fontId="8"/>
  </si>
  <si>
    <t>花にら</t>
    <phoneticPr fontId="8"/>
  </si>
  <si>
    <t>黄にら</t>
    <phoneticPr fontId="8"/>
  </si>
  <si>
    <t>葉にんじん</t>
    <phoneticPr fontId="8"/>
  </si>
  <si>
    <t>葉人参</t>
    <rPh sb="1" eb="3">
      <t>ニンジン</t>
    </rPh>
    <phoneticPr fontId="8"/>
  </si>
  <si>
    <t>人参</t>
    <rPh sb="0" eb="2">
      <t>ニンジン</t>
    </rPh>
    <phoneticPr fontId="8"/>
  </si>
  <si>
    <t>冷凍にんじん</t>
    <rPh sb="0" eb="2">
      <t>レイトウ</t>
    </rPh>
    <phoneticPr fontId="8"/>
  </si>
  <si>
    <t>にんじんグラッセ</t>
    <phoneticPr fontId="8"/>
  </si>
  <si>
    <t>にんじんジュース缶詰</t>
    <phoneticPr fontId="8"/>
  </si>
  <si>
    <t>きんとき</t>
    <phoneticPr fontId="8"/>
  </si>
  <si>
    <t>ミニキャロット</t>
    <phoneticPr fontId="8"/>
  </si>
  <si>
    <t>にんにく</t>
    <phoneticPr fontId="8"/>
  </si>
  <si>
    <t>根深ねぎ</t>
    <phoneticPr fontId="8"/>
  </si>
  <si>
    <t>白ねぎ</t>
    <rPh sb="0" eb="1">
      <t>シロ</t>
    </rPh>
    <phoneticPr fontId="8"/>
  </si>
  <si>
    <t>白ネギ</t>
    <rPh sb="0" eb="1">
      <t>シロ</t>
    </rPh>
    <phoneticPr fontId="8"/>
  </si>
  <si>
    <t>葉ねぎ</t>
    <phoneticPr fontId="8"/>
  </si>
  <si>
    <t>青ねぎ</t>
    <rPh sb="0" eb="1">
      <t>アオ</t>
    </rPh>
    <phoneticPr fontId="8"/>
  </si>
  <si>
    <t>青ネギ</t>
    <rPh sb="0" eb="1">
      <t>アオ</t>
    </rPh>
    <phoneticPr fontId="8"/>
  </si>
  <si>
    <t>のざわな</t>
    <phoneticPr fontId="8"/>
  </si>
  <si>
    <t>野沢菜</t>
    <rPh sb="0" eb="3">
      <t>ノザワナ</t>
    </rPh>
    <phoneticPr fontId="8"/>
  </si>
  <si>
    <t>のざわな漬物</t>
    <phoneticPr fontId="8"/>
  </si>
  <si>
    <t>野沢菜漬物</t>
    <rPh sb="0" eb="3">
      <t>ノザワナ</t>
    </rPh>
    <phoneticPr fontId="8"/>
  </si>
  <si>
    <t>のざわな調味漬</t>
    <phoneticPr fontId="8"/>
  </si>
  <si>
    <t>野沢菜調味漬</t>
    <rPh sb="0" eb="3">
      <t>ノザワナ</t>
    </rPh>
    <phoneticPr fontId="8"/>
  </si>
  <si>
    <t>のびる</t>
    <phoneticPr fontId="8"/>
  </si>
  <si>
    <t>白菜</t>
    <rPh sb="0" eb="2">
      <t>ハクサイ</t>
    </rPh>
    <phoneticPr fontId="8"/>
  </si>
  <si>
    <t>はくさい漬物</t>
    <phoneticPr fontId="8"/>
  </si>
  <si>
    <t>白菜漬物</t>
    <rPh sb="0" eb="2">
      <t>ハクサイ</t>
    </rPh>
    <phoneticPr fontId="8"/>
  </si>
  <si>
    <t>はくさい塩漬</t>
    <phoneticPr fontId="8"/>
  </si>
  <si>
    <t>白菜塩漬</t>
    <rPh sb="0" eb="2">
      <t>ハクサイ</t>
    </rPh>
    <phoneticPr fontId="8"/>
  </si>
  <si>
    <t>はくさいキムチ</t>
    <phoneticPr fontId="8"/>
  </si>
  <si>
    <t>白菜キムチ</t>
    <rPh sb="0" eb="2">
      <t>ハクサイ</t>
    </rPh>
    <phoneticPr fontId="8"/>
  </si>
  <si>
    <t>パクチョイ</t>
    <phoneticPr fontId="8"/>
  </si>
  <si>
    <t>バジル</t>
    <phoneticPr fontId="8"/>
  </si>
  <si>
    <t>パセリ</t>
    <phoneticPr fontId="8"/>
  </si>
  <si>
    <t>はつかだいこん</t>
    <phoneticPr fontId="8"/>
  </si>
  <si>
    <t>はつか大根</t>
    <rPh sb="3" eb="5">
      <t>ダイコン</t>
    </rPh>
    <phoneticPr fontId="8"/>
  </si>
  <si>
    <t>はやとうり</t>
    <phoneticPr fontId="8"/>
  </si>
  <si>
    <t>はやとうり塩漬</t>
    <phoneticPr fontId="8"/>
  </si>
  <si>
    <t>ビーツ</t>
    <phoneticPr fontId="8"/>
  </si>
  <si>
    <t>ゆでビーツ</t>
    <phoneticPr fontId="8"/>
  </si>
  <si>
    <t>ピーマン</t>
    <phoneticPr fontId="8"/>
  </si>
  <si>
    <t>青ピーマン</t>
    <phoneticPr fontId="8"/>
  </si>
  <si>
    <t>赤ピーマン</t>
    <phoneticPr fontId="8"/>
  </si>
  <si>
    <t>黄ピーマン</t>
    <phoneticPr fontId="8"/>
  </si>
  <si>
    <t>トマピー</t>
    <phoneticPr fontId="8"/>
  </si>
  <si>
    <t>ひのな</t>
    <phoneticPr fontId="8"/>
  </si>
  <si>
    <t>ひのな甘酢漬</t>
    <phoneticPr fontId="8"/>
  </si>
  <si>
    <t>ひろしまな</t>
    <phoneticPr fontId="8"/>
  </si>
  <si>
    <t>ひろしまな塩漬</t>
    <phoneticPr fontId="8"/>
  </si>
  <si>
    <t>ふき</t>
    <phoneticPr fontId="8"/>
  </si>
  <si>
    <t>ゆでふき</t>
    <phoneticPr fontId="8"/>
  </si>
  <si>
    <t>ふきのとう</t>
    <phoneticPr fontId="8"/>
  </si>
  <si>
    <t>ゆでふきのとう</t>
    <phoneticPr fontId="8"/>
  </si>
  <si>
    <t>ふじまめ</t>
    <phoneticPr fontId="8"/>
  </si>
  <si>
    <t>ふだんそう</t>
    <phoneticPr fontId="8"/>
  </si>
  <si>
    <t>ゆでふだんそう</t>
    <phoneticPr fontId="8"/>
  </si>
  <si>
    <t>ゆでブロッコリー</t>
    <phoneticPr fontId="8"/>
  </si>
  <si>
    <t>冷凍ブロッコリー</t>
    <rPh sb="0" eb="2">
      <t>レイトウ</t>
    </rPh>
    <phoneticPr fontId="8"/>
  </si>
  <si>
    <t>へちま</t>
    <phoneticPr fontId="8"/>
  </si>
  <si>
    <t>ゆでへちま</t>
    <phoneticPr fontId="8"/>
  </si>
  <si>
    <t>ゆでほうれんそう</t>
    <phoneticPr fontId="8"/>
  </si>
  <si>
    <t>冷凍ほうれんそう</t>
    <rPh sb="0" eb="2">
      <t>レイトウ</t>
    </rPh>
    <phoneticPr fontId="8"/>
  </si>
  <si>
    <t>ホースラディシュ</t>
    <phoneticPr fontId="8"/>
  </si>
  <si>
    <t>まこも</t>
    <phoneticPr fontId="8"/>
  </si>
  <si>
    <t>みずかけな</t>
    <phoneticPr fontId="8"/>
  </si>
  <si>
    <t>みずかけな塩漬</t>
    <phoneticPr fontId="8"/>
  </si>
  <si>
    <t>みずな</t>
    <phoneticPr fontId="8"/>
  </si>
  <si>
    <t>ゆでみずな</t>
    <phoneticPr fontId="8"/>
  </si>
  <si>
    <t>みずな塩漬</t>
    <phoneticPr fontId="8"/>
  </si>
  <si>
    <t>切りみつば</t>
    <phoneticPr fontId="8"/>
  </si>
  <si>
    <t>根みつば</t>
    <phoneticPr fontId="8"/>
  </si>
  <si>
    <t>糸みつば</t>
    <phoneticPr fontId="8"/>
  </si>
  <si>
    <t>みつば</t>
    <phoneticPr fontId="8"/>
  </si>
  <si>
    <t>みぶな</t>
    <phoneticPr fontId="8"/>
  </si>
  <si>
    <t>みょうが</t>
    <phoneticPr fontId="8"/>
  </si>
  <si>
    <t>みょうがたけ</t>
    <phoneticPr fontId="8"/>
  </si>
  <si>
    <t>むかご</t>
    <phoneticPr fontId="8"/>
  </si>
  <si>
    <t>めキャベツ</t>
    <phoneticPr fontId="8"/>
  </si>
  <si>
    <t>芽キャベツ</t>
    <rPh sb="0" eb="1">
      <t>メ</t>
    </rPh>
    <phoneticPr fontId="8"/>
  </si>
  <si>
    <t>めたで</t>
    <phoneticPr fontId="8"/>
  </si>
  <si>
    <t>アルファルファもやし</t>
    <phoneticPr fontId="8"/>
  </si>
  <si>
    <t>だいずもやし</t>
    <phoneticPr fontId="8"/>
  </si>
  <si>
    <t>ブラックマッペもやし</t>
    <phoneticPr fontId="8"/>
  </si>
  <si>
    <t>りょくとうもやし</t>
    <phoneticPr fontId="8"/>
  </si>
  <si>
    <t>もやし</t>
    <phoneticPr fontId="8"/>
  </si>
  <si>
    <t>モロヘイヤ</t>
    <phoneticPr fontId="8"/>
  </si>
  <si>
    <t>やまごぼうみそ漬</t>
    <phoneticPr fontId="8"/>
  </si>
  <si>
    <t>ゆりね</t>
    <phoneticPr fontId="8"/>
  </si>
  <si>
    <t>ゆでゆりね</t>
    <phoneticPr fontId="8"/>
  </si>
  <si>
    <t>ようさい</t>
    <phoneticPr fontId="8"/>
  </si>
  <si>
    <t>よめな</t>
    <phoneticPr fontId="8"/>
  </si>
  <si>
    <t>よもぎ</t>
    <phoneticPr fontId="8"/>
  </si>
  <si>
    <t>らっかせい</t>
    <phoneticPr fontId="8"/>
  </si>
  <si>
    <t>ゆで落花生</t>
    <rPh sb="2" eb="5">
      <t>ラッカセイ</t>
    </rPh>
    <phoneticPr fontId="8"/>
  </si>
  <si>
    <t>ゆでらっかせい</t>
    <phoneticPr fontId="8"/>
  </si>
  <si>
    <t>らっきょう</t>
    <phoneticPr fontId="8"/>
  </si>
  <si>
    <t>らっきょう甘酢漬</t>
    <phoneticPr fontId="8"/>
  </si>
  <si>
    <t>エシャレット</t>
    <phoneticPr fontId="8"/>
  </si>
  <si>
    <t>リーキ</t>
    <phoneticPr fontId="8"/>
  </si>
  <si>
    <t>ゆでリーキ</t>
    <phoneticPr fontId="8"/>
  </si>
  <si>
    <t>ルッコラ</t>
    <phoneticPr fontId="8"/>
  </si>
  <si>
    <t>ルバーブ</t>
    <phoneticPr fontId="8"/>
  </si>
  <si>
    <t>ゆでルバーブ</t>
    <phoneticPr fontId="8"/>
  </si>
  <si>
    <t>サラダな</t>
    <phoneticPr fontId="8"/>
  </si>
  <si>
    <t>リーフレタス</t>
    <phoneticPr fontId="8"/>
  </si>
  <si>
    <t>サンチュ</t>
    <phoneticPr fontId="8"/>
  </si>
  <si>
    <t>コスレタス</t>
    <phoneticPr fontId="8"/>
  </si>
  <si>
    <t>ゆでれんこん</t>
    <phoneticPr fontId="8"/>
  </si>
  <si>
    <t>わけぎ</t>
    <phoneticPr fontId="8"/>
  </si>
  <si>
    <t>ゆでわけぎ</t>
    <phoneticPr fontId="8"/>
  </si>
  <si>
    <t>わさび</t>
    <phoneticPr fontId="8"/>
  </si>
  <si>
    <t>わさび漬</t>
    <phoneticPr fontId="8"/>
  </si>
  <si>
    <t>わらび</t>
    <phoneticPr fontId="8"/>
  </si>
  <si>
    <t>ゆでわらび</t>
    <phoneticPr fontId="8"/>
  </si>
  <si>
    <t>乾燥わらび</t>
    <rPh sb="0" eb="2">
      <t>カンソウ</t>
    </rPh>
    <phoneticPr fontId="8"/>
  </si>
  <si>
    <t>あけび</t>
    <phoneticPr fontId="8"/>
  </si>
  <si>
    <t>アセロラ</t>
    <phoneticPr fontId="8"/>
  </si>
  <si>
    <t>アセロラジュース</t>
    <phoneticPr fontId="8"/>
  </si>
  <si>
    <t>アテモヤ</t>
    <phoneticPr fontId="8"/>
  </si>
  <si>
    <t>アボカド</t>
    <phoneticPr fontId="8"/>
  </si>
  <si>
    <t>あんず</t>
    <phoneticPr fontId="8"/>
  </si>
  <si>
    <t>乾燥あんず</t>
    <rPh sb="0" eb="2">
      <t>カンソウ</t>
    </rPh>
    <phoneticPr fontId="8"/>
  </si>
  <si>
    <t>あんず缶詰</t>
    <phoneticPr fontId="8"/>
  </si>
  <si>
    <t>あんずジャム</t>
    <phoneticPr fontId="8"/>
  </si>
  <si>
    <t>いちご</t>
    <phoneticPr fontId="8"/>
  </si>
  <si>
    <t>いちごジャム</t>
    <phoneticPr fontId="8"/>
  </si>
  <si>
    <t>乾燥いちご</t>
    <rPh sb="0" eb="2">
      <t>カンソウ</t>
    </rPh>
    <phoneticPr fontId="8"/>
  </si>
  <si>
    <t>いちじく</t>
    <phoneticPr fontId="8"/>
  </si>
  <si>
    <t>乾燥いちじく</t>
    <rPh sb="0" eb="2">
      <t>カンソウ</t>
    </rPh>
    <phoneticPr fontId="8"/>
  </si>
  <si>
    <t>いちじく缶詰</t>
    <phoneticPr fontId="8"/>
  </si>
  <si>
    <t>梅</t>
    <rPh sb="0" eb="1">
      <t>ウメ</t>
    </rPh>
    <phoneticPr fontId="8"/>
  </si>
  <si>
    <t>うめ</t>
    <phoneticPr fontId="8"/>
  </si>
  <si>
    <t>うめ塩漬</t>
    <phoneticPr fontId="8"/>
  </si>
  <si>
    <t>うめ調味漬</t>
    <phoneticPr fontId="8"/>
  </si>
  <si>
    <t>梅干し</t>
    <phoneticPr fontId="8"/>
  </si>
  <si>
    <t>梅干し調味漬</t>
    <phoneticPr fontId="8"/>
  </si>
  <si>
    <t>梅びしお</t>
    <phoneticPr fontId="8"/>
  </si>
  <si>
    <t>うめジュース</t>
    <phoneticPr fontId="8"/>
  </si>
  <si>
    <t>オリーブ塩漬</t>
    <phoneticPr fontId="8"/>
  </si>
  <si>
    <t>スタッフドオリーブ</t>
    <phoneticPr fontId="8"/>
  </si>
  <si>
    <t>柿</t>
    <rPh sb="0" eb="1">
      <t>カキ</t>
    </rPh>
    <phoneticPr fontId="8"/>
  </si>
  <si>
    <t>甘柿</t>
    <rPh sb="0" eb="2">
      <t>アマガキ</t>
    </rPh>
    <phoneticPr fontId="8"/>
  </si>
  <si>
    <t>渋抜き柿</t>
    <rPh sb="3" eb="4">
      <t>カキ</t>
    </rPh>
    <phoneticPr fontId="8"/>
  </si>
  <si>
    <t>干し柿</t>
    <rPh sb="2" eb="3">
      <t>カキ</t>
    </rPh>
    <phoneticPr fontId="8"/>
  </si>
  <si>
    <t>干しがき</t>
    <phoneticPr fontId="8"/>
  </si>
  <si>
    <t>かりん</t>
    <phoneticPr fontId="8"/>
  </si>
  <si>
    <t>いよかん</t>
    <phoneticPr fontId="8"/>
  </si>
  <si>
    <t>みかん</t>
    <phoneticPr fontId="8"/>
  </si>
  <si>
    <t>みかんジュース</t>
    <phoneticPr fontId="8"/>
  </si>
  <si>
    <t>みかん缶詰</t>
    <phoneticPr fontId="8"/>
  </si>
  <si>
    <t>ネーブル</t>
    <phoneticPr fontId="8"/>
  </si>
  <si>
    <t>オレンジ</t>
    <phoneticPr fontId="8"/>
  </si>
  <si>
    <t>オレンジジュース</t>
    <phoneticPr fontId="8"/>
  </si>
  <si>
    <t>マーマレード</t>
    <phoneticPr fontId="8"/>
  </si>
  <si>
    <t>福原オレンジ</t>
    <phoneticPr fontId="8"/>
  </si>
  <si>
    <t>オロブランコ</t>
    <phoneticPr fontId="8"/>
  </si>
  <si>
    <t>かぼす果汁</t>
    <phoneticPr fontId="8"/>
  </si>
  <si>
    <t>かわちばんかん</t>
    <phoneticPr fontId="8"/>
  </si>
  <si>
    <t>河内ばんかん</t>
    <rPh sb="0" eb="2">
      <t>カワチ</t>
    </rPh>
    <phoneticPr fontId="8"/>
  </si>
  <si>
    <t>きよみ</t>
    <phoneticPr fontId="8"/>
  </si>
  <si>
    <t>きんかん</t>
    <phoneticPr fontId="8"/>
  </si>
  <si>
    <t>グレープフルーツ</t>
    <phoneticPr fontId="8"/>
  </si>
  <si>
    <t>グレープフルーツジュース</t>
  </si>
  <si>
    <t>さんぼうかん</t>
    <phoneticPr fontId="8"/>
  </si>
  <si>
    <t>シークヮーサー</t>
    <phoneticPr fontId="8"/>
  </si>
  <si>
    <t>しらぬひ</t>
    <phoneticPr fontId="8"/>
  </si>
  <si>
    <t>すだち</t>
    <phoneticPr fontId="8"/>
  </si>
  <si>
    <t>せとか</t>
    <phoneticPr fontId="8"/>
  </si>
  <si>
    <t>セミノール</t>
    <phoneticPr fontId="8"/>
  </si>
  <si>
    <t>だいだい</t>
    <phoneticPr fontId="8"/>
  </si>
  <si>
    <t>なつみかん</t>
    <phoneticPr fontId="8"/>
  </si>
  <si>
    <t>なつみかん缶詰</t>
    <phoneticPr fontId="8"/>
  </si>
  <si>
    <t>はっさく</t>
    <phoneticPr fontId="8"/>
  </si>
  <si>
    <t>はるみ</t>
    <phoneticPr fontId="8"/>
  </si>
  <si>
    <t>アルベド</t>
    <phoneticPr fontId="8"/>
  </si>
  <si>
    <t>ひゅうがなつ</t>
    <phoneticPr fontId="8"/>
  </si>
  <si>
    <t>ぶんたん</t>
    <phoneticPr fontId="8"/>
  </si>
  <si>
    <t>ざぼん漬</t>
    <phoneticPr fontId="8"/>
  </si>
  <si>
    <t>ぽんかん</t>
    <phoneticPr fontId="8"/>
  </si>
  <si>
    <t>ゆず</t>
    <phoneticPr fontId="8"/>
  </si>
  <si>
    <t>ライム果汁</t>
    <phoneticPr fontId="8"/>
  </si>
  <si>
    <t>レモン果汁</t>
    <phoneticPr fontId="8"/>
  </si>
  <si>
    <t>キウイフルーツ</t>
    <phoneticPr fontId="8"/>
  </si>
  <si>
    <t>キワノ</t>
    <phoneticPr fontId="8"/>
  </si>
  <si>
    <t>グァバ</t>
    <phoneticPr fontId="8"/>
  </si>
  <si>
    <t>グーズベリー</t>
    <phoneticPr fontId="8"/>
  </si>
  <si>
    <t>ぐみ</t>
    <phoneticPr fontId="8"/>
  </si>
  <si>
    <t>ココナッツウォーター</t>
    <phoneticPr fontId="8"/>
  </si>
  <si>
    <t>ココナッツミルク</t>
    <phoneticPr fontId="8"/>
  </si>
  <si>
    <t>ナタデココ</t>
    <phoneticPr fontId="8"/>
  </si>
  <si>
    <t>さくらんぼ</t>
    <phoneticPr fontId="8"/>
  </si>
  <si>
    <t>さくらんぼ缶詰</t>
    <phoneticPr fontId="8"/>
  </si>
  <si>
    <t>ざくろ</t>
    <phoneticPr fontId="8"/>
  </si>
  <si>
    <t>スターフルーツ</t>
    <phoneticPr fontId="8"/>
  </si>
  <si>
    <t>すもも</t>
    <phoneticPr fontId="8"/>
  </si>
  <si>
    <t>プルーン</t>
    <phoneticPr fontId="8"/>
  </si>
  <si>
    <t>乾燥プルーン</t>
    <rPh sb="0" eb="2">
      <t>カンソウ</t>
    </rPh>
    <phoneticPr fontId="8"/>
  </si>
  <si>
    <t>チェリモヤ</t>
    <phoneticPr fontId="8"/>
  </si>
  <si>
    <t>ドラゴンフルーツ</t>
    <phoneticPr fontId="8"/>
  </si>
  <si>
    <t>ドリアン</t>
    <phoneticPr fontId="8"/>
  </si>
  <si>
    <t>なし</t>
    <phoneticPr fontId="8"/>
  </si>
  <si>
    <t>なし缶詰</t>
    <phoneticPr fontId="8"/>
  </si>
  <si>
    <t>西洋なし</t>
    <phoneticPr fontId="8"/>
  </si>
  <si>
    <t>西洋なし缶詰</t>
    <phoneticPr fontId="8"/>
  </si>
  <si>
    <t>なつめ</t>
    <phoneticPr fontId="8"/>
  </si>
  <si>
    <t>なつめやし</t>
    <phoneticPr fontId="8"/>
  </si>
  <si>
    <t>パインアップル</t>
    <phoneticPr fontId="8"/>
  </si>
  <si>
    <t>パイナップル</t>
    <phoneticPr fontId="8"/>
  </si>
  <si>
    <t>パインアップルジュース</t>
    <phoneticPr fontId="8"/>
  </si>
  <si>
    <t>パイナップルジュース</t>
    <phoneticPr fontId="8"/>
  </si>
  <si>
    <t>パインアップル缶詰</t>
    <phoneticPr fontId="8"/>
  </si>
  <si>
    <t>パイナップル缶詰</t>
    <phoneticPr fontId="8"/>
  </si>
  <si>
    <t>パインアップル砂糖漬</t>
    <phoneticPr fontId="8"/>
  </si>
  <si>
    <t>ハスカップ</t>
    <phoneticPr fontId="8"/>
  </si>
  <si>
    <t>パッションフルーツ果汁</t>
    <rPh sb="9" eb="11">
      <t>カジュウ</t>
    </rPh>
    <phoneticPr fontId="8"/>
  </si>
  <si>
    <t>乾燥バナナ</t>
    <rPh sb="0" eb="2">
      <t>カンソウ</t>
    </rPh>
    <phoneticPr fontId="8"/>
  </si>
  <si>
    <t>パパイア</t>
    <phoneticPr fontId="8"/>
  </si>
  <si>
    <t>びわ</t>
    <phoneticPr fontId="8"/>
  </si>
  <si>
    <t>びわ缶詰</t>
    <phoneticPr fontId="8"/>
  </si>
  <si>
    <t>干しぶどう</t>
    <phoneticPr fontId="8"/>
  </si>
  <si>
    <t>ぶどうジュース</t>
    <phoneticPr fontId="8"/>
  </si>
  <si>
    <t>ぶどう缶詰</t>
    <phoneticPr fontId="8"/>
  </si>
  <si>
    <t>ぶどうジャム</t>
    <phoneticPr fontId="8"/>
  </si>
  <si>
    <t>ブルーベリー</t>
    <phoneticPr fontId="8"/>
  </si>
  <si>
    <t>ホワイトサポテ</t>
    <phoneticPr fontId="8"/>
  </si>
  <si>
    <t>まくわうり</t>
    <phoneticPr fontId="8"/>
  </si>
  <si>
    <t>マルメロ</t>
    <phoneticPr fontId="8"/>
  </si>
  <si>
    <t>マンゴー</t>
    <phoneticPr fontId="8"/>
  </si>
  <si>
    <t>マンゴスチン</t>
    <phoneticPr fontId="8"/>
  </si>
  <si>
    <t>メロン</t>
    <phoneticPr fontId="8"/>
  </si>
  <si>
    <t>もも</t>
    <phoneticPr fontId="8"/>
  </si>
  <si>
    <t>ももジュース</t>
    <phoneticPr fontId="8"/>
  </si>
  <si>
    <t>もも缶詰</t>
    <phoneticPr fontId="8"/>
  </si>
  <si>
    <t>ネクタリン</t>
    <phoneticPr fontId="8"/>
  </si>
  <si>
    <t>やまもも</t>
    <phoneticPr fontId="8"/>
  </si>
  <si>
    <t>ライチー</t>
    <phoneticPr fontId="8"/>
  </si>
  <si>
    <t>ラズベリー</t>
    <phoneticPr fontId="8"/>
  </si>
  <si>
    <t>りゅうがん</t>
    <phoneticPr fontId="8"/>
  </si>
  <si>
    <t>りんご</t>
    <phoneticPr fontId="8"/>
  </si>
  <si>
    <t>りんごジュース</t>
  </si>
  <si>
    <t>りんご缶詰</t>
    <phoneticPr fontId="8"/>
  </si>
  <si>
    <t>りんごジャム</t>
    <phoneticPr fontId="8"/>
  </si>
  <si>
    <t>あらげきくらげ</t>
    <phoneticPr fontId="8"/>
  </si>
  <si>
    <t>きくらげ</t>
    <phoneticPr fontId="8"/>
  </si>
  <si>
    <t>しろきくらげ</t>
    <phoneticPr fontId="8"/>
  </si>
  <si>
    <t>くろあわびたけ</t>
    <phoneticPr fontId="8"/>
  </si>
  <si>
    <t>しいたけ</t>
    <phoneticPr fontId="8"/>
  </si>
  <si>
    <t>乾燥しいたけ</t>
    <rPh sb="0" eb="2">
      <t>カンソウ</t>
    </rPh>
    <phoneticPr fontId="8"/>
  </si>
  <si>
    <t>はたけしめじ</t>
    <phoneticPr fontId="8"/>
  </si>
  <si>
    <t>ほんしめじ</t>
    <phoneticPr fontId="8"/>
  </si>
  <si>
    <t>たもぎたけ</t>
    <phoneticPr fontId="8"/>
  </si>
  <si>
    <t>なめこ</t>
    <phoneticPr fontId="8"/>
  </si>
  <si>
    <t>ぬめりすぎたけ</t>
    <phoneticPr fontId="8"/>
  </si>
  <si>
    <t>うすひらたけ</t>
    <phoneticPr fontId="8"/>
  </si>
  <si>
    <t>エリンギ</t>
    <phoneticPr fontId="8"/>
  </si>
  <si>
    <t>ひらたけ</t>
    <phoneticPr fontId="8"/>
  </si>
  <si>
    <t>乾燥まいたけ</t>
    <rPh sb="0" eb="2">
      <t>カンソウ</t>
    </rPh>
    <phoneticPr fontId="8"/>
  </si>
  <si>
    <t>マッシュルーム</t>
    <phoneticPr fontId="8"/>
  </si>
  <si>
    <t>ゆでマッシュルーム</t>
    <phoneticPr fontId="8"/>
  </si>
  <si>
    <t>マッシュルーム水煮</t>
    <phoneticPr fontId="8"/>
  </si>
  <si>
    <t>マッシュルーム缶詰</t>
    <phoneticPr fontId="8"/>
  </si>
  <si>
    <t>まつたけ</t>
    <phoneticPr fontId="8"/>
  </si>
  <si>
    <t>やなぎまつたけ</t>
    <phoneticPr fontId="8"/>
  </si>
  <si>
    <t>あおさ</t>
    <phoneticPr fontId="8"/>
  </si>
  <si>
    <t>のり</t>
    <phoneticPr fontId="8"/>
  </si>
  <si>
    <t>あおのり</t>
    <phoneticPr fontId="8"/>
  </si>
  <si>
    <t>ほしのり</t>
  </si>
  <si>
    <t>焼きのり</t>
    <phoneticPr fontId="8"/>
  </si>
  <si>
    <t>味付けのり</t>
    <phoneticPr fontId="8"/>
  </si>
  <si>
    <t>あらめ</t>
    <phoneticPr fontId="8"/>
  </si>
  <si>
    <t>いわのり</t>
    <phoneticPr fontId="8"/>
  </si>
  <si>
    <t>うみぶどう</t>
    <phoneticPr fontId="8"/>
  </si>
  <si>
    <t>えごのり</t>
    <phoneticPr fontId="8"/>
  </si>
  <si>
    <t>おごのり</t>
    <phoneticPr fontId="8"/>
  </si>
  <si>
    <t>かわのり</t>
    <phoneticPr fontId="8"/>
  </si>
  <si>
    <t>えながおにこんぶ</t>
    <phoneticPr fontId="8"/>
  </si>
  <si>
    <t>がごめこんぶ</t>
    <phoneticPr fontId="8"/>
  </si>
  <si>
    <t>ながこんぶ</t>
    <phoneticPr fontId="8"/>
  </si>
  <si>
    <t>ほそめこんぶ</t>
    <phoneticPr fontId="8"/>
  </si>
  <si>
    <t>まこんぶ</t>
    <phoneticPr fontId="8"/>
  </si>
  <si>
    <t>みついしこんぶ</t>
    <phoneticPr fontId="8"/>
  </si>
  <si>
    <t>りしりこんぶ</t>
    <phoneticPr fontId="8"/>
  </si>
  <si>
    <t>刻み昆布</t>
    <phoneticPr fontId="8"/>
  </si>
  <si>
    <t>削り昆布</t>
    <phoneticPr fontId="8"/>
  </si>
  <si>
    <t>昆布</t>
    <rPh sb="0" eb="2">
      <t>コンブ</t>
    </rPh>
    <phoneticPr fontId="8"/>
  </si>
  <si>
    <t>塩昆布</t>
    <phoneticPr fontId="8"/>
  </si>
  <si>
    <t>つくだ煮</t>
    <phoneticPr fontId="8"/>
  </si>
  <si>
    <t>すいぜんじのり</t>
    <phoneticPr fontId="8"/>
  </si>
  <si>
    <t>てんぐさ</t>
    <phoneticPr fontId="8"/>
  </si>
  <si>
    <t>ところてん</t>
    <phoneticPr fontId="8"/>
  </si>
  <si>
    <t>角寒天</t>
    <phoneticPr fontId="8"/>
  </si>
  <si>
    <t>寒天</t>
    <phoneticPr fontId="8"/>
  </si>
  <si>
    <t>粉寒天</t>
    <phoneticPr fontId="8"/>
  </si>
  <si>
    <t>とさかのり</t>
    <phoneticPr fontId="8"/>
  </si>
  <si>
    <t>ひじき</t>
    <phoneticPr fontId="8"/>
  </si>
  <si>
    <t>ほしひじき</t>
    <phoneticPr fontId="8"/>
  </si>
  <si>
    <t>ひとえぐさ</t>
    <phoneticPr fontId="8"/>
  </si>
  <si>
    <t>ふのり</t>
    <phoneticPr fontId="8"/>
  </si>
  <si>
    <t>まつも</t>
    <phoneticPr fontId="8"/>
  </si>
  <si>
    <t>むかでのり</t>
    <phoneticPr fontId="8"/>
  </si>
  <si>
    <t>おきなわもずく</t>
    <phoneticPr fontId="8"/>
  </si>
  <si>
    <t>もずく</t>
    <phoneticPr fontId="8"/>
  </si>
  <si>
    <t>わかめ</t>
    <phoneticPr fontId="8"/>
  </si>
  <si>
    <t>乾燥わかめ</t>
    <phoneticPr fontId="8"/>
  </si>
  <si>
    <t>カットわかめ</t>
    <phoneticPr fontId="8"/>
  </si>
  <si>
    <t>くきわかめ</t>
    <phoneticPr fontId="8"/>
  </si>
  <si>
    <t>めかぶ</t>
    <phoneticPr fontId="8"/>
  </si>
  <si>
    <t>あいなめ</t>
    <phoneticPr fontId="8"/>
  </si>
  <si>
    <t>あこうだい</t>
    <phoneticPr fontId="8"/>
  </si>
  <si>
    <t>真あじ</t>
    <rPh sb="0" eb="1">
      <t>マ</t>
    </rPh>
    <phoneticPr fontId="8"/>
  </si>
  <si>
    <t>真アジ</t>
    <rPh sb="0" eb="1">
      <t>マ</t>
    </rPh>
    <phoneticPr fontId="8"/>
  </si>
  <si>
    <t>あじ</t>
    <phoneticPr fontId="8"/>
  </si>
  <si>
    <t>アジ</t>
    <phoneticPr fontId="8"/>
  </si>
  <si>
    <t>真あじ切身</t>
    <rPh sb="0" eb="1">
      <t>マ</t>
    </rPh>
    <rPh sb="3" eb="5">
      <t>キリミ</t>
    </rPh>
    <phoneticPr fontId="8"/>
  </si>
  <si>
    <t>真アジ切身</t>
    <rPh sb="0" eb="1">
      <t>マ</t>
    </rPh>
    <rPh sb="3" eb="5">
      <t>キリミ</t>
    </rPh>
    <phoneticPr fontId="8"/>
  </si>
  <si>
    <t>あじ切身</t>
    <rPh sb="2" eb="4">
      <t>キリミ</t>
    </rPh>
    <phoneticPr fontId="8"/>
  </si>
  <si>
    <t>アジ切身</t>
    <rPh sb="2" eb="4">
      <t>キリミ</t>
    </rPh>
    <phoneticPr fontId="8"/>
  </si>
  <si>
    <t>アジの開き</t>
    <phoneticPr fontId="8"/>
  </si>
  <si>
    <t>丸アジ</t>
    <rPh sb="0" eb="1">
      <t>マル</t>
    </rPh>
    <phoneticPr fontId="8"/>
  </si>
  <si>
    <t>ニシマアジ</t>
    <phoneticPr fontId="8"/>
  </si>
  <si>
    <t>ムロアジ</t>
    <phoneticPr fontId="8"/>
  </si>
  <si>
    <t>くさや</t>
    <phoneticPr fontId="8"/>
  </si>
  <si>
    <t>あなご</t>
    <phoneticPr fontId="8"/>
  </si>
  <si>
    <t>蒸しあなご</t>
    <rPh sb="0" eb="1">
      <t>ム</t>
    </rPh>
    <phoneticPr fontId="8"/>
  </si>
  <si>
    <t>あまご</t>
    <phoneticPr fontId="8"/>
  </si>
  <si>
    <t>あまだい</t>
    <phoneticPr fontId="8"/>
  </si>
  <si>
    <t>甘鯛</t>
    <rPh sb="0" eb="1">
      <t>アマ</t>
    </rPh>
    <rPh sb="1" eb="2">
      <t>ダイ</t>
    </rPh>
    <phoneticPr fontId="8"/>
  </si>
  <si>
    <t>あゆ</t>
    <phoneticPr fontId="8"/>
  </si>
  <si>
    <t>鮎</t>
    <rPh sb="0" eb="1">
      <t>アユ</t>
    </rPh>
    <phoneticPr fontId="8"/>
  </si>
  <si>
    <t>うるか</t>
    <phoneticPr fontId="8"/>
  </si>
  <si>
    <t>アラスカめぬけ</t>
    <phoneticPr fontId="8"/>
  </si>
  <si>
    <t>あんこう</t>
    <phoneticPr fontId="8"/>
  </si>
  <si>
    <t>いかなご</t>
    <phoneticPr fontId="8"/>
  </si>
  <si>
    <t>いさき</t>
    <phoneticPr fontId="8"/>
  </si>
  <si>
    <t>いしだい</t>
    <phoneticPr fontId="8"/>
  </si>
  <si>
    <t>いとよりだい</t>
    <phoneticPr fontId="8"/>
  </si>
  <si>
    <t>いとよりだいすり身</t>
    <phoneticPr fontId="8"/>
  </si>
  <si>
    <t>いぼだい</t>
    <phoneticPr fontId="8"/>
  </si>
  <si>
    <t>うるめいわし</t>
    <phoneticPr fontId="8"/>
  </si>
  <si>
    <t>うるめいわし丸干し</t>
    <phoneticPr fontId="8"/>
  </si>
  <si>
    <t>かたくちいわし</t>
    <phoneticPr fontId="8"/>
  </si>
  <si>
    <t>いわし</t>
    <phoneticPr fontId="8"/>
  </si>
  <si>
    <t>イワシ</t>
    <phoneticPr fontId="8"/>
  </si>
  <si>
    <t>真いわし</t>
    <rPh sb="0" eb="1">
      <t>マ</t>
    </rPh>
    <phoneticPr fontId="8"/>
  </si>
  <si>
    <t>真イワシ</t>
    <rPh sb="0" eb="1">
      <t>マ</t>
    </rPh>
    <phoneticPr fontId="8"/>
  </si>
  <si>
    <t>めざし</t>
    <phoneticPr fontId="8"/>
  </si>
  <si>
    <t>しらす</t>
    <phoneticPr fontId="8"/>
  </si>
  <si>
    <t>しらす干し</t>
    <phoneticPr fontId="8"/>
  </si>
  <si>
    <t>たたみいわし</t>
    <phoneticPr fontId="8"/>
  </si>
  <si>
    <t>いわしみりん干し</t>
    <phoneticPr fontId="8"/>
  </si>
  <si>
    <t>いわし缶詰</t>
    <phoneticPr fontId="8"/>
  </si>
  <si>
    <t>いわな</t>
    <phoneticPr fontId="8"/>
  </si>
  <si>
    <t>うぐい</t>
    <phoneticPr fontId="8"/>
  </si>
  <si>
    <t>うなぎ</t>
    <phoneticPr fontId="8"/>
  </si>
  <si>
    <t>うなぎ肝</t>
    <rPh sb="3" eb="4">
      <t>キモ</t>
    </rPh>
    <phoneticPr fontId="8"/>
  </si>
  <si>
    <t>うなぎ白焼き</t>
    <phoneticPr fontId="8"/>
  </si>
  <si>
    <t>うなぎかば焼</t>
  </si>
  <si>
    <t>うまづらはぎ</t>
    <phoneticPr fontId="8"/>
  </si>
  <si>
    <t>うまづらはぎ開き干し</t>
    <phoneticPr fontId="8"/>
  </si>
  <si>
    <t>えい</t>
    <phoneticPr fontId="8"/>
  </si>
  <si>
    <t>えそ</t>
    <phoneticPr fontId="8"/>
  </si>
  <si>
    <t>おいかわ</t>
    <phoneticPr fontId="8"/>
  </si>
  <si>
    <t>おおさが</t>
    <phoneticPr fontId="8"/>
  </si>
  <si>
    <t>おこぜ</t>
    <phoneticPr fontId="8"/>
  </si>
  <si>
    <t>おひょう</t>
    <phoneticPr fontId="8"/>
  </si>
  <si>
    <t>かさご</t>
    <phoneticPr fontId="8"/>
  </si>
  <si>
    <t>かじか</t>
    <phoneticPr fontId="8"/>
  </si>
  <si>
    <t>くろかじき</t>
    <phoneticPr fontId="8"/>
  </si>
  <si>
    <t>まかじき</t>
    <phoneticPr fontId="8"/>
  </si>
  <si>
    <t>めかじき</t>
    <phoneticPr fontId="8"/>
  </si>
  <si>
    <t>かつお</t>
    <phoneticPr fontId="8"/>
  </si>
  <si>
    <t>そうだがつお</t>
    <phoneticPr fontId="8"/>
  </si>
  <si>
    <t>なまり</t>
    <phoneticPr fontId="8"/>
  </si>
  <si>
    <t>なまり節</t>
    <phoneticPr fontId="8"/>
  </si>
  <si>
    <t>かつお節</t>
    <phoneticPr fontId="8"/>
  </si>
  <si>
    <t>削り節</t>
    <phoneticPr fontId="8"/>
  </si>
  <si>
    <t>削り節つくだ煮</t>
    <phoneticPr fontId="8"/>
  </si>
  <si>
    <t>角煮</t>
    <phoneticPr fontId="8"/>
  </si>
  <si>
    <t>塩辛</t>
    <phoneticPr fontId="8"/>
  </si>
  <si>
    <t>かつおフレーク</t>
    <phoneticPr fontId="8"/>
  </si>
  <si>
    <t>かます</t>
    <phoneticPr fontId="8"/>
  </si>
  <si>
    <t>まがれい</t>
    <phoneticPr fontId="8"/>
  </si>
  <si>
    <t>カレイ</t>
    <phoneticPr fontId="8"/>
  </si>
  <si>
    <t>子持ちがれい</t>
    <phoneticPr fontId="8"/>
  </si>
  <si>
    <t>子持ちガレイ</t>
    <phoneticPr fontId="8"/>
  </si>
  <si>
    <t>干しかれい</t>
    <phoneticPr fontId="8"/>
  </si>
  <si>
    <t>かわはぎ</t>
    <phoneticPr fontId="8"/>
  </si>
  <si>
    <t>かんぱち</t>
    <phoneticPr fontId="8"/>
  </si>
  <si>
    <t>きす</t>
    <phoneticPr fontId="8"/>
  </si>
  <si>
    <t>きちじ</t>
    <phoneticPr fontId="8"/>
  </si>
  <si>
    <t>きびなご</t>
    <phoneticPr fontId="8"/>
  </si>
  <si>
    <t>きびなご調味干し</t>
    <phoneticPr fontId="8"/>
  </si>
  <si>
    <t>キャビア</t>
    <phoneticPr fontId="8"/>
  </si>
  <si>
    <t>キングクリップ</t>
    <phoneticPr fontId="8"/>
  </si>
  <si>
    <t>ぎんだら</t>
    <phoneticPr fontId="8"/>
  </si>
  <si>
    <t>きんめだい</t>
    <phoneticPr fontId="8"/>
  </si>
  <si>
    <t>ぐち</t>
    <phoneticPr fontId="8"/>
  </si>
  <si>
    <t>こい</t>
    <phoneticPr fontId="8"/>
  </si>
  <si>
    <t>まごち</t>
    <phoneticPr fontId="8"/>
  </si>
  <si>
    <t>めごち</t>
    <phoneticPr fontId="8"/>
  </si>
  <si>
    <t>このしろ</t>
    <phoneticPr fontId="8"/>
  </si>
  <si>
    <t>このしろ甘酢漬</t>
    <phoneticPr fontId="8"/>
  </si>
  <si>
    <t>からふとます</t>
    <phoneticPr fontId="8"/>
  </si>
  <si>
    <t>塩ます</t>
  </si>
  <si>
    <t>からふとます缶詰</t>
  </si>
  <si>
    <t>ぎんざけ</t>
    <phoneticPr fontId="8"/>
  </si>
  <si>
    <t>さくらます</t>
    <phoneticPr fontId="8"/>
  </si>
  <si>
    <t>しろさけ</t>
    <phoneticPr fontId="8"/>
  </si>
  <si>
    <t>たいせいようさけ</t>
    <phoneticPr fontId="8"/>
  </si>
  <si>
    <t>ニジマス</t>
    <phoneticPr fontId="8"/>
  </si>
  <si>
    <t>紅鮭</t>
    <rPh sb="0" eb="2">
      <t>ベニザケ</t>
    </rPh>
    <phoneticPr fontId="8"/>
  </si>
  <si>
    <t>シャケ</t>
    <phoneticPr fontId="8"/>
  </si>
  <si>
    <t>鮭の切身</t>
    <rPh sb="0" eb="1">
      <t>サケ</t>
    </rPh>
    <rPh sb="2" eb="4">
      <t>キリミ</t>
    </rPh>
    <phoneticPr fontId="8"/>
  </si>
  <si>
    <t>サケの切身</t>
    <rPh sb="3" eb="5">
      <t>キリミ</t>
    </rPh>
    <phoneticPr fontId="8"/>
  </si>
  <si>
    <t>シャケの切身</t>
    <rPh sb="4" eb="6">
      <t>キリミ</t>
    </rPh>
    <phoneticPr fontId="8"/>
  </si>
  <si>
    <t>ますのすけ</t>
    <phoneticPr fontId="8"/>
  </si>
  <si>
    <t>さば</t>
    <phoneticPr fontId="8"/>
  </si>
  <si>
    <t>サバ</t>
    <phoneticPr fontId="8"/>
  </si>
  <si>
    <t>ごまさば</t>
    <phoneticPr fontId="8"/>
  </si>
  <si>
    <t>ゴマサバ</t>
    <phoneticPr fontId="8"/>
  </si>
  <si>
    <t>たいせいようさば</t>
    <phoneticPr fontId="8"/>
  </si>
  <si>
    <t>塩さば</t>
    <phoneticPr fontId="8"/>
  </si>
  <si>
    <t>塩サバ</t>
    <phoneticPr fontId="8"/>
  </si>
  <si>
    <t>さば開き干し</t>
  </si>
  <si>
    <t>サバ開き干し</t>
    <phoneticPr fontId="8"/>
  </si>
  <si>
    <t>しめさば</t>
    <phoneticPr fontId="8"/>
  </si>
  <si>
    <t>しめサバ</t>
    <phoneticPr fontId="8"/>
  </si>
  <si>
    <t>さば缶詰</t>
    <phoneticPr fontId="8"/>
  </si>
  <si>
    <t>サバ缶詰</t>
    <phoneticPr fontId="8"/>
  </si>
  <si>
    <t>あぶらつのざめ</t>
    <phoneticPr fontId="8"/>
  </si>
  <si>
    <t>よしきりざめ</t>
    <phoneticPr fontId="8"/>
  </si>
  <si>
    <t>ふかひれ</t>
    <phoneticPr fontId="8"/>
  </si>
  <si>
    <t>さより</t>
    <phoneticPr fontId="8"/>
  </si>
  <si>
    <t>さわら</t>
    <phoneticPr fontId="8"/>
  </si>
  <si>
    <t>さんま</t>
    <phoneticPr fontId="8"/>
  </si>
  <si>
    <t>サンマ</t>
    <phoneticPr fontId="8"/>
  </si>
  <si>
    <t>さんま開き干し</t>
    <phoneticPr fontId="8"/>
  </si>
  <si>
    <t>サンマ開き干し</t>
    <phoneticPr fontId="8"/>
  </si>
  <si>
    <t>さんまみりん干し</t>
    <phoneticPr fontId="8"/>
  </si>
  <si>
    <t>サンマみりん干し</t>
    <phoneticPr fontId="8"/>
  </si>
  <si>
    <t>さんま缶詰</t>
    <phoneticPr fontId="8"/>
  </si>
  <si>
    <t>サンマ缶詰</t>
    <phoneticPr fontId="8"/>
  </si>
  <si>
    <t>しいら</t>
    <phoneticPr fontId="8"/>
  </si>
  <si>
    <t>ししゃも</t>
    <phoneticPr fontId="8"/>
  </si>
  <si>
    <t>シシャモ</t>
    <phoneticPr fontId="8"/>
  </si>
  <si>
    <t>からふとししゃも</t>
    <phoneticPr fontId="8"/>
  </si>
  <si>
    <t>したびらめ</t>
    <phoneticPr fontId="8"/>
  </si>
  <si>
    <t>しまあじ</t>
    <phoneticPr fontId="8"/>
  </si>
  <si>
    <t>しらうお</t>
    <phoneticPr fontId="8"/>
  </si>
  <si>
    <t>シルバー</t>
    <phoneticPr fontId="8"/>
  </si>
  <si>
    <t>すずき</t>
    <phoneticPr fontId="8"/>
  </si>
  <si>
    <t>きだい</t>
    <phoneticPr fontId="8"/>
  </si>
  <si>
    <t>くろだい</t>
    <phoneticPr fontId="8"/>
  </si>
  <si>
    <t>ちだい</t>
    <phoneticPr fontId="8"/>
  </si>
  <si>
    <t>まだい</t>
    <phoneticPr fontId="8"/>
  </si>
  <si>
    <t>真鯛</t>
    <rPh sb="0" eb="2">
      <t>マダイ</t>
    </rPh>
    <phoneticPr fontId="8"/>
  </si>
  <si>
    <t>マダイ</t>
    <phoneticPr fontId="8"/>
  </si>
  <si>
    <t>鯛</t>
    <rPh sb="0" eb="1">
      <t>タイ</t>
    </rPh>
    <phoneticPr fontId="8"/>
  </si>
  <si>
    <t>タイ</t>
    <phoneticPr fontId="8"/>
  </si>
  <si>
    <t>たかさご</t>
    <phoneticPr fontId="8"/>
  </si>
  <si>
    <t>たかべ</t>
    <phoneticPr fontId="8"/>
  </si>
  <si>
    <t>たちうお</t>
    <phoneticPr fontId="8"/>
  </si>
  <si>
    <t>すけとうだら</t>
    <phoneticPr fontId="8"/>
  </si>
  <si>
    <t>スケトウダラ</t>
    <phoneticPr fontId="8"/>
  </si>
  <si>
    <t>たらこ</t>
    <phoneticPr fontId="8"/>
  </si>
  <si>
    <t>明太子</t>
    <rPh sb="0" eb="3">
      <t>メンタイコ</t>
    </rPh>
    <phoneticPr fontId="8"/>
  </si>
  <si>
    <t>からしめんたいこ</t>
    <phoneticPr fontId="8"/>
  </si>
  <si>
    <t>まだら</t>
    <phoneticPr fontId="8"/>
  </si>
  <si>
    <t>干しだら</t>
    <phoneticPr fontId="8"/>
  </si>
  <si>
    <t>まだらでんぶ</t>
    <phoneticPr fontId="8"/>
  </si>
  <si>
    <t>ちか</t>
    <phoneticPr fontId="8"/>
  </si>
  <si>
    <t>どじょう</t>
    <phoneticPr fontId="8"/>
  </si>
  <si>
    <t>とびうお</t>
    <phoneticPr fontId="8"/>
  </si>
  <si>
    <t>ナイルティラピア</t>
    <phoneticPr fontId="8"/>
  </si>
  <si>
    <t>なまず</t>
    <phoneticPr fontId="8"/>
  </si>
  <si>
    <t>にぎす</t>
    <phoneticPr fontId="8"/>
  </si>
  <si>
    <t>にしん</t>
    <phoneticPr fontId="8"/>
  </si>
  <si>
    <t>ニシン</t>
    <phoneticPr fontId="8"/>
  </si>
  <si>
    <t>にしん開き干し</t>
    <phoneticPr fontId="8"/>
  </si>
  <si>
    <t>数の子</t>
    <rPh sb="0" eb="1">
      <t>カズ</t>
    </rPh>
    <rPh sb="2" eb="3">
      <t>コ</t>
    </rPh>
    <phoneticPr fontId="8"/>
  </si>
  <si>
    <t>かずのこ</t>
    <phoneticPr fontId="8"/>
  </si>
  <si>
    <t>乾燥かずのこ</t>
    <rPh sb="0" eb="2">
      <t>カンソウ</t>
    </rPh>
    <phoneticPr fontId="8"/>
  </si>
  <si>
    <t>はぜ</t>
    <phoneticPr fontId="8"/>
  </si>
  <si>
    <t>はぜつくだ煮</t>
    <phoneticPr fontId="8"/>
  </si>
  <si>
    <t>はぜ甘露煮</t>
    <phoneticPr fontId="8"/>
  </si>
  <si>
    <t>はたはた</t>
    <phoneticPr fontId="8"/>
  </si>
  <si>
    <t>はたはた生干し</t>
    <phoneticPr fontId="8"/>
  </si>
  <si>
    <t>はまふえふき</t>
    <phoneticPr fontId="8"/>
  </si>
  <si>
    <t>はも</t>
    <phoneticPr fontId="8"/>
  </si>
  <si>
    <t>ひらまさ</t>
    <phoneticPr fontId="8"/>
  </si>
  <si>
    <t>ひらめ</t>
    <phoneticPr fontId="8"/>
  </si>
  <si>
    <t>ヒラメ</t>
    <phoneticPr fontId="8"/>
  </si>
  <si>
    <t>とらふぐ</t>
    <phoneticPr fontId="8"/>
  </si>
  <si>
    <t>まふぐ</t>
    <phoneticPr fontId="8"/>
  </si>
  <si>
    <t>ふな</t>
    <phoneticPr fontId="8"/>
  </si>
  <si>
    <t>ふな甘露煮</t>
    <phoneticPr fontId="8"/>
  </si>
  <si>
    <t>ぶり</t>
    <phoneticPr fontId="8"/>
  </si>
  <si>
    <t>はまち</t>
    <phoneticPr fontId="8"/>
  </si>
  <si>
    <t>ほうぼう</t>
    <phoneticPr fontId="8"/>
  </si>
  <si>
    <t>ホキ</t>
    <phoneticPr fontId="8"/>
  </si>
  <si>
    <t>ほっけ</t>
    <phoneticPr fontId="8"/>
  </si>
  <si>
    <t>塩ほっけ</t>
    <phoneticPr fontId="8"/>
  </si>
  <si>
    <t>ほっけ開き干し</t>
    <phoneticPr fontId="8"/>
  </si>
  <si>
    <t>ぼら</t>
    <phoneticPr fontId="8"/>
  </si>
  <si>
    <t>からすみ</t>
    <phoneticPr fontId="8"/>
  </si>
  <si>
    <t>ほんもろこ</t>
    <phoneticPr fontId="8"/>
  </si>
  <si>
    <t>きはだ</t>
    <phoneticPr fontId="8"/>
  </si>
  <si>
    <t>くろまぐろ</t>
    <phoneticPr fontId="8"/>
  </si>
  <si>
    <t>びんなが</t>
    <phoneticPr fontId="8"/>
  </si>
  <si>
    <t>みなみまぐろ</t>
    <phoneticPr fontId="8"/>
  </si>
  <si>
    <t>めじまぐろ</t>
    <phoneticPr fontId="8"/>
  </si>
  <si>
    <t>めばち</t>
    <phoneticPr fontId="8"/>
  </si>
  <si>
    <t>フレーク</t>
    <phoneticPr fontId="8"/>
  </si>
  <si>
    <t>ツナ缶</t>
    <phoneticPr fontId="8"/>
  </si>
  <si>
    <t>ツナ缶詰</t>
    <rPh sb="2" eb="4">
      <t>カンヅメ</t>
    </rPh>
    <phoneticPr fontId="8"/>
  </si>
  <si>
    <t>シーチキン</t>
    <phoneticPr fontId="8"/>
  </si>
  <si>
    <t>マジェランあいなめ</t>
    <phoneticPr fontId="8"/>
  </si>
  <si>
    <t>まながつお</t>
    <phoneticPr fontId="8"/>
  </si>
  <si>
    <t>みなみくろたち</t>
    <phoneticPr fontId="8"/>
  </si>
  <si>
    <t>みなみだら</t>
    <phoneticPr fontId="8"/>
  </si>
  <si>
    <t>むつ</t>
    <phoneticPr fontId="8"/>
  </si>
  <si>
    <t>めじな</t>
    <phoneticPr fontId="8"/>
  </si>
  <si>
    <t>めばる</t>
    <phoneticPr fontId="8"/>
  </si>
  <si>
    <t>メルルーサ</t>
    <phoneticPr fontId="8"/>
  </si>
  <si>
    <t>やつめうなぎ</t>
    <phoneticPr fontId="8"/>
  </si>
  <si>
    <t>干しやつめ</t>
    <phoneticPr fontId="8"/>
  </si>
  <si>
    <t>やまめ</t>
    <phoneticPr fontId="8"/>
  </si>
  <si>
    <t>わかさぎ</t>
    <phoneticPr fontId="8"/>
  </si>
  <si>
    <t>赤貝</t>
    <rPh sb="0" eb="2">
      <t>アカガイ</t>
    </rPh>
    <phoneticPr fontId="8"/>
  </si>
  <si>
    <t>あげまき</t>
    <phoneticPr fontId="8"/>
  </si>
  <si>
    <t>あさり</t>
    <phoneticPr fontId="8"/>
  </si>
  <si>
    <t>あさり缶詰</t>
    <phoneticPr fontId="8"/>
  </si>
  <si>
    <t>あわび</t>
    <phoneticPr fontId="8"/>
  </si>
  <si>
    <t>干しあわび</t>
    <rPh sb="0" eb="1">
      <t>ホ</t>
    </rPh>
    <phoneticPr fontId="8"/>
  </si>
  <si>
    <t>あわび缶詰</t>
    <phoneticPr fontId="8"/>
  </si>
  <si>
    <t>い貝</t>
    <rPh sb="1" eb="2">
      <t>カイ</t>
    </rPh>
    <phoneticPr fontId="8"/>
  </si>
  <si>
    <t>いたや貝</t>
    <rPh sb="3" eb="4">
      <t>カイ</t>
    </rPh>
    <phoneticPr fontId="8"/>
  </si>
  <si>
    <t>エスカルゴ</t>
    <phoneticPr fontId="8"/>
  </si>
  <si>
    <t>かき</t>
    <phoneticPr fontId="8"/>
  </si>
  <si>
    <t>かき缶詰</t>
    <phoneticPr fontId="8"/>
  </si>
  <si>
    <t>さざえ</t>
    <phoneticPr fontId="8"/>
  </si>
  <si>
    <t>さるぼう</t>
    <phoneticPr fontId="8"/>
  </si>
  <si>
    <t>しじみ</t>
    <phoneticPr fontId="8"/>
  </si>
  <si>
    <t>たいらがい</t>
    <phoneticPr fontId="8"/>
  </si>
  <si>
    <t>たにし</t>
    <phoneticPr fontId="8"/>
  </si>
  <si>
    <t>つぶ貝</t>
    <rPh sb="2" eb="3">
      <t>カイ</t>
    </rPh>
    <phoneticPr fontId="8"/>
  </si>
  <si>
    <t>とこぶし</t>
    <phoneticPr fontId="8"/>
  </si>
  <si>
    <t>とりがい</t>
    <phoneticPr fontId="8"/>
  </si>
  <si>
    <t>ばい貝</t>
    <rPh sb="2" eb="3">
      <t>カイ</t>
    </rPh>
    <phoneticPr fontId="8"/>
  </si>
  <si>
    <t>ばか貝</t>
    <rPh sb="2" eb="3">
      <t>カイ</t>
    </rPh>
    <phoneticPr fontId="8"/>
  </si>
  <si>
    <t>はまぐり</t>
    <phoneticPr fontId="8"/>
  </si>
  <si>
    <t>ちょうせんはまぐり</t>
    <phoneticPr fontId="8"/>
  </si>
  <si>
    <t>ほたてがい</t>
    <phoneticPr fontId="8"/>
  </si>
  <si>
    <t>ホタテ</t>
    <phoneticPr fontId="8"/>
  </si>
  <si>
    <t>貝柱</t>
    <phoneticPr fontId="8"/>
  </si>
  <si>
    <t>貝柱缶詰</t>
    <phoneticPr fontId="8"/>
  </si>
  <si>
    <t>ほっき貝</t>
    <rPh sb="3" eb="4">
      <t>カイ</t>
    </rPh>
    <phoneticPr fontId="8"/>
  </si>
  <si>
    <t>みる貝</t>
    <rPh sb="2" eb="3">
      <t>カイ</t>
    </rPh>
    <phoneticPr fontId="8"/>
  </si>
  <si>
    <t>甘えび</t>
    <rPh sb="0" eb="1">
      <t>アマ</t>
    </rPh>
    <phoneticPr fontId="8"/>
  </si>
  <si>
    <t>甘エビ</t>
    <rPh sb="0" eb="1">
      <t>アマ</t>
    </rPh>
    <phoneticPr fontId="8"/>
  </si>
  <si>
    <t>いせえび</t>
    <phoneticPr fontId="8"/>
  </si>
  <si>
    <t>伊勢エビ</t>
    <rPh sb="0" eb="2">
      <t>イセ</t>
    </rPh>
    <phoneticPr fontId="8"/>
  </si>
  <si>
    <t>くるまえび</t>
    <phoneticPr fontId="8"/>
  </si>
  <si>
    <t>車エビ</t>
    <rPh sb="0" eb="1">
      <t>クルマ</t>
    </rPh>
    <phoneticPr fontId="8"/>
  </si>
  <si>
    <t>さくらえび</t>
    <phoneticPr fontId="8"/>
  </si>
  <si>
    <t>桜えび</t>
    <rPh sb="0" eb="1">
      <t>サクラ</t>
    </rPh>
    <phoneticPr fontId="8"/>
  </si>
  <si>
    <t>桜エビ</t>
    <rPh sb="0" eb="1">
      <t>サクラ</t>
    </rPh>
    <phoneticPr fontId="8"/>
  </si>
  <si>
    <t>大正えび</t>
    <phoneticPr fontId="8"/>
  </si>
  <si>
    <t>しばえび</t>
    <phoneticPr fontId="8"/>
  </si>
  <si>
    <t>バナメイエビ</t>
    <phoneticPr fontId="8"/>
  </si>
  <si>
    <t>ブラックタイガー</t>
    <phoneticPr fontId="8"/>
  </si>
  <si>
    <t>干しえび</t>
    <phoneticPr fontId="8"/>
  </si>
  <si>
    <t>がざみ</t>
    <phoneticPr fontId="8"/>
  </si>
  <si>
    <t>毛がに</t>
    <phoneticPr fontId="8"/>
  </si>
  <si>
    <t>毛ガニ</t>
    <phoneticPr fontId="8"/>
  </si>
  <si>
    <t>ずわいがに</t>
    <phoneticPr fontId="8"/>
  </si>
  <si>
    <t>ズワイガニ</t>
    <phoneticPr fontId="8"/>
  </si>
  <si>
    <t>ずわいがに缶詰</t>
  </si>
  <si>
    <t>ズワイガニ缶詰</t>
  </si>
  <si>
    <t>たらばがに</t>
    <phoneticPr fontId="8"/>
  </si>
  <si>
    <t>タラバガニ</t>
    <phoneticPr fontId="8"/>
  </si>
  <si>
    <t>たらばがに缶詰</t>
  </si>
  <si>
    <t>タラバガニ缶詰</t>
  </si>
  <si>
    <t>がん漬</t>
    <phoneticPr fontId="8"/>
  </si>
  <si>
    <t>あかいか</t>
    <phoneticPr fontId="8"/>
  </si>
  <si>
    <t>けんさきいか</t>
    <phoneticPr fontId="8"/>
  </si>
  <si>
    <t>剣先イカ</t>
    <rPh sb="0" eb="2">
      <t>ケンサキ</t>
    </rPh>
    <phoneticPr fontId="8"/>
  </si>
  <si>
    <t>こういか</t>
    <phoneticPr fontId="8"/>
  </si>
  <si>
    <t>甲イカ</t>
    <rPh sb="0" eb="1">
      <t>コウ</t>
    </rPh>
    <phoneticPr fontId="8"/>
  </si>
  <si>
    <t>するめいか</t>
    <phoneticPr fontId="8"/>
  </si>
  <si>
    <t>スルメイカ</t>
    <phoneticPr fontId="8"/>
  </si>
  <si>
    <t>ほたるいか</t>
    <phoneticPr fontId="8"/>
  </si>
  <si>
    <t>ホタルイカ</t>
    <phoneticPr fontId="8"/>
  </si>
  <si>
    <t>やりいか</t>
    <phoneticPr fontId="8"/>
  </si>
  <si>
    <t>ヤリイカ</t>
    <phoneticPr fontId="8"/>
  </si>
  <si>
    <t>するめ</t>
    <phoneticPr fontId="8"/>
  </si>
  <si>
    <t>さきいか</t>
    <phoneticPr fontId="8"/>
  </si>
  <si>
    <t>いかくん製</t>
    <phoneticPr fontId="8"/>
  </si>
  <si>
    <t>切りいかあめ煮</t>
    <phoneticPr fontId="8"/>
  </si>
  <si>
    <t>いかあられ</t>
    <phoneticPr fontId="8"/>
  </si>
  <si>
    <t>いか塩辛</t>
    <phoneticPr fontId="8"/>
  </si>
  <si>
    <t>いか缶詰</t>
    <phoneticPr fontId="8"/>
  </si>
  <si>
    <t>いいだこ</t>
    <phoneticPr fontId="8"/>
  </si>
  <si>
    <t>イイダコ</t>
    <phoneticPr fontId="8"/>
  </si>
  <si>
    <t>まだこ</t>
    <phoneticPr fontId="8"/>
  </si>
  <si>
    <t>マダコ</t>
    <phoneticPr fontId="8"/>
  </si>
  <si>
    <t>タコ</t>
    <phoneticPr fontId="8"/>
  </si>
  <si>
    <t>あみ</t>
    <phoneticPr fontId="8"/>
  </si>
  <si>
    <t>うに</t>
    <phoneticPr fontId="8"/>
  </si>
  <si>
    <t>ウニ</t>
    <phoneticPr fontId="8"/>
  </si>
  <si>
    <t>おきあみ</t>
    <phoneticPr fontId="8"/>
  </si>
  <si>
    <t>くらげ</t>
    <phoneticPr fontId="8"/>
  </si>
  <si>
    <t>しゃこ</t>
    <phoneticPr fontId="8"/>
  </si>
  <si>
    <t>なまこ</t>
    <phoneticPr fontId="8"/>
  </si>
  <si>
    <t>このわた</t>
    <phoneticPr fontId="8"/>
  </si>
  <si>
    <t>ほや</t>
    <phoneticPr fontId="8"/>
  </si>
  <si>
    <t>ほや塩辛</t>
    <phoneticPr fontId="8"/>
  </si>
  <si>
    <t>かにかま</t>
    <phoneticPr fontId="8"/>
  </si>
  <si>
    <t>カニカマ</t>
    <phoneticPr fontId="8"/>
  </si>
  <si>
    <t>昆布巻きかまぼこ</t>
    <phoneticPr fontId="8"/>
  </si>
  <si>
    <t>す巻きかまぼこ</t>
    <phoneticPr fontId="8"/>
  </si>
  <si>
    <t>蒸しかまぼこ</t>
    <phoneticPr fontId="8"/>
  </si>
  <si>
    <t>かまぼこ</t>
    <phoneticPr fontId="8"/>
  </si>
  <si>
    <t>竹輪</t>
    <phoneticPr fontId="8"/>
  </si>
  <si>
    <t>ちくわ</t>
    <phoneticPr fontId="8"/>
  </si>
  <si>
    <t>だて巻</t>
    <phoneticPr fontId="8"/>
  </si>
  <si>
    <t>つみれ</t>
    <phoneticPr fontId="8"/>
  </si>
  <si>
    <t>なると</t>
    <phoneticPr fontId="8"/>
  </si>
  <si>
    <t>はんぺん</t>
    <phoneticPr fontId="8"/>
  </si>
  <si>
    <t>さつま揚げ</t>
    <phoneticPr fontId="8"/>
  </si>
  <si>
    <t>魚肉ハム</t>
    <phoneticPr fontId="8"/>
  </si>
  <si>
    <t>魚肉ソーセージ</t>
    <phoneticPr fontId="8"/>
  </si>
  <si>
    <t>いのしし肉</t>
    <rPh sb="4" eb="5">
      <t>ニク</t>
    </rPh>
    <phoneticPr fontId="8"/>
  </si>
  <si>
    <t>いのぶた肉</t>
    <rPh sb="4" eb="5">
      <t>ニク</t>
    </rPh>
    <phoneticPr fontId="8"/>
  </si>
  <si>
    <t>うさぎ肉</t>
    <rPh sb="3" eb="4">
      <t>ニク</t>
    </rPh>
    <phoneticPr fontId="8"/>
  </si>
  <si>
    <t>牛肉</t>
    <rPh sb="0" eb="2">
      <t>ギュウニク</t>
    </rPh>
    <phoneticPr fontId="8"/>
  </si>
  <si>
    <t>レバー</t>
    <phoneticPr fontId="8"/>
  </si>
  <si>
    <t>ローストビーフ</t>
    <phoneticPr fontId="8"/>
  </si>
  <si>
    <t>コンビーフ</t>
    <phoneticPr fontId="8"/>
  </si>
  <si>
    <t>ビーフジャーキー</t>
    <phoneticPr fontId="8"/>
  </si>
  <si>
    <t>スモークタン</t>
    <phoneticPr fontId="8"/>
  </si>
  <si>
    <t>馬肉</t>
    <rPh sb="0" eb="2">
      <t>バニク</t>
    </rPh>
    <phoneticPr fontId="8"/>
  </si>
  <si>
    <t>鯨肉</t>
    <rPh sb="0" eb="1">
      <t>クジラ</t>
    </rPh>
    <rPh sb="1" eb="2">
      <t>ニク</t>
    </rPh>
    <phoneticPr fontId="8"/>
  </si>
  <si>
    <t>鹿肉</t>
    <rPh sb="0" eb="1">
      <t>シカ</t>
    </rPh>
    <rPh sb="1" eb="2">
      <t>ニク</t>
    </rPh>
    <phoneticPr fontId="8"/>
  </si>
  <si>
    <t>豚肉</t>
    <rPh sb="0" eb="2">
      <t>ブタニク</t>
    </rPh>
    <phoneticPr fontId="8"/>
  </si>
  <si>
    <t>ぶた肉</t>
    <rPh sb="2" eb="3">
      <t>ニク</t>
    </rPh>
    <phoneticPr fontId="8"/>
  </si>
  <si>
    <t>豚足</t>
    <phoneticPr fontId="8"/>
  </si>
  <si>
    <t>ハム</t>
    <phoneticPr fontId="8"/>
  </si>
  <si>
    <t>骨付きハム</t>
    <phoneticPr fontId="8"/>
  </si>
  <si>
    <t>ボンレスハム</t>
    <phoneticPr fontId="8"/>
  </si>
  <si>
    <t>ロースハム</t>
    <phoneticPr fontId="8"/>
  </si>
  <si>
    <t>生ハム</t>
    <phoneticPr fontId="8"/>
  </si>
  <si>
    <t>ベーコン</t>
    <phoneticPr fontId="8"/>
  </si>
  <si>
    <t>ロースベーコン</t>
    <phoneticPr fontId="8"/>
  </si>
  <si>
    <t>ウインナー</t>
    <phoneticPr fontId="8"/>
  </si>
  <si>
    <t>ウインナーソーセージ</t>
    <phoneticPr fontId="8"/>
  </si>
  <si>
    <t>フランクフルト</t>
    <phoneticPr fontId="8"/>
  </si>
  <si>
    <t>ソーセージ</t>
  </si>
  <si>
    <t>焼き豚</t>
    <phoneticPr fontId="8"/>
  </si>
  <si>
    <t>ゼラチン</t>
    <phoneticPr fontId="8"/>
  </si>
  <si>
    <t>羊肉</t>
    <rPh sb="0" eb="1">
      <t>ヒツジ</t>
    </rPh>
    <rPh sb="1" eb="2">
      <t>ニク</t>
    </rPh>
    <phoneticPr fontId="8"/>
  </si>
  <si>
    <t>山羊肉</t>
    <rPh sb="0" eb="2">
      <t>ヤギ</t>
    </rPh>
    <phoneticPr fontId="8"/>
  </si>
  <si>
    <t>うずら肉</t>
    <phoneticPr fontId="8"/>
  </si>
  <si>
    <t>フォアグラ</t>
    <phoneticPr fontId="8"/>
  </si>
  <si>
    <t>鴨肉</t>
    <rPh sb="0" eb="1">
      <t>カモ</t>
    </rPh>
    <rPh sb="1" eb="2">
      <t>ニク</t>
    </rPh>
    <phoneticPr fontId="8"/>
  </si>
  <si>
    <t>合鴨肉</t>
    <rPh sb="0" eb="2">
      <t>アイガモ</t>
    </rPh>
    <rPh sb="2" eb="3">
      <t>ニク</t>
    </rPh>
    <phoneticPr fontId="8"/>
  </si>
  <si>
    <t>あひる</t>
    <phoneticPr fontId="8"/>
  </si>
  <si>
    <t>きじ</t>
    <phoneticPr fontId="8"/>
  </si>
  <si>
    <t>七面鳥</t>
    <rPh sb="0" eb="3">
      <t>シチメンチョウ</t>
    </rPh>
    <phoneticPr fontId="8"/>
  </si>
  <si>
    <t>すずめ</t>
    <phoneticPr fontId="8"/>
  </si>
  <si>
    <t>手羽</t>
    <phoneticPr fontId="8"/>
  </si>
  <si>
    <t>手羽先</t>
    <phoneticPr fontId="8"/>
  </si>
  <si>
    <t>手羽元</t>
    <phoneticPr fontId="8"/>
  </si>
  <si>
    <t>とりむね肉</t>
    <rPh sb="4" eb="5">
      <t>ニク</t>
    </rPh>
    <phoneticPr fontId="8"/>
  </si>
  <si>
    <t>とりもも肉</t>
    <rPh sb="4" eb="5">
      <t>ニク</t>
    </rPh>
    <phoneticPr fontId="8"/>
  </si>
  <si>
    <t>ささ身</t>
    <phoneticPr fontId="8"/>
  </si>
  <si>
    <t>ささみ</t>
    <phoneticPr fontId="8"/>
  </si>
  <si>
    <t>とりひき肉</t>
    <phoneticPr fontId="8"/>
  </si>
  <si>
    <t>焼き鳥</t>
    <phoneticPr fontId="8"/>
  </si>
  <si>
    <t>チキンナゲット</t>
    <phoneticPr fontId="8"/>
  </si>
  <si>
    <t>つくね</t>
    <phoneticPr fontId="8"/>
  </si>
  <si>
    <t>はと</t>
    <phoneticPr fontId="8"/>
  </si>
  <si>
    <t>ほろほろちょう</t>
    <phoneticPr fontId="8"/>
  </si>
  <si>
    <t>いなご</t>
    <phoneticPr fontId="8"/>
  </si>
  <si>
    <t>かえる</t>
    <phoneticPr fontId="8"/>
  </si>
  <si>
    <t>すっぽん</t>
    <phoneticPr fontId="8"/>
  </si>
  <si>
    <t>はちの子缶詰</t>
    <phoneticPr fontId="8"/>
  </si>
  <si>
    <t>ピータン</t>
    <phoneticPr fontId="8"/>
  </si>
  <si>
    <t>うこっけい卵</t>
    <phoneticPr fontId="8"/>
  </si>
  <si>
    <t>うずら卵</t>
  </si>
  <si>
    <t>うずら卵缶詰</t>
    <phoneticPr fontId="8"/>
  </si>
  <si>
    <t>鶏卵</t>
    <phoneticPr fontId="8"/>
  </si>
  <si>
    <t>卵</t>
    <phoneticPr fontId="8"/>
  </si>
  <si>
    <t>ポーチドエッグ</t>
    <phoneticPr fontId="8"/>
  </si>
  <si>
    <t>鶏卵缶詰</t>
    <phoneticPr fontId="8"/>
  </si>
  <si>
    <t>卵黄</t>
    <phoneticPr fontId="8"/>
  </si>
  <si>
    <t>卵白</t>
    <phoneticPr fontId="8"/>
  </si>
  <si>
    <t>たまご豆腐</t>
    <phoneticPr fontId="8"/>
  </si>
  <si>
    <t>厚焼きたまご</t>
  </si>
  <si>
    <t>だし巻きたまご</t>
    <phoneticPr fontId="8"/>
  </si>
  <si>
    <t>たまご焼</t>
    <phoneticPr fontId="8"/>
  </si>
  <si>
    <t>生乳</t>
    <phoneticPr fontId="8"/>
  </si>
  <si>
    <t>牛乳</t>
    <phoneticPr fontId="8"/>
  </si>
  <si>
    <t>加工乳</t>
    <phoneticPr fontId="8"/>
  </si>
  <si>
    <t>脱脂乳</t>
    <phoneticPr fontId="8"/>
  </si>
  <si>
    <t>乳飲料コーヒー</t>
    <phoneticPr fontId="8"/>
  </si>
  <si>
    <t>乳飲料フルーツ</t>
    <phoneticPr fontId="8"/>
  </si>
  <si>
    <t>全粉乳</t>
    <phoneticPr fontId="8"/>
  </si>
  <si>
    <t>脱脂粉乳</t>
    <phoneticPr fontId="8"/>
  </si>
  <si>
    <t>乳児用調製粉乳</t>
    <phoneticPr fontId="8"/>
  </si>
  <si>
    <t>練乳</t>
    <phoneticPr fontId="8"/>
  </si>
  <si>
    <t>無糖練乳</t>
    <phoneticPr fontId="8"/>
  </si>
  <si>
    <t>加糖練乳</t>
    <phoneticPr fontId="8"/>
  </si>
  <si>
    <t>クリーム</t>
    <phoneticPr fontId="8"/>
  </si>
  <si>
    <t>ホイップクリーム</t>
    <phoneticPr fontId="8"/>
  </si>
  <si>
    <t>コーヒーホワイトナー</t>
    <phoneticPr fontId="8"/>
  </si>
  <si>
    <t>ヨーグルト</t>
    <phoneticPr fontId="8"/>
  </si>
  <si>
    <t>飲むヨーグルト</t>
    <rPh sb="0" eb="1">
      <t>ノ</t>
    </rPh>
    <phoneticPr fontId="8"/>
  </si>
  <si>
    <t>乳酸菌飲料</t>
    <phoneticPr fontId="8"/>
  </si>
  <si>
    <t>エダムチーズ</t>
    <phoneticPr fontId="8"/>
  </si>
  <si>
    <t>エメンタールチーズ</t>
    <phoneticPr fontId="8"/>
  </si>
  <si>
    <t>カテージチーズ</t>
    <phoneticPr fontId="8"/>
  </si>
  <si>
    <t>カマンベールチーズ</t>
    <phoneticPr fontId="8"/>
  </si>
  <si>
    <t>クリームチーズ</t>
    <phoneticPr fontId="8"/>
  </si>
  <si>
    <t>ゴーダチーズ</t>
    <phoneticPr fontId="8"/>
  </si>
  <si>
    <t>チェダーチーズ</t>
    <phoneticPr fontId="8"/>
  </si>
  <si>
    <t>パルメザンチーズ</t>
    <phoneticPr fontId="8"/>
  </si>
  <si>
    <t>ブルーチーズ</t>
    <phoneticPr fontId="8"/>
  </si>
  <si>
    <t>マスカルポーネチーズ</t>
    <phoneticPr fontId="8"/>
  </si>
  <si>
    <t>モッツァレラチーズ</t>
    <phoneticPr fontId="8"/>
  </si>
  <si>
    <t>ナチュラルチーズ</t>
    <phoneticPr fontId="8"/>
  </si>
  <si>
    <t>プロセスチーズ</t>
    <phoneticPr fontId="8"/>
  </si>
  <si>
    <t>チーズスプレッド</t>
    <phoneticPr fontId="8"/>
  </si>
  <si>
    <t>アイスミルク</t>
    <phoneticPr fontId="8"/>
  </si>
  <si>
    <t>ラクトアイス</t>
    <phoneticPr fontId="8"/>
  </si>
  <si>
    <t>ソフトクリーム</t>
    <phoneticPr fontId="8"/>
  </si>
  <si>
    <t>カゼイン</t>
    <phoneticPr fontId="8"/>
  </si>
  <si>
    <t>シャーベット</t>
    <phoneticPr fontId="8"/>
  </si>
  <si>
    <t>チーズホエーパウダー</t>
    <phoneticPr fontId="8"/>
  </si>
  <si>
    <t>人乳</t>
    <phoneticPr fontId="8"/>
  </si>
  <si>
    <t>やぎ乳</t>
    <phoneticPr fontId="8"/>
  </si>
  <si>
    <t>あまに油</t>
    <rPh sb="3" eb="4">
      <t>アブラ</t>
    </rPh>
    <phoneticPr fontId="8"/>
  </si>
  <si>
    <t>えごま油</t>
    <rPh sb="3" eb="4">
      <t>アブラ</t>
    </rPh>
    <phoneticPr fontId="8"/>
  </si>
  <si>
    <t>オリーブ油</t>
    <phoneticPr fontId="8"/>
  </si>
  <si>
    <t>ごま油</t>
    <phoneticPr fontId="8"/>
  </si>
  <si>
    <t>米ぬか油</t>
    <phoneticPr fontId="8"/>
  </si>
  <si>
    <t>サフラワー油</t>
    <phoneticPr fontId="8"/>
  </si>
  <si>
    <t>大豆油</t>
    <phoneticPr fontId="8"/>
  </si>
  <si>
    <t>調合油</t>
    <phoneticPr fontId="8"/>
  </si>
  <si>
    <t>とうもろこし油</t>
    <phoneticPr fontId="8"/>
  </si>
  <si>
    <t>なたね油</t>
    <phoneticPr fontId="8"/>
  </si>
  <si>
    <t>パーム油</t>
    <phoneticPr fontId="8"/>
  </si>
  <si>
    <t>ひまわり油</t>
    <phoneticPr fontId="8"/>
  </si>
  <si>
    <t>ぶどう油</t>
    <phoneticPr fontId="8"/>
  </si>
  <si>
    <t>綿実油</t>
    <phoneticPr fontId="8"/>
  </si>
  <si>
    <t>やし油</t>
    <phoneticPr fontId="8"/>
  </si>
  <si>
    <t>落花生油</t>
    <phoneticPr fontId="8"/>
  </si>
  <si>
    <t>牛脂</t>
    <phoneticPr fontId="8"/>
  </si>
  <si>
    <t>ラード</t>
    <phoneticPr fontId="8"/>
  </si>
  <si>
    <t>バター</t>
    <phoneticPr fontId="8"/>
  </si>
  <si>
    <t>無塩バター</t>
    <rPh sb="0" eb="2">
      <t>ムエン</t>
    </rPh>
    <phoneticPr fontId="8"/>
  </si>
  <si>
    <t>発酵バター</t>
    <phoneticPr fontId="8"/>
  </si>
  <si>
    <t>マーガリン</t>
    <phoneticPr fontId="8"/>
  </si>
  <si>
    <t>ソフトタイプマーガリン</t>
    <phoneticPr fontId="8"/>
  </si>
  <si>
    <t>ファットスプレッド</t>
    <phoneticPr fontId="8"/>
  </si>
  <si>
    <t>ショートニング</t>
    <phoneticPr fontId="8"/>
  </si>
  <si>
    <t>甘納豆</t>
    <phoneticPr fontId="8"/>
  </si>
  <si>
    <t>今川焼</t>
    <phoneticPr fontId="8"/>
  </si>
  <si>
    <t>ういろう</t>
    <phoneticPr fontId="8"/>
  </si>
  <si>
    <t>うぐいすもち</t>
    <phoneticPr fontId="8"/>
  </si>
  <si>
    <t>かしわもち</t>
    <phoneticPr fontId="8"/>
  </si>
  <si>
    <t>カステラ</t>
    <phoneticPr fontId="8"/>
  </si>
  <si>
    <t>かのこ</t>
    <phoneticPr fontId="8"/>
  </si>
  <si>
    <t>かるかん</t>
    <phoneticPr fontId="8"/>
  </si>
  <si>
    <t>きび団子</t>
    <phoneticPr fontId="8"/>
  </si>
  <si>
    <t>ぎゅうひ</t>
    <phoneticPr fontId="8"/>
  </si>
  <si>
    <t>きりざんしょ</t>
    <phoneticPr fontId="8"/>
  </si>
  <si>
    <t>きんぎょく糖</t>
    <phoneticPr fontId="8"/>
  </si>
  <si>
    <t>きんつば</t>
    <phoneticPr fontId="8"/>
  </si>
  <si>
    <t>草もち</t>
    <phoneticPr fontId="8"/>
  </si>
  <si>
    <t>くし団子</t>
    <phoneticPr fontId="8"/>
  </si>
  <si>
    <t>みたらし団子</t>
  </si>
  <si>
    <t>くずもち</t>
    <phoneticPr fontId="8"/>
  </si>
  <si>
    <t>げっぺい</t>
    <phoneticPr fontId="8"/>
  </si>
  <si>
    <t>五平もち</t>
    <phoneticPr fontId="8"/>
  </si>
  <si>
    <t>桜もち</t>
    <phoneticPr fontId="8"/>
  </si>
  <si>
    <t>笹だんご</t>
    <phoneticPr fontId="8"/>
  </si>
  <si>
    <t>大福もち</t>
    <phoneticPr fontId="8"/>
  </si>
  <si>
    <t>和風タルト</t>
    <rPh sb="0" eb="2">
      <t>ワフウ</t>
    </rPh>
    <phoneticPr fontId="8"/>
  </si>
  <si>
    <t>ちまき</t>
    <phoneticPr fontId="8"/>
  </si>
  <si>
    <t>ちゃつう</t>
    <phoneticPr fontId="8"/>
  </si>
  <si>
    <t>どら焼</t>
    <phoneticPr fontId="8"/>
  </si>
  <si>
    <t>生八つ橋</t>
    <phoneticPr fontId="8"/>
  </si>
  <si>
    <t>ねりきり</t>
    <phoneticPr fontId="8"/>
  </si>
  <si>
    <t>まんじゅう</t>
    <phoneticPr fontId="8"/>
  </si>
  <si>
    <t>あんまん</t>
    <phoneticPr fontId="8"/>
  </si>
  <si>
    <t>肉まん</t>
    <phoneticPr fontId="8"/>
  </si>
  <si>
    <t>もなか</t>
    <phoneticPr fontId="8"/>
  </si>
  <si>
    <t>ゆべし</t>
    <phoneticPr fontId="8"/>
  </si>
  <si>
    <t>練りようかん</t>
    <phoneticPr fontId="8"/>
  </si>
  <si>
    <t>水ようかん</t>
  </si>
  <si>
    <t>ようかん</t>
    <phoneticPr fontId="8"/>
  </si>
  <si>
    <t>あめ玉</t>
    <phoneticPr fontId="8"/>
  </si>
  <si>
    <t>芋かりんとう</t>
    <phoneticPr fontId="8"/>
  </si>
  <si>
    <t>おこし</t>
    <phoneticPr fontId="8"/>
  </si>
  <si>
    <t>おのろけ豆</t>
    <phoneticPr fontId="8"/>
  </si>
  <si>
    <t>かりんとう</t>
    <phoneticPr fontId="8"/>
  </si>
  <si>
    <t>ごかぼう</t>
    <phoneticPr fontId="8"/>
  </si>
  <si>
    <t>磯部せんべい</t>
    <phoneticPr fontId="8"/>
  </si>
  <si>
    <t>かわらせんべい</t>
    <phoneticPr fontId="8"/>
  </si>
  <si>
    <t>巻きせんべい</t>
    <phoneticPr fontId="8"/>
  </si>
  <si>
    <t>南部せんべい</t>
    <phoneticPr fontId="8"/>
  </si>
  <si>
    <t>しおがま</t>
    <phoneticPr fontId="8"/>
  </si>
  <si>
    <t>ひなあられ</t>
    <phoneticPr fontId="8"/>
  </si>
  <si>
    <t>揚げせんべい</t>
    <phoneticPr fontId="8"/>
  </si>
  <si>
    <t>せんべい</t>
    <phoneticPr fontId="8"/>
  </si>
  <si>
    <t>あられ</t>
    <phoneticPr fontId="8"/>
  </si>
  <si>
    <t>しょうゆせんべい</t>
    <phoneticPr fontId="8"/>
  </si>
  <si>
    <t>ベビーボーロ</t>
    <phoneticPr fontId="8"/>
  </si>
  <si>
    <t>ボーロ</t>
    <phoneticPr fontId="8"/>
  </si>
  <si>
    <t>松風</t>
    <phoneticPr fontId="8"/>
  </si>
  <si>
    <t>みしま豆</t>
    <phoneticPr fontId="8"/>
  </si>
  <si>
    <t>八つ橋</t>
    <phoneticPr fontId="8"/>
  </si>
  <si>
    <t>らくがん</t>
    <phoneticPr fontId="8"/>
  </si>
  <si>
    <t>揚げパン</t>
    <phoneticPr fontId="8"/>
  </si>
  <si>
    <t>あんパン</t>
    <phoneticPr fontId="8"/>
  </si>
  <si>
    <t>カレーパン</t>
    <phoneticPr fontId="8"/>
  </si>
  <si>
    <t>クリームパン</t>
    <phoneticPr fontId="8"/>
  </si>
  <si>
    <t>ジャムパン</t>
    <phoneticPr fontId="8"/>
  </si>
  <si>
    <t>チョココロネ</t>
    <phoneticPr fontId="8"/>
  </si>
  <si>
    <t>チョコパン</t>
    <phoneticPr fontId="8"/>
  </si>
  <si>
    <t>メロンパン</t>
    <phoneticPr fontId="8"/>
  </si>
  <si>
    <t>シュークリーム</t>
    <phoneticPr fontId="8"/>
  </si>
  <si>
    <t>スポンジケーキ</t>
    <phoneticPr fontId="8"/>
  </si>
  <si>
    <t>ショートケーキ</t>
    <phoneticPr fontId="8"/>
  </si>
  <si>
    <t>タルト</t>
    <phoneticPr fontId="8"/>
  </si>
  <si>
    <t>チーズケーキ</t>
    <phoneticPr fontId="8"/>
  </si>
  <si>
    <t>レアチーズケーキ</t>
    <phoneticPr fontId="8"/>
  </si>
  <si>
    <t>ベイクドチーズケーキ</t>
    <phoneticPr fontId="8"/>
  </si>
  <si>
    <t>ドーナッツ</t>
    <phoneticPr fontId="8"/>
  </si>
  <si>
    <t>パイ</t>
    <phoneticPr fontId="8"/>
  </si>
  <si>
    <t>アップルパイ</t>
    <phoneticPr fontId="8"/>
  </si>
  <si>
    <t>ミートパイ</t>
    <phoneticPr fontId="8"/>
  </si>
  <si>
    <t>バターケーキ</t>
    <phoneticPr fontId="8"/>
  </si>
  <si>
    <t>ホットケーキ</t>
    <phoneticPr fontId="8"/>
  </si>
  <si>
    <t>ワッフル</t>
    <phoneticPr fontId="8"/>
  </si>
  <si>
    <t>カスタードプリン</t>
    <phoneticPr fontId="8"/>
  </si>
  <si>
    <t>プリン</t>
    <phoneticPr fontId="8"/>
  </si>
  <si>
    <t>牛乳寒天</t>
    <phoneticPr fontId="8"/>
  </si>
  <si>
    <t>コーヒーゼリー</t>
    <phoneticPr fontId="8"/>
  </si>
  <si>
    <t>ゼリー</t>
    <phoneticPr fontId="8"/>
  </si>
  <si>
    <t>ババロア</t>
    <phoneticPr fontId="8"/>
  </si>
  <si>
    <t>ウエハース</t>
    <phoneticPr fontId="8"/>
  </si>
  <si>
    <t>クラッカー</t>
    <phoneticPr fontId="8"/>
  </si>
  <si>
    <t>サブレ</t>
    <phoneticPr fontId="8"/>
  </si>
  <si>
    <t>クッキー</t>
    <phoneticPr fontId="8"/>
  </si>
  <si>
    <t>ビスケット</t>
    <phoneticPr fontId="8"/>
  </si>
  <si>
    <t>プレッツェル</t>
    <phoneticPr fontId="8"/>
  </si>
  <si>
    <t>リーフパイ</t>
    <phoneticPr fontId="8"/>
  </si>
  <si>
    <t>ロシアケーキ</t>
    <phoneticPr fontId="8"/>
  </si>
  <si>
    <t>コーンスナック</t>
    <phoneticPr fontId="8"/>
  </si>
  <si>
    <t>ポテトチップス</t>
    <phoneticPr fontId="8"/>
  </si>
  <si>
    <t>かわり玉</t>
    <phoneticPr fontId="8"/>
  </si>
  <si>
    <t>キャラメル</t>
    <phoneticPr fontId="8"/>
  </si>
  <si>
    <t>ゼリーキャンデー</t>
    <phoneticPr fontId="8"/>
  </si>
  <si>
    <t>ゼリービーンズ</t>
    <phoneticPr fontId="8"/>
  </si>
  <si>
    <t>ドロップ</t>
    <phoneticPr fontId="8"/>
  </si>
  <si>
    <t>バタースコッチ</t>
    <phoneticPr fontId="8"/>
  </si>
  <si>
    <t>ブリットル</t>
    <phoneticPr fontId="8"/>
  </si>
  <si>
    <t>マシュマロ</t>
    <phoneticPr fontId="8"/>
  </si>
  <si>
    <t>ラムネ</t>
    <phoneticPr fontId="8"/>
  </si>
  <si>
    <t>アーモンドチョコレート</t>
    <phoneticPr fontId="8"/>
  </si>
  <si>
    <t>チョコレート</t>
    <phoneticPr fontId="8"/>
  </si>
  <si>
    <t>ホワイトチョコレート</t>
    <phoneticPr fontId="8"/>
  </si>
  <si>
    <t>ミルクチョコレート</t>
    <phoneticPr fontId="8"/>
  </si>
  <si>
    <t>マロングラッセ</t>
    <phoneticPr fontId="8"/>
  </si>
  <si>
    <t>板ガム</t>
  </si>
  <si>
    <t>ガム</t>
    <phoneticPr fontId="8"/>
  </si>
  <si>
    <t>風船ガム</t>
    <phoneticPr fontId="8"/>
  </si>
  <si>
    <t>カスタードクリーム</t>
    <phoneticPr fontId="8"/>
  </si>
  <si>
    <t>しるこ</t>
    <phoneticPr fontId="8"/>
  </si>
  <si>
    <t>料理酒</t>
    <rPh sb="0" eb="3">
      <t>リョウリシュ</t>
    </rPh>
    <phoneticPr fontId="8"/>
  </si>
  <si>
    <t>清酒</t>
    <phoneticPr fontId="8"/>
  </si>
  <si>
    <t>本みりん</t>
    <phoneticPr fontId="8"/>
  </si>
  <si>
    <t>みりん</t>
    <phoneticPr fontId="8"/>
  </si>
  <si>
    <t>茶</t>
    <phoneticPr fontId="8"/>
  </si>
  <si>
    <t>玉露</t>
    <phoneticPr fontId="8"/>
  </si>
  <si>
    <t>抹茶</t>
    <phoneticPr fontId="8"/>
  </si>
  <si>
    <t>せん茶</t>
    <rPh sb="2" eb="3">
      <t>チャ</t>
    </rPh>
    <phoneticPr fontId="8"/>
  </si>
  <si>
    <t>煎茶</t>
    <rPh sb="0" eb="2">
      <t>センチャ</t>
    </rPh>
    <phoneticPr fontId="8"/>
  </si>
  <si>
    <t>かまいり茶</t>
    <phoneticPr fontId="8"/>
  </si>
  <si>
    <t>番茶</t>
    <phoneticPr fontId="8"/>
  </si>
  <si>
    <t>ほうじ茶</t>
    <phoneticPr fontId="8"/>
  </si>
  <si>
    <t>玄米茶</t>
    <phoneticPr fontId="8"/>
  </si>
  <si>
    <t>ウーロン茶</t>
    <phoneticPr fontId="8"/>
  </si>
  <si>
    <t>紅茶</t>
    <phoneticPr fontId="8"/>
  </si>
  <si>
    <t>インスタントコーヒー</t>
    <phoneticPr fontId="8"/>
  </si>
  <si>
    <t>コーヒー</t>
    <phoneticPr fontId="8"/>
  </si>
  <si>
    <t>ココア</t>
    <phoneticPr fontId="8"/>
  </si>
  <si>
    <t>ミルクココア</t>
    <phoneticPr fontId="8"/>
  </si>
  <si>
    <t>青汁</t>
    <phoneticPr fontId="8"/>
  </si>
  <si>
    <t>甘酒</t>
    <phoneticPr fontId="8"/>
  </si>
  <si>
    <t>昆布茶</t>
    <phoneticPr fontId="8"/>
  </si>
  <si>
    <t>スポーツドリンク</t>
    <phoneticPr fontId="8"/>
  </si>
  <si>
    <t>果実色飲料</t>
    <phoneticPr fontId="8"/>
  </si>
  <si>
    <t>コーラ</t>
    <phoneticPr fontId="8"/>
  </si>
  <si>
    <t>サイダー</t>
    <phoneticPr fontId="8"/>
  </si>
  <si>
    <t>ビール風味炭酸飲料</t>
    <phoneticPr fontId="8"/>
  </si>
  <si>
    <t>麦茶</t>
    <phoneticPr fontId="8"/>
  </si>
  <si>
    <t>ウスターソース</t>
    <phoneticPr fontId="8"/>
  </si>
  <si>
    <t>中濃ソース</t>
    <phoneticPr fontId="8"/>
  </si>
  <si>
    <t>濃厚ソース</t>
    <phoneticPr fontId="8"/>
  </si>
  <si>
    <t>お好み焼きソース</t>
    <phoneticPr fontId="8"/>
  </si>
  <si>
    <t>トウバンジャン</t>
    <phoneticPr fontId="8"/>
  </si>
  <si>
    <t>チリペッパーソース</t>
    <phoneticPr fontId="8"/>
  </si>
  <si>
    <t>ラー油</t>
  </si>
  <si>
    <t>こいくちしょうゆ</t>
    <phoneticPr fontId="8"/>
  </si>
  <si>
    <t>濃口しょうゆ</t>
    <rPh sb="0" eb="2">
      <t>コイクチ</t>
    </rPh>
    <phoneticPr fontId="8"/>
  </si>
  <si>
    <t>うすくちしょうゆ</t>
    <phoneticPr fontId="8"/>
  </si>
  <si>
    <t>薄口しょうゆ</t>
    <rPh sb="0" eb="2">
      <t>ウスクチ</t>
    </rPh>
    <phoneticPr fontId="8"/>
  </si>
  <si>
    <t>たまりしょうゆ</t>
    <phoneticPr fontId="8"/>
  </si>
  <si>
    <t>しょうゆ</t>
    <phoneticPr fontId="8"/>
  </si>
  <si>
    <t>白しょうゆ</t>
    <rPh sb="0" eb="1">
      <t>シロ</t>
    </rPh>
    <phoneticPr fontId="8"/>
  </si>
  <si>
    <t>醤油</t>
    <rPh sb="0" eb="2">
      <t>ショウユ</t>
    </rPh>
    <phoneticPr fontId="8"/>
  </si>
  <si>
    <t>だししょうゆ</t>
    <phoneticPr fontId="8"/>
  </si>
  <si>
    <t>照りしょうゆ</t>
    <phoneticPr fontId="8"/>
  </si>
  <si>
    <t>食塩</t>
    <phoneticPr fontId="8"/>
  </si>
  <si>
    <t>塩</t>
  </si>
  <si>
    <t>黒酢</t>
    <phoneticPr fontId="8"/>
  </si>
  <si>
    <t>穀物酢</t>
    <phoneticPr fontId="8"/>
  </si>
  <si>
    <t>米酢</t>
    <phoneticPr fontId="8"/>
  </si>
  <si>
    <t>バルサミコ酢</t>
    <phoneticPr fontId="8"/>
  </si>
  <si>
    <t>ぶどう酢</t>
    <phoneticPr fontId="8"/>
  </si>
  <si>
    <t>りんご酢</t>
    <phoneticPr fontId="8"/>
  </si>
  <si>
    <t>かつおだし</t>
    <phoneticPr fontId="8"/>
  </si>
  <si>
    <t>昆布だし</t>
  </si>
  <si>
    <t>しいたけだし</t>
    <phoneticPr fontId="8"/>
  </si>
  <si>
    <t>煮干しだし</t>
    <phoneticPr fontId="8"/>
  </si>
  <si>
    <t>鳥がらだし</t>
    <phoneticPr fontId="8"/>
  </si>
  <si>
    <t>洋風だし</t>
    <phoneticPr fontId="8"/>
  </si>
  <si>
    <t>固形ブイヨン</t>
  </si>
  <si>
    <t>おでんのもと</t>
  </si>
  <si>
    <t>中華だし</t>
    <phoneticPr fontId="8"/>
  </si>
  <si>
    <t>和風だし</t>
    <phoneticPr fontId="8"/>
  </si>
  <si>
    <t>めんつゆ</t>
    <phoneticPr fontId="8"/>
  </si>
  <si>
    <t>酢</t>
    <phoneticPr fontId="8"/>
  </si>
  <si>
    <t>甘酢</t>
    <phoneticPr fontId="8"/>
  </si>
  <si>
    <t>エビチリの素</t>
    <phoneticPr fontId="8"/>
  </si>
  <si>
    <t>オイスターソース</t>
    <phoneticPr fontId="8"/>
  </si>
  <si>
    <t>黄身酢</t>
    <phoneticPr fontId="8"/>
  </si>
  <si>
    <t>ごま酢</t>
    <phoneticPr fontId="8"/>
  </si>
  <si>
    <t>ごまだれ</t>
    <phoneticPr fontId="8"/>
  </si>
  <si>
    <t>三杯酢</t>
    <phoneticPr fontId="8"/>
  </si>
  <si>
    <t>二杯酢</t>
    <phoneticPr fontId="8"/>
  </si>
  <si>
    <t>すし酢</t>
    <phoneticPr fontId="8"/>
  </si>
  <si>
    <t>中華風合わせ酢</t>
    <phoneticPr fontId="8"/>
  </si>
  <si>
    <t>デミグラスソース</t>
    <phoneticPr fontId="8"/>
  </si>
  <si>
    <t>テンメンジャン</t>
    <phoneticPr fontId="8"/>
  </si>
  <si>
    <t>ナンプラー</t>
    <phoneticPr fontId="8"/>
  </si>
  <si>
    <t>冷やし中華のたれ</t>
    <phoneticPr fontId="8"/>
  </si>
  <si>
    <t>ホワイトソース</t>
    <phoneticPr fontId="8"/>
  </si>
  <si>
    <t>ぽん酢しょうゆ</t>
    <phoneticPr fontId="8"/>
  </si>
  <si>
    <t>マーボー豆腐の素</t>
    <phoneticPr fontId="8"/>
  </si>
  <si>
    <t>マリネ液</t>
    <phoneticPr fontId="8"/>
  </si>
  <si>
    <t>ミートソース</t>
    <phoneticPr fontId="8"/>
  </si>
  <si>
    <t>焼き鳥のたれ</t>
    <phoneticPr fontId="8"/>
  </si>
  <si>
    <t>焼き肉のたれ</t>
    <phoneticPr fontId="8"/>
  </si>
  <si>
    <t>みたらしのたれ</t>
    <phoneticPr fontId="8"/>
  </si>
  <si>
    <t>ゆずこしょう</t>
    <phoneticPr fontId="8"/>
  </si>
  <si>
    <t>トマトピューレー</t>
    <phoneticPr fontId="8"/>
  </si>
  <si>
    <t>トマトペースト</t>
    <phoneticPr fontId="8"/>
  </si>
  <si>
    <t>トマトケチャップ</t>
    <phoneticPr fontId="8"/>
  </si>
  <si>
    <t>トマトソース</t>
    <phoneticPr fontId="8"/>
  </si>
  <si>
    <t>チリソース</t>
    <phoneticPr fontId="8"/>
  </si>
  <si>
    <t>和風ドレッシングタイプ調味料</t>
    <phoneticPr fontId="8"/>
  </si>
  <si>
    <t>フレンチドレッシング</t>
    <phoneticPr fontId="8"/>
  </si>
  <si>
    <t>和風ドレッシング</t>
    <phoneticPr fontId="8"/>
  </si>
  <si>
    <t>ごまドレッシング</t>
    <phoneticPr fontId="8"/>
  </si>
  <si>
    <t>サウザンアイランドドレッシング</t>
    <phoneticPr fontId="8"/>
  </si>
  <si>
    <t>マヨネーズ</t>
    <phoneticPr fontId="8"/>
  </si>
  <si>
    <t>マヨネーズタイプ調味料</t>
    <phoneticPr fontId="8"/>
  </si>
  <si>
    <t>甘みそ</t>
    <phoneticPr fontId="8"/>
  </si>
  <si>
    <t>辛みそ</t>
    <phoneticPr fontId="8"/>
  </si>
  <si>
    <t>麦みそ</t>
    <phoneticPr fontId="8"/>
  </si>
  <si>
    <t>豆みそ</t>
    <phoneticPr fontId="8"/>
  </si>
  <si>
    <t>減塩みそ</t>
    <phoneticPr fontId="8"/>
  </si>
  <si>
    <t>みそ</t>
    <phoneticPr fontId="8"/>
  </si>
  <si>
    <t>味噌</t>
    <rPh sb="0" eb="2">
      <t>ミソ</t>
    </rPh>
    <phoneticPr fontId="8"/>
  </si>
  <si>
    <t>即席みそ</t>
    <phoneticPr fontId="8"/>
  </si>
  <si>
    <t>辛子酢みそ</t>
    <phoneticPr fontId="8"/>
  </si>
  <si>
    <t>ごまみそ</t>
    <phoneticPr fontId="8"/>
  </si>
  <si>
    <t>酢みそ</t>
    <phoneticPr fontId="8"/>
  </si>
  <si>
    <t>練りみそ</t>
    <phoneticPr fontId="8"/>
  </si>
  <si>
    <t>ハヤシルウ</t>
    <phoneticPr fontId="8"/>
  </si>
  <si>
    <t>お茶漬けの素</t>
    <phoneticPr fontId="8"/>
  </si>
  <si>
    <t>酒かす</t>
    <phoneticPr fontId="8"/>
  </si>
  <si>
    <t>即席すまし汁</t>
    <phoneticPr fontId="8"/>
  </si>
  <si>
    <t>ふりかけ</t>
    <phoneticPr fontId="8"/>
  </si>
  <si>
    <t>みりん風調味料</t>
    <phoneticPr fontId="8"/>
  </si>
  <si>
    <t>オールスパイス粉</t>
    <phoneticPr fontId="8"/>
  </si>
  <si>
    <t>オニオンパウダー</t>
    <phoneticPr fontId="8"/>
  </si>
  <si>
    <t>からし粉</t>
    <phoneticPr fontId="8"/>
  </si>
  <si>
    <t>からし練</t>
    <phoneticPr fontId="8"/>
  </si>
  <si>
    <t>練りマスタード</t>
    <phoneticPr fontId="8"/>
  </si>
  <si>
    <t>マスタード</t>
    <phoneticPr fontId="8"/>
  </si>
  <si>
    <t>カレー粉</t>
    <phoneticPr fontId="8"/>
  </si>
  <si>
    <t>クローブ粉</t>
    <phoneticPr fontId="8"/>
  </si>
  <si>
    <t>黒こしょう</t>
    <rPh sb="0" eb="1">
      <t>クロ</t>
    </rPh>
    <phoneticPr fontId="8"/>
  </si>
  <si>
    <t>こしょう</t>
    <phoneticPr fontId="8"/>
  </si>
  <si>
    <t>胡椒</t>
    <rPh sb="0" eb="2">
      <t>コショウ</t>
    </rPh>
    <phoneticPr fontId="8"/>
  </si>
  <si>
    <t>さんしょう粉</t>
    <phoneticPr fontId="8"/>
  </si>
  <si>
    <t>シナモン粉</t>
    <phoneticPr fontId="8"/>
  </si>
  <si>
    <t>しょうが粉</t>
    <phoneticPr fontId="8"/>
  </si>
  <si>
    <t>おろししょうが</t>
    <phoneticPr fontId="8"/>
  </si>
  <si>
    <t>セージ粉</t>
    <phoneticPr fontId="8"/>
  </si>
  <si>
    <t>タイム粉</t>
  </si>
  <si>
    <t>チリパウダー</t>
    <phoneticPr fontId="8"/>
  </si>
  <si>
    <t>とうがらし粉</t>
    <phoneticPr fontId="8"/>
  </si>
  <si>
    <t>ナツメグ粉</t>
    <phoneticPr fontId="8"/>
  </si>
  <si>
    <t>ガーリックパウダー</t>
    <phoneticPr fontId="8"/>
  </si>
  <si>
    <t>おろしにんにく</t>
    <phoneticPr fontId="8"/>
  </si>
  <si>
    <t>バジル粉</t>
    <phoneticPr fontId="8"/>
  </si>
  <si>
    <t>乾燥パセリ</t>
    <rPh sb="0" eb="2">
      <t>カンソウ</t>
    </rPh>
    <phoneticPr fontId="8"/>
  </si>
  <si>
    <t>パプリカ粉</t>
    <rPh sb="4" eb="5">
      <t>コナ</t>
    </rPh>
    <phoneticPr fontId="8"/>
  </si>
  <si>
    <t>わさび粉</t>
    <rPh sb="3" eb="4">
      <t>コナ</t>
    </rPh>
    <phoneticPr fontId="8"/>
  </si>
  <si>
    <t>わさび練</t>
    <rPh sb="3" eb="4">
      <t>ネリ</t>
    </rPh>
    <phoneticPr fontId="8"/>
  </si>
  <si>
    <t>パン酵母</t>
    <phoneticPr fontId="8"/>
  </si>
  <si>
    <t>天ぷら用バッター</t>
    <phoneticPr fontId="8"/>
  </si>
  <si>
    <t>ベーキングパウダー</t>
    <phoneticPr fontId="8"/>
  </si>
  <si>
    <t>ビーフカレー</t>
    <phoneticPr fontId="8"/>
  </si>
  <si>
    <t>冷凍ぎょうざ</t>
    <phoneticPr fontId="8"/>
  </si>
  <si>
    <t>冷凍グラタン</t>
    <phoneticPr fontId="8"/>
  </si>
  <si>
    <t>コーンスープ</t>
    <phoneticPr fontId="8"/>
  </si>
  <si>
    <t>コーンクリームスープ</t>
    <phoneticPr fontId="8"/>
  </si>
  <si>
    <t>冷凍クリームコロッケ</t>
    <phoneticPr fontId="8"/>
  </si>
  <si>
    <t>冷凍ポテトコロッケ</t>
    <phoneticPr fontId="8"/>
  </si>
  <si>
    <t>冷凍コロッケ</t>
    <phoneticPr fontId="8"/>
  </si>
  <si>
    <t>冷凍いかフライ</t>
    <phoneticPr fontId="8"/>
  </si>
  <si>
    <t>冷凍えびフライ</t>
    <phoneticPr fontId="8"/>
  </si>
  <si>
    <t>冷凍白身フライ</t>
    <phoneticPr fontId="8"/>
  </si>
  <si>
    <t>ビーフシチューレトルトパウチ</t>
    <phoneticPr fontId="8"/>
  </si>
  <si>
    <t>冷凍しゅうまい</t>
    <phoneticPr fontId="8"/>
  </si>
  <si>
    <t>冷凍ハンバーグ</t>
    <phoneticPr fontId="8"/>
  </si>
  <si>
    <t>冷凍ピラフ</t>
    <phoneticPr fontId="8"/>
  </si>
  <si>
    <t>冷凍ミートボール</t>
    <phoneticPr fontId="8"/>
  </si>
  <si>
    <t>冷凍メンチカツ</t>
    <rPh sb="0" eb="2">
      <t>レイトウ</t>
    </rPh>
    <phoneticPr fontId="8"/>
  </si>
  <si>
    <t>メンチカツ</t>
    <phoneticPr fontId="8"/>
  </si>
  <si>
    <t>日本食品標準成分表2015年版（七訂）を基に</t>
    <rPh sb="0" eb="2">
      <t>ニホン</t>
    </rPh>
    <rPh sb="2" eb="4">
      <t>ショクヒン</t>
    </rPh>
    <rPh sb="4" eb="6">
      <t>ヒョウジュン</t>
    </rPh>
    <rPh sb="6" eb="9">
      <t>セイブンヒョウ</t>
    </rPh>
    <rPh sb="13" eb="15">
      <t>ネンバン</t>
    </rPh>
    <rPh sb="16" eb="17">
      <t>ナナ</t>
    </rPh>
    <rPh sb="17" eb="18">
      <t>テイ</t>
    </rPh>
    <rPh sb="20" eb="21">
      <t>モト</t>
    </rPh>
    <phoneticPr fontId="8"/>
  </si>
  <si>
    <t>検索しやすいよう加筆修正しています。</t>
    <rPh sb="0" eb="2">
      <t>ケンサク</t>
    </rPh>
    <phoneticPr fontId="7"/>
  </si>
  <si>
    <t>補正</t>
    <rPh sb="0" eb="2">
      <t>ホセイ</t>
    </rPh>
    <phoneticPr fontId="7"/>
  </si>
  <si>
    <t>当日
食数</t>
    <rPh sb="0" eb="2">
      <t>トウジツ</t>
    </rPh>
    <rPh sb="3" eb="4">
      <t>ショク</t>
    </rPh>
    <rPh sb="4" eb="5">
      <t>スウ</t>
    </rPh>
    <phoneticPr fontId="7"/>
  </si>
  <si>
    <t>予定
食数</t>
    <rPh sb="0" eb="2">
      <t>ヨテイ</t>
    </rPh>
    <phoneticPr fontId="7"/>
  </si>
  <si>
    <t>3～5</t>
    <phoneticPr fontId="5"/>
  </si>
  <si>
    <t>1～2</t>
    <phoneticPr fontId="5"/>
  </si>
  <si>
    <t>おやつ</t>
    <phoneticPr fontId="7"/>
  </si>
  <si>
    <t>昼　食</t>
    <rPh sb="0" eb="1">
      <t>ヒル</t>
    </rPh>
    <rPh sb="2" eb="3">
      <t>ショク</t>
    </rPh>
    <phoneticPr fontId="7"/>
  </si>
  <si>
    <t>計</t>
    <rPh sb="0" eb="1">
      <t>ケイ</t>
    </rPh>
    <phoneticPr fontId="7"/>
  </si>
  <si>
    <t>昼食</t>
    <phoneticPr fontId="7"/>
  </si>
  <si>
    <t>おやつ</t>
    <phoneticPr fontId="7"/>
  </si>
  <si>
    <t>計</t>
    <phoneticPr fontId="7"/>
  </si>
  <si>
    <t>１人１日当たり単価</t>
    <phoneticPr fontId="7"/>
  </si>
  <si>
    <t>年</t>
    <rPh sb="0" eb="1">
      <t>ネン</t>
    </rPh>
    <phoneticPr fontId="8"/>
  </si>
  <si>
    <t>月分</t>
    <rPh sb="0" eb="2">
      <t>ガツブン</t>
    </rPh>
    <phoneticPr fontId="8"/>
  </si>
  <si>
    <t xml:space="preserve"> </t>
    <phoneticPr fontId="5"/>
  </si>
  <si>
    <t>食</t>
    <rPh sb="0" eb="1">
      <t>ショク</t>
    </rPh>
    <phoneticPr fontId="5"/>
  </si>
  <si>
    <t>１人１日当たり純使用量（グラム）</t>
    <rPh sb="1" eb="2">
      <t>ヒト</t>
    </rPh>
    <rPh sb="3" eb="4">
      <t>ニチ</t>
    </rPh>
    <rPh sb="4" eb="5">
      <t>ア</t>
    </rPh>
    <rPh sb="7" eb="8">
      <t>ジュン</t>
    </rPh>
    <rPh sb="8" eb="10">
      <t>シヨウ</t>
    </rPh>
    <rPh sb="10" eb="11">
      <t>リョウ</t>
    </rPh>
    <phoneticPr fontId="5"/>
  </si>
  <si>
    <t>平均</t>
    <rPh sb="0" eb="2">
      <t>ヘイキン</t>
    </rPh>
    <phoneticPr fontId="5"/>
  </si>
  <si>
    <t>目標</t>
    <rPh sb="0" eb="2">
      <t>モクヒョウ</t>
    </rPh>
    <phoneticPr fontId="5"/>
  </si>
  <si>
    <t>品</t>
    <rPh sb="0" eb="1">
      <t>ヒン</t>
    </rPh>
    <phoneticPr fontId="5"/>
  </si>
  <si>
    <t>合計</t>
    <rPh sb="0" eb="2">
      <t>ゴウケイ</t>
    </rPh>
    <phoneticPr fontId="5"/>
  </si>
  <si>
    <t>使用量</t>
    <rPh sb="0" eb="3">
      <t>シヨウリョウ</t>
    </rPh>
    <phoneticPr fontId="5"/>
  </si>
  <si>
    <t>充足率</t>
    <rPh sb="0" eb="2">
      <t>ジュウソク</t>
    </rPh>
    <rPh sb="2" eb="3">
      <t>リツ</t>
    </rPh>
    <phoneticPr fontId="5"/>
  </si>
  <si>
    <t>備考</t>
    <rPh sb="0" eb="2">
      <t>ビコウ</t>
    </rPh>
    <phoneticPr fontId="5"/>
  </si>
  <si>
    <t>群</t>
    <rPh sb="0" eb="1">
      <t>グン</t>
    </rPh>
    <phoneticPr fontId="5"/>
  </si>
  <si>
    <t>食品類別</t>
    <rPh sb="0" eb="2">
      <t>ショクヒン</t>
    </rPh>
    <rPh sb="2" eb="4">
      <t>ルイベツ</t>
    </rPh>
    <phoneticPr fontId="5"/>
  </si>
  <si>
    <t>（ｇ）</t>
    <phoneticPr fontId="5"/>
  </si>
  <si>
    <t>（%）</t>
    <phoneticPr fontId="5"/>
  </si>
  <si>
    <t>魚介類</t>
    <rPh sb="0" eb="3">
      <t>ギョカイルイ</t>
    </rPh>
    <phoneticPr fontId="5"/>
  </si>
  <si>
    <t>生</t>
    <rPh sb="0" eb="1">
      <t>ナマ</t>
    </rPh>
    <phoneticPr fontId="5"/>
  </si>
  <si>
    <t>加工品</t>
    <rPh sb="0" eb="3">
      <t>カコウヒン</t>
    </rPh>
    <phoneticPr fontId="5"/>
  </si>
  <si>
    <t>肉類</t>
    <rPh sb="0" eb="2">
      <t>ニクルイ</t>
    </rPh>
    <phoneticPr fontId="5"/>
  </si>
  <si>
    <t>卵類</t>
    <rPh sb="0" eb="1">
      <t>タマゴ</t>
    </rPh>
    <rPh sb="1" eb="2">
      <t>ルイ</t>
    </rPh>
    <phoneticPr fontId="5"/>
  </si>
  <si>
    <t>豆類</t>
    <rPh sb="0" eb="2">
      <t>マメルイ</t>
    </rPh>
    <phoneticPr fontId="5"/>
  </si>
  <si>
    <t>豆腐・豆腐製品</t>
    <rPh sb="0" eb="2">
      <t>トウフ</t>
    </rPh>
    <rPh sb="3" eb="5">
      <t>トウフ</t>
    </rPh>
    <rPh sb="5" eb="7">
      <t>セイヒン</t>
    </rPh>
    <phoneticPr fontId="5"/>
  </si>
  <si>
    <t>大豆・豆製品</t>
    <rPh sb="0" eb="2">
      <t>ダイズ</t>
    </rPh>
    <rPh sb="3" eb="4">
      <t>マメ</t>
    </rPh>
    <rPh sb="4" eb="6">
      <t>セイヒン</t>
    </rPh>
    <phoneticPr fontId="5"/>
  </si>
  <si>
    <t>乳類</t>
    <rPh sb="0" eb="1">
      <t>ニュウ</t>
    </rPh>
    <rPh sb="1" eb="2">
      <t>ルイ</t>
    </rPh>
    <phoneticPr fontId="5"/>
  </si>
  <si>
    <t>牛乳等</t>
    <rPh sb="0" eb="2">
      <t>ギュウニュウ</t>
    </rPh>
    <rPh sb="2" eb="3">
      <t>トウ</t>
    </rPh>
    <phoneticPr fontId="5"/>
  </si>
  <si>
    <t>乳製品</t>
    <rPh sb="0" eb="3">
      <t>ニュウセイヒン</t>
    </rPh>
    <phoneticPr fontId="5"/>
  </si>
  <si>
    <t>藻類</t>
    <rPh sb="0" eb="2">
      <t>ソウルイ</t>
    </rPh>
    <phoneticPr fontId="5"/>
  </si>
  <si>
    <t>緑黄色野菜</t>
    <rPh sb="0" eb="3">
      <t>リョクオウショク</t>
    </rPh>
    <rPh sb="3" eb="5">
      <t>ヤサイ</t>
    </rPh>
    <phoneticPr fontId="5"/>
  </si>
  <si>
    <t>その他の野菜</t>
    <rPh sb="2" eb="3">
      <t>タ</t>
    </rPh>
    <rPh sb="4" eb="6">
      <t>ヤサイ</t>
    </rPh>
    <phoneticPr fontId="5"/>
  </si>
  <si>
    <t>果物類</t>
    <rPh sb="0" eb="2">
      <t>クダモノ</t>
    </rPh>
    <rPh sb="2" eb="3">
      <t>ルイ</t>
    </rPh>
    <phoneticPr fontId="5"/>
  </si>
  <si>
    <t>菓子類</t>
    <rPh sb="0" eb="2">
      <t>カシ</t>
    </rPh>
    <rPh sb="2" eb="3">
      <t>ルイ</t>
    </rPh>
    <phoneticPr fontId="5"/>
  </si>
  <si>
    <t>いも及び</t>
    <rPh sb="2" eb="3">
      <t>オヨ</t>
    </rPh>
    <phoneticPr fontId="5"/>
  </si>
  <si>
    <t>いも類</t>
    <rPh sb="2" eb="3">
      <t>ルイ</t>
    </rPh>
    <phoneticPr fontId="5"/>
  </si>
  <si>
    <t>でん粉類</t>
    <rPh sb="2" eb="3">
      <t>プン</t>
    </rPh>
    <rPh sb="3" eb="4">
      <t>ルイ</t>
    </rPh>
    <phoneticPr fontId="5"/>
  </si>
  <si>
    <t>こんにゃく</t>
    <phoneticPr fontId="5"/>
  </si>
  <si>
    <t>米</t>
    <rPh sb="0" eb="1">
      <t>コメ</t>
    </rPh>
    <phoneticPr fontId="5"/>
  </si>
  <si>
    <t>麺</t>
    <rPh sb="0" eb="1">
      <t>メン</t>
    </rPh>
    <phoneticPr fontId="5"/>
  </si>
  <si>
    <t>穀類</t>
    <rPh sb="0" eb="2">
      <t>コクルイ</t>
    </rPh>
    <phoneticPr fontId="5"/>
  </si>
  <si>
    <t>砂糖及び甘味料</t>
    <rPh sb="0" eb="2">
      <t>サトウ</t>
    </rPh>
    <rPh sb="2" eb="3">
      <t>オヨ</t>
    </rPh>
    <rPh sb="4" eb="7">
      <t>カンミリョウ</t>
    </rPh>
    <phoneticPr fontId="5"/>
  </si>
  <si>
    <t>油　脂　類</t>
    <rPh sb="0" eb="1">
      <t>アブラ</t>
    </rPh>
    <rPh sb="2" eb="3">
      <t>アブラ</t>
    </rPh>
    <rPh sb="4" eb="5">
      <t>ルイ</t>
    </rPh>
    <phoneticPr fontId="5"/>
  </si>
  <si>
    <t>種　実　類</t>
    <rPh sb="0" eb="1">
      <t>タネ</t>
    </rPh>
    <rPh sb="2" eb="3">
      <t>ミ</t>
    </rPh>
    <rPh sb="4" eb="5">
      <t>ルイ</t>
    </rPh>
    <phoneticPr fontId="5"/>
  </si>
  <si>
    <t>金額(円）</t>
    <rPh sb="0" eb="2">
      <t>キンガク</t>
    </rPh>
    <rPh sb="3" eb="4">
      <t>エン</t>
    </rPh>
    <phoneticPr fontId="5"/>
  </si>
  <si>
    <t>１人１日当たり金額A</t>
    <rPh sb="0" eb="2">
      <t>ヒトリ</t>
    </rPh>
    <rPh sb="3" eb="4">
      <t>ニチ</t>
    </rPh>
    <rPh sb="4" eb="5">
      <t>ア</t>
    </rPh>
    <rPh sb="7" eb="9">
      <t>キンガク</t>
    </rPh>
    <phoneticPr fontId="5"/>
  </si>
  <si>
    <t>円</t>
    <rPh sb="0" eb="1">
      <t>エン</t>
    </rPh>
    <phoneticPr fontId="5"/>
  </si>
  <si>
    <t>１人１当たり貯蔵食品払出金額B</t>
    <rPh sb="0" eb="2">
      <t>ヒトリ</t>
    </rPh>
    <rPh sb="3" eb="4">
      <t>ア</t>
    </rPh>
    <rPh sb="6" eb="8">
      <t>チョゾウ</t>
    </rPh>
    <rPh sb="8" eb="10">
      <t>ショクヒン</t>
    </rPh>
    <rPh sb="10" eb="12">
      <t>ハライダ</t>
    </rPh>
    <rPh sb="12" eb="14">
      <t>キンガク</t>
    </rPh>
    <phoneticPr fontId="5"/>
  </si>
  <si>
    <t>１人１日当たり金額合計A＋B円</t>
    <rPh sb="0" eb="2">
      <t>ヒトリ</t>
    </rPh>
    <rPh sb="3" eb="4">
      <t>ニチ</t>
    </rPh>
    <rPh sb="4" eb="5">
      <t>ア</t>
    </rPh>
    <rPh sb="7" eb="9">
      <t>キンガク</t>
    </rPh>
    <rPh sb="9" eb="11">
      <t>ゴウケイ</t>
    </rPh>
    <rPh sb="14" eb="15">
      <t>エン</t>
    </rPh>
    <phoneticPr fontId="5"/>
  </si>
  <si>
    <t>※記入上の注意点　1，「平均使用量」欄には、合計÷1ヶ月の給食実施日数を記入すること。　2，「充足率」欄には、平均使用量÷目標使用量×100を記入すること。</t>
    <rPh sb="1" eb="3">
      <t>キニュウ</t>
    </rPh>
    <rPh sb="3" eb="4">
      <t>ジョウ</t>
    </rPh>
    <rPh sb="5" eb="8">
      <t>チュウイテン</t>
    </rPh>
    <rPh sb="12" eb="14">
      <t>ヘイキン</t>
    </rPh>
    <rPh sb="14" eb="17">
      <t>シヨウリョウ</t>
    </rPh>
    <rPh sb="18" eb="19">
      <t>ラン</t>
    </rPh>
    <rPh sb="22" eb="24">
      <t>ゴウケイ</t>
    </rPh>
    <rPh sb="27" eb="28">
      <t>ゲツ</t>
    </rPh>
    <rPh sb="29" eb="31">
      <t>キュウショク</t>
    </rPh>
    <rPh sb="31" eb="33">
      <t>ジッシ</t>
    </rPh>
    <rPh sb="33" eb="35">
      <t>ニッスウ</t>
    </rPh>
    <rPh sb="36" eb="38">
      <t>キニュウ</t>
    </rPh>
    <rPh sb="47" eb="50">
      <t>ジュウソクリツ</t>
    </rPh>
    <rPh sb="51" eb="52">
      <t>ラン</t>
    </rPh>
    <rPh sb="55" eb="57">
      <t>ヘイキン</t>
    </rPh>
    <rPh sb="57" eb="60">
      <t>シヨウリョウ</t>
    </rPh>
    <rPh sb="61" eb="63">
      <t>モクヒョウ</t>
    </rPh>
    <rPh sb="63" eb="66">
      <t>シヨウリョウ</t>
    </rPh>
    <rPh sb="71" eb="73">
      <t>キニュウ</t>
    </rPh>
    <phoneticPr fontId="5"/>
  </si>
  <si>
    <t>※「目標使用量」は献立作成する上で目標とする給与栄養量が確保できる目安量です。施設の状況を把握した上で適切な値を目標値として設定するようにしてください。</t>
    <rPh sb="2" eb="4">
      <t>モクヒョウ</t>
    </rPh>
    <rPh sb="4" eb="7">
      <t>シヨウリョウ</t>
    </rPh>
    <rPh sb="9" eb="11">
      <t>コンダテ</t>
    </rPh>
    <rPh sb="11" eb="13">
      <t>サクセイ</t>
    </rPh>
    <rPh sb="15" eb="16">
      <t>ウエ</t>
    </rPh>
    <rPh sb="17" eb="19">
      <t>モクヒョウ</t>
    </rPh>
    <rPh sb="22" eb="24">
      <t>キュウヨ</t>
    </rPh>
    <rPh sb="24" eb="26">
      <t>エイヨウ</t>
    </rPh>
    <rPh sb="26" eb="27">
      <t>リョウ</t>
    </rPh>
    <rPh sb="28" eb="30">
      <t>カクホ</t>
    </rPh>
    <rPh sb="33" eb="35">
      <t>メヤス</t>
    </rPh>
    <rPh sb="35" eb="36">
      <t>リョウ</t>
    </rPh>
    <rPh sb="39" eb="41">
      <t>シセツ</t>
    </rPh>
    <rPh sb="42" eb="44">
      <t>ジョウキョウ</t>
    </rPh>
    <rPh sb="45" eb="47">
      <t>ハアク</t>
    </rPh>
    <rPh sb="49" eb="50">
      <t>ウエ</t>
    </rPh>
    <rPh sb="51" eb="53">
      <t>テキセツ</t>
    </rPh>
    <rPh sb="54" eb="55">
      <t>アタイ</t>
    </rPh>
    <rPh sb="56" eb="59">
      <t>モクヒョウチ</t>
    </rPh>
    <rPh sb="62" eb="64">
      <t>セッテイ</t>
    </rPh>
    <phoneticPr fontId="5"/>
  </si>
  <si>
    <t>A＝合計÷1ヶ月の給食実施日数</t>
    <rPh sb="2" eb="4">
      <t>ゴウケイ</t>
    </rPh>
    <rPh sb="7" eb="8">
      <t>ゲツ</t>
    </rPh>
    <rPh sb="9" eb="11">
      <t>キュウショク</t>
    </rPh>
    <rPh sb="11" eb="13">
      <t>ジッシ</t>
    </rPh>
    <rPh sb="13" eb="15">
      <t>ニッスウ</t>
    </rPh>
    <phoneticPr fontId="5"/>
  </si>
  <si>
    <t>B=貯蔵食品受払い簿より転記すること</t>
    <rPh sb="2" eb="4">
      <t>チョゾウ</t>
    </rPh>
    <rPh sb="4" eb="6">
      <t>ショクヒン</t>
    </rPh>
    <rPh sb="6" eb="8">
      <t>ウケハラ</t>
    </rPh>
    <rPh sb="9" eb="10">
      <t>ボ</t>
    </rPh>
    <rPh sb="12" eb="14">
      <t>テンキ</t>
    </rPh>
    <phoneticPr fontId="5"/>
  </si>
  <si>
    <t xml:space="preserve">反　省　欄 </t>
    <rPh sb="0" eb="1">
      <t>ハン</t>
    </rPh>
    <rPh sb="2" eb="3">
      <t>ショウ</t>
    </rPh>
    <rPh sb="4" eb="5">
      <t>ラン</t>
    </rPh>
    <phoneticPr fontId="5"/>
  </si>
  <si>
    <t>小麦粉その他穀類</t>
    <rPh sb="0" eb="2">
      <t>コムギ</t>
    </rPh>
    <rPh sb="2" eb="3">
      <t>コ</t>
    </rPh>
    <rPh sb="5" eb="6">
      <t>タ</t>
    </rPh>
    <rPh sb="6" eb="8">
      <t>コクルイ</t>
    </rPh>
    <phoneticPr fontId="5"/>
  </si>
  <si>
    <t>パン</t>
    <phoneticPr fontId="5"/>
  </si>
  <si>
    <t>曜日・日</t>
    <rPh sb="0" eb="2">
      <t>ヨウビ</t>
    </rPh>
    <rPh sb="3" eb="4">
      <t>ニチ</t>
    </rPh>
    <phoneticPr fontId="5"/>
  </si>
  <si>
    <t>　　　　　　　　　　　　　日</t>
    <rPh sb="13" eb="14">
      <t>ヒ</t>
    </rPh>
    <phoneticPr fontId="5"/>
  </si>
  <si>
    <t>　　　　　　　　　　　保育所給食内容検討表　(給食月報)（１～２歳児）</t>
    <rPh sb="11" eb="13">
      <t>ホイク</t>
    </rPh>
    <rPh sb="13" eb="14">
      <t>ジョ</t>
    </rPh>
    <rPh sb="14" eb="16">
      <t>キュウショク</t>
    </rPh>
    <rPh sb="16" eb="18">
      <t>ナイヨウ</t>
    </rPh>
    <rPh sb="18" eb="20">
      <t>ケントウ</t>
    </rPh>
    <rPh sb="20" eb="21">
      <t>ヒョウ</t>
    </rPh>
    <rPh sb="23" eb="25">
      <t>キュウショク</t>
    </rPh>
    <rPh sb="25" eb="27">
      <t>ゲッポウ</t>
    </rPh>
    <rPh sb="32" eb="33">
      <t>サイ</t>
    </rPh>
    <rPh sb="33" eb="34">
      <t>ジ</t>
    </rPh>
    <phoneticPr fontId="5"/>
  </si>
  <si>
    <t>食品群NO</t>
    <rPh sb="0" eb="3">
      <t>ショクヒングン</t>
    </rPh>
    <phoneticPr fontId="7"/>
  </si>
  <si>
    <t>食品群</t>
    <rPh sb="0" eb="3">
      <t>ショクヒングン</t>
    </rPh>
    <phoneticPr fontId="7"/>
  </si>
  <si>
    <t>魚介類-生</t>
    <rPh sb="0" eb="3">
      <t>ギョカイルイ</t>
    </rPh>
    <rPh sb="4" eb="5">
      <t>ナマ</t>
    </rPh>
    <phoneticPr fontId="5"/>
  </si>
  <si>
    <t>魚介類-加工品</t>
    <rPh sb="0" eb="3">
      <t>ギョカイルイ</t>
    </rPh>
    <rPh sb="4" eb="7">
      <t>カコウヒン</t>
    </rPh>
    <phoneticPr fontId="5"/>
  </si>
  <si>
    <t>肉類－生</t>
    <rPh sb="0" eb="2">
      <t>ニクルイ</t>
    </rPh>
    <rPh sb="3" eb="4">
      <t>ナマ</t>
    </rPh>
    <phoneticPr fontId="5"/>
  </si>
  <si>
    <t>肉類－加工品</t>
    <rPh sb="0" eb="2">
      <t>ニクルイ</t>
    </rPh>
    <rPh sb="3" eb="6">
      <t>カコウヒン</t>
    </rPh>
    <phoneticPr fontId="7"/>
  </si>
  <si>
    <t>豆類－豆腐・豆製品</t>
    <rPh sb="0" eb="2">
      <t>マメルイ</t>
    </rPh>
    <rPh sb="3" eb="5">
      <t>トウフ</t>
    </rPh>
    <rPh sb="6" eb="7">
      <t>マメ</t>
    </rPh>
    <rPh sb="7" eb="9">
      <t>セイヒン</t>
    </rPh>
    <phoneticPr fontId="5"/>
  </si>
  <si>
    <t>豆類-大豆・豆製品</t>
    <rPh sb="0" eb="1">
      <t>マメ</t>
    </rPh>
    <rPh sb="1" eb="2">
      <t>ルイ</t>
    </rPh>
    <rPh sb="3" eb="5">
      <t>ダイズ</t>
    </rPh>
    <rPh sb="6" eb="7">
      <t>マメ</t>
    </rPh>
    <rPh sb="7" eb="9">
      <t>セイヒン</t>
    </rPh>
    <phoneticPr fontId="7"/>
  </si>
  <si>
    <t>乳類-牛乳等</t>
    <rPh sb="0" eb="1">
      <t>ニュウ</t>
    </rPh>
    <rPh sb="1" eb="2">
      <t>ルイ</t>
    </rPh>
    <rPh sb="3" eb="6">
      <t>ギュウニュウトウ</t>
    </rPh>
    <phoneticPr fontId="5"/>
  </si>
  <si>
    <t>乳類-乳製品</t>
    <rPh sb="0" eb="1">
      <t>ニュウ</t>
    </rPh>
    <rPh sb="1" eb="2">
      <t>ルイ</t>
    </rPh>
    <rPh sb="3" eb="6">
      <t>ニュウセイヒン</t>
    </rPh>
    <phoneticPr fontId="7"/>
  </si>
  <si>
    <t>いも及びでん粉類-いも類</t>
    <rPh sb="2" eb="3">
      <t>オヨ</t>
    </rPh>
    <rPh sb="6" eb="7">
      <t>プン</t>
    </rPh>
    <rPh sb="7" eb="8">
      <t>ルイ</t>
    </rPh>
    <rPh sb="11" eb="12">
      <t>ルイ</t>
    </rPh>
    <phoneticPr fontId="5"/>
  </si>
  <si>
    <t>いも及びでん粉類-こんにゃく</t>
    <rPh sb="2" eb="3">
      <t>オヨ</t>
    </rPh>
    <rPh sb="6" eb="7">
      <t>プン</t>
    </rPh>
    <rPh sb="7" eb="8">
      <t>ルイ</t>
    </rPh>
    <phoneticPr fontId="5"/>
  </si>
  <si>
    <t>穀類-米</t>
    <rPh sb="0" eb="2">
      <t>コクルイ</t>
    </rPh>
    <rPh sb="3" eb="4">
      <t>コメ</t>
    </rPh>
    <phoneticPr fontId="7"/>
  </si>
  <si>
    <t>穀類-麺</t>
    <rPh sb="0" eb="2">
      <t>コクルイ</t>
    </rPh>
    <rPh sb="3" eb="4">
      <t>メン</t>
    </rPh>
    <phoneticPr fontId="7"/>
  </si>
  <si>
    <t>穀類-パン</t>
    <rPh sb="0" eb="2">
      <t>コクルイ</t>
    </rPh>
    <phoneticPr fontId="5"/>
  </si>
  <si>
    <t>穀類-小麦その他穀類</t>
    <rPh sb="0" eb="2">
      <t>コクルイ</t>
    </rPh>
    <rPh sb="3" eb="5">
      <t>コムギ</t>
    </rPh>
    <rPh sb="7" eb="8">
      <t>タ</t>
    </rPh>
    <rPh sb="8" eb="10">
      <t>コクルイ</t>
    </rPh>
    <phoneticPr fontId="7"/>
  </si>
  <si>
    <t>食品群名</t>
    <rPh sb="0" eb="3">
      <t>ショクヒングン</t>
    </rPh>
    <rPh sb="3" eb="4">
      <t>メイ</t>
    </rPh>
    <phoneticPr fontId="7"/>
  </si>
  <si>
    <t>年</t>
    <rPh sb="0" eb="1">
      <t>ネン</t>
    </rPh>
    <phoneticPr fontId="7"/>
  </si>
  <si>
    <t>月分</t>
    <rPh sb="0" eb="1">
      <t>ガツ</t>
    </rPh>
    <rPh sb="1" eb="2">
      <t>ブン</t>
    </rPh>
    <phoneticPr fontId="7"/>
  </si>
  <si>
    <t>集計表</t>
    <rPh sb="0" eb="2">
      <t>シュウケイ</t>
    </rPh>
    <rPh sb="2" eb="3">
      <t>ヒョウ</t>
    </rPh>
    <phoneticPr fontId="7"/>
  </si>
  <si>
    <t>し好飲料類</t>
    <rPh sb="1" eb="2">
      <t>ス</t>
    </rPh>
    <rPh sb="2" eb="4">
      <t>インリョウ</t>
    </rPh>
    <rPh sb="4" eb="5">
      <t>ルイ</t>
    </rPh>
    <phoneticPr fontId="7"/>
  </si>
  <si>
    <t>調味料及び香辛料類</t>
    <rPh sb="0" eb="3">
      <t>チョウミリョウ</t>
    </rPh>
    <rPh sb="3" eb="4">
      <t>オヨ</t>
    </rPh>
    <rPh sb="5" eb="8">
      <t>コウシンリョウ</t>
    </rPh>
    <rPh sb="8" eb="9">
      <t>ルイ</t>
    </rPh>
    <phoneticPr fontId="7"/>
  </si>
  <si>
    <t>調理加工食品類</t>
    <rPh sb="0" eb="2">
      <t>チョウリ</t>
    </rPh>
    <rPh sb="2" eb="4">
      <t>カコウ</t>
    </rPh>
    <rPh sb="4" eb="6">
      <t>ショクヒン</t>
    </rPh>
    <rPh sb="6" eb="7">
      <t>ルイ</t>
    </rPh>
    <phoneticPr fontId="7"/>
  </si>
  <si>
    <t>※食品群類分類の番号については本シート（廃棄率表）の食品コードを参照にしてください。</t>
    <rPh sb="1" eb="3">
      <t>ショクヒン</t>
    </rPh>
    <rPh sb="3" eb="4">
      <t>グン</t>
    </rPh>
    <rPh sb="4" eb="5">
      <t>ルイ</t>
    </rPh>
    <rPh sb="5" eb="7">
      <t>ブンルイ</t>
    </rPh>
    <rPh sb="8" eb="10">
      <t>バンゴウ</t>
    </rPh>
    <rPh sb="15" eb="16">
      <t>ホン</t>
    </rPh>
    <rPh sb="20" eb="22">
      <t>ハイキ</t>
    </rPh>
    <rPh sb="22" eb="23">
      <t>リツ</t>
    </rPh>
    <rPh sb="23" eb="24">
      <t>ヒョウ</t>
    </rPh>
    <rPh sb="26" eb="28">
      <t>ショクヒン</t>
    </rPh>
    <rPh sb="32" eb="34">
      <t>サンショウ</t>
    </rPh>
    <phoneticPr fontId="7"/>
  </si>
  <si>
    <t>食品群分類の番号を入力すると、Ｄ列に分類名が出ます。</t>
    <rPh sb="0" eb="2">
      <t>ショクヒン</t>
    </rPh>
    <rPh sb="2" eb="3">
      <t>グン</t>
    </rPh>
    <rPh sb="3" eb="5">
      <t>ブンルイ</t>
    </rPh>
    <rPh sb="6" eb="8">
      <t>バンゴウ</t>
    </rPh>
    <rPh sb="9" eb="11">
      <t>ニュウリョク</t>
    </rPh>
    <rPh sb="16" eb="17">
      <t>レツ</t>
    </rPh>
    <rPh sb="18" eb="20">
      <t>ブンルイ</t>
    </rPh>
    <rPh sb="20" eb="21">
      <t>メイ</t>
    </rPh>
    <rPh sb="22" eb="23">
      <t>デ</t>
    </rPh>
    <phoneticPr fontId="7"/>
  </si>
  <si>
    <t>←追加する場合Ａ列に食材（食品）名、Ｂ列に廃棄率、Ｃ列に食品群分類の番号を入力すること。</t>
    <rPh sb="1" eb="3">
      <t>ツイカ</t>
    </rPh>
    <rPh sb="5" eb="7">
      <t>バアイ</t>
    </rPh>
    <rPh sb="8" eb="9">
      <t>レツ</t>
    </rPh>
    <rPh sb="10" eb="12">
      <t>ショクザイ</t>
    </rPh>
    <rPh sb="13" eb="15">
      <t>ショクヒン</t>
    </rPh>
    <rPh sb="16" eb="17">
      <t>メイ</t>
    </rPh>
    <rPh sb="19" eb="20">
      <t>レツ</t>
    </rPh>
    <rPh sb="21" eb="23">
      <t>ハイキ</t>
    </rPh>
    <rPh sb="23" eb="24">
      <t>リツ</t>
    </rPh>
    <rPh sb="26" eb="27">
      <t>レツ</t>
    </rPh>
    <rPh sb="28" eb="30">
      <t>ショクヒン</t>
    </rPh>
    <rPh sb="30" eb="31">
      <t>グン</t>
    </rPh>
    <rPh sb="31" eb="33">
      <t>ブンルイ</t>
    </rPh>
    <rPh sb="34" eb="36">
      <t>バンゴウ</t>
    </rPh>
    <rPh sb="37" eb="39">
      <t>ニュウリョク</t>
    </rPh>
    <phoneticPr fontId="7"/>
  </si>
  <si>
    <t>カレールウ</t>
    <phoneticPr fontId="8"/>
  </si>
  <si>
    <t>離乳食専用</t>
    <rPh sb="0" eb="3">
      <t>リニュウショク</t>
    </rPh>
    <rPh sb="3" eb="5">
      <t>センヨウ</t>
    </rPh>
    <phoneticPr fontId="7"/>
  </si>
  <si>
    <t>　　　　　　　　　　　保育所給食内容検討表　(給食月報)（３～５歳児）</t>
    <rPh sb="11" eb="13">
      <t>ホイク</t>
    </rPh>
    <rPh sb="13" eb="14">
      <t>ジョ</t>
    </rPh>
    <rPh sb="14" eb="16">
      <t>キュウショク</t>
    </rPh>
    <rPh sb="16" eb="18">
      <t>ナイヨウ</t>
    </rPh>
    <rPh sb="18" eb="20">
      <t>ケントウ</t>
    </rPh>
    <rPh sb="20" eb="21">
      <t>ヒョウ</t>
    </rPh>
    <rPh sb="23" eb="25">
      <t>キュウショク</t>
    </rPh>
    <rPh sb="25" eb="27">
      <t>ゲッポウ</t>
    </rPh>
    <rPh sb="32" eb="33">
      <t>サイ</t>
    </rPh>
    <rPh sb="33" eb="34">
      <t>ジ</t>
    </rPh>
    <phoneticPr fontId="5"/>
  </si>
  <si>
    <t>施設名</t>
    <rPh sb="0" eb="2">
      <t>シセツ</t>
    </rPh>
    <rPh sb="2" eb="3">
      <t>メイ</t>
    </rPh>
    <phoneticPr fontId="7"/>
  </si>
  <si>
    <t>施設名</t>
    <rPh sb="0" eb="2">
      <t>シセツ</t>
    </rPh>
    <rPh sb="2" eb="3">
      <t>メイ</t>
    </rPh>
    <phoneticPr fontId="7"/>
  </si>
  <si>
    <t>カレー</t>
  </si>
  <si>
    <t>野菜サラダ</t>
    <rPh sb="0" eb="2">
      <t>ヤサイ</t>
    </rPh>
    <phoneticPr fontId="5"/>
  </si>
  <si>
    <t>果物</t>
    <rPh sb="0" eb="2">
      <t>クダモノ</t>
    </rPh>
    <phoneticPr fontId="5"/>
  </si>
  <si>
    <t>牛肉</t>
    <rPh sb="0" eb="2">
      <t>ギュウニク</t>
    </rPh>
    <phoneticPr fontId="5"/>
  </si>
  <si>
    <t>じゃがいも</t>
  </si>
  <si>
    <t>たまねぎ</t>
  </si>
  <si>
    <t>にんじん</t>
  </si>
  <si>
    <t>冷凍グリンピース</t>
    <rPh sb="0" eb="2">
      <t>レイトウ</t>
    </rPh>
    <phoneticPr fontId="5"/>
  </si>
  <si>
    <t>油</t>
    <rPh sb="0" eb="1">
      <t>アブラ</t>
    </rPh>
    <phoneticPr fontId="5"/>
  </si>
  <si>
    <t>キャベツ</t>
  </si>
  <si>
    <t>きゅうり</t>
  </si>
  <si>
    <t>トマト</t>
  </si>
  <si>
    <t>コーン</t>
  </si>
  <si>
    <t>りんご酢</t>
    <rPh sb="3" eb="4">
      <t>ス</t>
    </rPh>
    <phoneticPr fontId="5"/>
  </si>
  <si>
    <t>三温糖</t>
    <rPh sb="0" eb="1">
      <t>サン</t>
    </rPh>
    <rPh sb="1" eb="2">
      <t>アツシ</t>
    </rPh>
    <rPh sb="2" eb="3">
      <t>トウ</t>
    </rPh>
    <phoneticPr fontId="5"/>
  </si>
  <si>
    <t>塩</t>
    <rPh sb="0" eb="1">
      <t>シオ</t>
    </rPh>
    <phoneticPr fontId="5"/>
  </si>
  <si>
    <t>バナナ</t>
  </si>
  <si>
    <t>からすかれい</t>
  </si>
  <si>
    <t>牛乳</t>
    <rPh sb="0" eb="2">
      <t>ギュウニュウ</t>
    </rPh>
    <phoneticPr fontId="5"/>
  </si>
  <si>
    <t>クリームパン</t>
  </si>
  <si>
    <t>ドッグパン</t>
  </si>
  <si>
    <t>卵</t>
    <rPh sb="0" eb="1">
      <t>タマゴ</t>
    </rPh>
    <phoneticPr fontId="5"/>
  </si>
  <si>
    <t>上白糖</t>
    <rPh sb="0" eb="3">
      <t>ジョウハクトウ</t>
    </rPh>
    <phoneticPr fontId="5"/>
  </si>
  <si>
    <t>コーンスターチ</t>
  </si>
  <si>
    <t>バニラエッセンス</t>
  </si>
  <si>
    <t>ベビーボーロ</t>
  </si>
  <si>
    <t>500ｇ</t>
  </si>
  <si>
    <t>５個</t>
    <rPh sb="1" eb="2">
      <t>コ</t>
    </rPh>
    <phoneticPr fontId="5"/>
  </si>
  <si>
    <t>４個</t>
    <rPh sb="1" eb="2">
      <t>コ</t>
    </rPh>
    <phoneticPr fontId="5"/>
  </si>
  <si>
    <t>２本</t>
    <rPh sb="1" eb="2">
      <t>ホン</t>
    </rPh>
    <phoneticPr fontId="5"/>
  </si>
  <si>
    <t>1/４玉</t>
    <rPh sb="3" eb="4">
      <t>タマ</t>
    </rPh>
    <phoneticPr fontId="5"/>
  </si>
  <si>
    <t>３本</t>
    <rPh sb="1" eb="2">
      <t>ボン</t>
    </rPh>
    <phoneticPr fontId="5"/>
  </si>
  <si>
    <t>２個</t>
    <rPh sb="1" eb="2">
      <t>コ</t>
    </rPh>
    <phoneticPr fontId="5"/>
  </si>
  <si>
    <t>１缶</t>
    <rPh sb="1" eb="2">
      <t>カン</t>
    </rPh>
    <phoneticPr fontId="5"/>
  </si>
  <si>
    <t>２房</t>
    <rPh sb="1" eb="2">
      <t>フサ</t>
    </rPh>
    <phoneticPr fontId="5"/>
  </si>
  <si>
    <t>400g</t>
    <phoneticPr fontId="7"/>
  </si>
  <si>
    <t>350g</t>
    <phoneticPr fontId="7"/>
  </si>
  <si>
    <t>５袋</t>
    <rPh sb="1" eb="2">
      <t>フクロ</t>
    </rPh>
    <phoneticPr fontId="5"/>
  </si>
  <si>
    <t>１袋</t>
    <rPh sb="1" eb="2">
      <t>フクロ</t>
    </rPh>
    <phoneticPr fontId="5"/>
  </si>
  <si>
    <t>４袋</t>
    <rPh sb="1" eb="2">
      <t>フクロ</t>
    </rPh>
    <phoneticPr fontId="5"/>
  </si>
  <si>
    <t>２０個</t>
    <rPh sb="2" eb="3">
      <t>コ</t>
    </rPh>
    <phoneticPr fontId="5"/>
  </si>
  <si>
    <t>６個</t>
    <rPh sb="1" eb="2">
      <t>コ</t>
    </rPh>
    <phoneticPr fontId="5"/>
  </si>
  <si>
    <t>３個</t>
    <rPh sb="1" eb="2">
      <t>コ</t>
    </rPh>
    <phoneticPr fontId="5"/>
  </si>
  <si>
    <t>２切</t>
    <rPh sb="1" eb="2">
      <t>キ</t>
    </rPh>
    <phoneticPr fontId="5"/>
  </si>
  <si>
    <t>日計表の記入方法と各項目の内容について</t>
    <rPh sb="0" eb="2">
      <t>ニッケイ</t>
    </rPh>
    <rPh sb="2" eb="3">
      <t>ヒョウ</t>
    </rPh>
    <rPh sb="4" eb="6">
      <t>キニュウ</t>
    </rPh>
    <rPh sb="6" eb="8">
      <t>ホウホウ</t>
    </rPh>
    <rPh sb="9" eb="12">
      <t>カクコウモク</t>
    </rPh>
    <rPh sb="13" eb="15">
      <t>ナイヨウ</t>
    </rPh>
    <phoneticPr fontId="5"/>
  </si>
  <si>
    <t>◆</t>
  </si>
  <si>
    <t>全般</t>
    <rPh sb="0" eb="2">
      <t>ゼンパン</t>
    </rPh>
    <phoneticPr fontId="5"/>
  </si>
  <si>
    <t>入力</t>
    <rPh sb="0" eb="2">
      <t>ニュウリョク</t>
    </rPh>
    <phoneticPr fontId="5"/>
  </si>
  <si>
    <t>・・・</t>
  </si>
  <si>
    <t>原則、黒太枠（色付）部分に入力。数式が対応していない場合や修正が必要な部分は上書き入力。</t>
    <rPh sb="0" eb="2">
      <t>ゲンソク</t>
    </rPh>
    <rPh sb="3" eb="4">
      <t>クロ</t>
    </rPh>
    <rPh sb="4" eb="6">
      <t>フトワク</t>
    </rPh>
    <rPh sb="7" eb="9">
      <t>イロツ</t>
    </rPh>
    <rPh sb="10" eb="12">
      <t>ブブン</t>
    </rPh>
    <rPh sb="13" eb="15">
      <t>ニュウリョク</t>
    </rPh>
    <phoneticPr fontId="5"/>
  </si>
  <si>
    <t>記載省略</t>
    <rPh sb="0" eb="2">
      <t>キサイ</t>
    </rPh>
    <rPh sb="2" eb="4">
      <t>ショウリャク</t>
    </rPh>
    <phoneticPr fontId="5"/>
  </si>
  <si>
    <t>貯蔵食品受払簿で管理している調味料や乾物等</t>
  </si>
  <si>
    <t>名称：日計表にも計上することが望ましいですが、献立表等で分量を記載している場合には、省略可。</t>
    <rPh sb="0" eb="2">
      <t>メイショウ</t>
    </rPh>
    <rPh sb="42" eb="44">
      <t>ショウリャク</t>
    </rPh>
    <phoneticPr fontId="5"/>
  </si>
  <si>
    <t>金額：貯蔵食品受払簿に購入量、金額を記載している場合には、省略可。</t>
    <rPh sb="0" eb="2">
      <t>キンガク</t>
    </rPh>
    <phoneticPr fontId="5"/>
  </si>
  <si>
    <t>日付欄</t>
    <rPh sb="0" eb="2">
      <t>ヒヅケ</t>
    </rPh>
    <rPh sb="2" eb="3">
      <t>ラン</t>
    </rPh>
    <phoneticPr fontId="5"/>
  </si>
  <si>
    <t>日付</t>
    <rPh sb="0" eb="2">
      <t>ヒヅケ</t>
    </rPh>
    <phoneticPr fontId="5"/>
  </si>
  <si>
    <t>人数欄</t>
    <rPh sb="0" eb="2">
      <t>ニンズウ</t>
    </rPh>
    <rPh sb="2" eb="3">
      <t>ラン</t>
    </rPh>
    <phoneticPr fontId="5"/>
  </si>
  <si>
    <t>予定食数</t>
    <rPh sb="0" eb="2">
      <t>ヨテイ</t>
    </rPh>
    <rPh sb="2" eb="3">
      <t>ショク</t>
    </rPh>
    <rPh sb="3" eb="4">
      <t>スウ</t>
    </rPh>
    <phoneticPr fontId="5"/>
  </si>
  <si>
    <t>予定（発注）段階での人数を入力。</t>
    <rPh sb="0" eb="2">
      <t>ヨテイ</t>
    </rPh>
    <rPh sb="3" eb="5">
      <t>ハッチュウ</t>
    </rPh>
    <rPh sb="6" eb="8">
      <t>ダンカイ</t>
    </rPh>
    <rPh sb="10" eb="12">
      <t>ニンズウ</t>
    </rPh>
    <rPh sb="13" eb="15">
      <t>ニュウリョク</t>
    </rPh>
    <phoneticPr fontId="5"/>
  </si>
  <si>
    <t>当日食数</t>
    <rPh sb="0" eb="2">
      <t>トウジツ</t>
    </rPh>
    <rPh sb="2" eb="3">
      <t>ショク</t>
    </rPh>
    <rPh sb="3" eb="4">
      <t>スウ</t>
    </rPh>
    <phoneticPr fontId="5"/>
  </si>
  <si>
    <t>提供当日の人数を入力。</t>
    <rPh sb="0" eb="2">
      <t>テイキョウ</t>
    </rPh>
    <rPh sb="2" eb="4">
      <t>トウジツ</t>
    </rPh>
    <rPh sb="5" eb="7">
      <t>ニンズウ</t>
    </rPh>
    <rPh sb="8" eb="10">
      <t>ニュウリョク</t>
    </rPh>
    <phoneticPr fontId="5"/>
  </si>
  <si>
    <t>補正人数</t>
    <rPh sb="0" eb="2">
      <t>ホセイ</t>
    </rPh>
    <rPh sb="2" eb="4">
      <t>ニンズウ</t>
    </rPh>
    <phoneticPr fontId="5"/>
  </si>
  <si>
    <t>金額合計欄</t>
    <rPh sb="0" eb="2">
      <t>キンガク</t>
    </rPh>
    <rPh sb="2" eb="4">
      <t>ゴウケイ</t>
    </rPh>
    <rPh sb="4" eb="5">
      <t>ラン</t>
    </rPh>
    <phoneticPr fontId="5"/>
  </si>
  <si>
    <t>小計</t>
    <rPh sb="0" eb="2">
      <t>ショウケイ</t>
    </rPh>
    <phoneticPr fontId="5"/>
  </si>
  <si>
    <t>昼食・おやつの金額欄に個別入力した額の合計。</t>
    <rPh sb="0" eb="2">
      <t>チュウショク</t>
    </rPh>
    <rPh sb="7" eb="9">
      <t>キンガク</t>
    </rPh>
    <rPh sb="9" eb="10">
      <t>ラン</t>
    </rPh>
    <rPh sb="11" eb="13">
      <t>コベツ</t>
    </rPh>
    <rPh sb="17" eb="18">
      <t>ガク</t>
    </rPh>
    <rPh sb="19" eb="21">
      <t>ゴウケイ</t>
    </rPh>
    <phoneticPr fontId="5"/>
  </si>
  <si>
    <t>外税</t>
    <rPh sb="0" eb="1">
      <t>ガイ</t>
    </rPh>
    <rPh sb="1" eb="2">
      <t>ゼイ</t>
    </rPh>
    <phoneticPr fontId="5"/>
  </si>
  <si>
    <t>領収書、レシートで外税表示の場合、この欄に合計額を入力。</t>
    <rPh sb="0" eb="2">
      <t>リョウシュウ</t>
    </rPh>
    <rPh sb="2" eb="3">
      <t>ショ</t>
    </rPh>
    <rPh sb="9" eb="10">
      <t>ソト</t>
    </rPh>
    <rPh sb="10" eb="11">
      <t>ゼイ</t>
    </rPh>
    <rPh sb="11" eb="13">
      <t>ヒョウジ</t>
    </rPh>
    <rPh sb="14" eb="16">
      <t>バアイ</t>
    </rPh>
    <rPh sb="19" eb="20">
      <t>ラン</t>
    </rPh>
    <rPh sb="21" eb="23">
      <t>ゴウケイ</t>
    </rPh>
    <rPh sb="23" eb="24">
      <t>ガク</t>
    </rPh>
    <rPh sb="25" eb="27">
      <t>ニュウリョク</t>
    </rPh>
    <phoneticPr fontId="5"/>
  </si>
  <si>
    <t>１日当たり</t>
    <rPh sb="1" eb="2">
      <t>ニチ</t>
    </rPh>
    <rPh sb="2" eb="3">
      <t>ア</t>
    </rPh>
    <phoneticPr fontId="5"/>
  </si>
  <si>
    <t>合計額を補正人数の総数で割ったもの。</t>
    <rPh sb="0" eb="2">
      <t>ゴウケイ</t>
    </rPh>
    <rPh sb="2" eb="3">
      <t>ガク</t>
    </rPh>
    <rPh sb="4" eb="6">
      <t>ホセイ</t>
    </rPh>
    <rPh sb="6" eb="8">
      <t>ニンズウ</t>
    </rPh>
    <rPh sb="9" eb="11">
      <t>ソウスウ</t>
    </rPh>
    <rPh sb="12" eb="13">
      <t>ワ</t>
    </rPh>
    <phoneticPr fontId="5"/>
  </si>
  <si>
    <t>献立欄</t>
    <rPh sb="0" eb="2">
      <t>コンダテ</t>
    </rPh>
    <rPh sb="2" eb="3">
      <t>ラン</t>
    </rPh>
    <phoneticPr fontId="5"/>
  </si>
  <si>
    <t>献立名を入力。</t>
    <rPh sb="0" eb="2">
      <t>コンダテ</t>
    </rPh>
    <rPh sb="2" eb="3">
      <t>メイ</t>
    </rPh>
    <rPh sb="4" eb="6">
      <t>ニュウリョク</t>
    </rPh>
    <phoneticPr fontId="5"/>
  </si>
  <si>
    <t>離乳食と幼児食で献立名が別でも、離乳食の献立名については省略可。</t>
    <rPh sb="0" eb="3">
      <t>リニュウショク</t>
    </rPh>
    <rPh sb="4" eb="6">
      <t>ヨウジ</t>
    </rPh>
    <rPh sb="6" eb="7">
      <t>ショク</t>
    </rPh>
    <rPh sb="8" eb="10">
      <t>コンダテ</t>
    </rPh>
    <rPh sb="10" eb="11">
      <t>メイ</t>
    </rPh>
    <rPh sb="12" eb="13">
      <t>ベツ</t>
    </rPh>
    <rPh sb="16" eb="19">
      <t>リニュウショク</t>
    </rPh>
    <rPh sb="20" eb="22">
      <t>コンダテ</t>
    </rPh>
    <rPh sb="22" eb="23">
      <t>メイ</t>
    </rPh>
    <rPh sb="28" eb="30">
      <t>ショウリャク</t>
    </rPh>
    <rPh sb="30" eb="31">
      <t>カ</t>
    </rPh>
    <phoneticPr fontId="5"/>
  </si>
  <si>
    <t>材料欄</t>
    <rPh sb="0" eb="2">
      <t>ザイリョウ</t>
    </rPh>
    <rPh sb="2" eb="3">
      <t>ラン</t>
    </rPh>
    <phoneticPr fontId="5"/>
  </si>
  <si>
    <t>材料名</t>
    <rPh sb="0" eb="2">
      <t>ザイリョウ</t>
    </rPh>
    <rPh sb="2" eb="3">
      <t>メイ</t>
    </rPh>
    <phoneticPr fontId="5"/>
  </si>
  <si>
    <t>材料名を入力。献立表等で分量を記載している調味料や乾物等は省略可。</t>
    <rPh sb="0" eb="2">
      <t>ザイリョウ</t>
    </rPh>
    <rPh sb="2" eb="3">
      <t>メイ</t>
    </rPh>
    <rPh sb="4" eb="6">
      <t>ニュウリョク</t>
    </rPh>
    <rPh sb="7" eb="9">
      <t>コンダテ</t>
    </rPh>
    <rPh sb="9" eb="11">
      <t>ヒョウトウ</t>
    </rPh>
    <rPh sb="12" eb="14">
      <t>ブンリョウ</t>
    </rPh>
    <rPh sb="15" eb="17">
      <t>キサイ</t>
    </rPh>
    <rPh sb="21" eb="24">
      <t>チョウミリョウ</t>
    </rPh>
    <rPh sb="25" eb="27">
      <t>カンブツ</t>
    </rPh>
    <rPh sb="27" eb="28">
      <t>トウ</t>
    </rPh>
    <rPh sb="29" eb="31">
      <t>ショウリャク</t>
    </rPh>
    <rPh sb="31" eb="32">
      <t>カ</t>
    </rPh>
    <phoneticPr fontId="5"/>
  </si>
  <si>
    <t>純使用量欄</t>
    <rPh sb="0" eb="1">
      <t>ジュン</t>
    </rPh>
    <rPh sb="1" eb="3">
      <t>シヨウ</t>
    </rPh>
    <rPh sb="3" eb="4">
      <t>リョウ</t>
    </rPh>
    <rPh sb="4" eb="5">
      <t>ラン</t>
    </rPh>
    <phoneticPr fontId="5"/>
  </si>
  <si>
    <t>純使用量</t>
    <rPh sb="0" eb="1">
      <t>ジュン</t>
    </rPh>
    <rPh sb="1" eb="4">
      <t>シヨウリョウ</t>
    </rPh>
    <phoneticPr fontId="5"/>
  </si>
  <si>
    <t>倍率欄</t>
    <rPh sb="0" eb="2">
      <t>バイリツ</t>
    </rPh>
    <rPh sb="2" eb="3">
      <t>ラン</t>
    </rPh>
    <phoneticPr fontId="5"/>
  </si>
  <si>
    <t>倍率</t>
    <rPh sb="0" eb="2">
      <t>バイリツ</t>
    </rPh>
    <phoneticPr fontId="5"/>
  </si>
  <si>
    <t>計算結果</t>
    <rPh sb="0" eb="2">
      <t>ケイサン</t>
    </rPh>
    <rPh sb="2" eb="4">
      <t>ケッカ</t>
    </rPh>
    <phoneticPr fontId="5"/>
  </si>
  <si>
    <t>乳児が対象外の食材については、「０」を上書き入力。</t>
    <rPh sb="0" eb="2">
      <t>ニュウジ</t>
    </rPh>
    <rPh sb="3" eb="6">
      <t>タイショウガイ</t>
    </rPh>
    <rPh sb="7" eb="9">
      <t>ショクザイ</t>
    </rPh>
    <rPh sb="19" eb="21">
      <t>ウワガ</t>
    </rPh>
    <rPh sb="22" eb="24">
      <t>ニュウリョク</t>
    </rPh>
    <phoneticPr fontId="5"/>
  </si>
  <si>
    <t>離乳食専用の食材については、乳児のみが対象のため倍率１倍で計算。</t>
    <rPh sb="0" eb="2">
      <t>リニュウ</t>
    </rPh>
    <rPh sb="2" eb="3">
      <t>タ</t>
    </rPh>
    <rPh sb="3" eb="5">
      <t>センヨウ</t>
    </rPh>
    <rPh sb="6" eb="8">
      <t>ショクザイ</t>
    </rPh>
    <rPh sb="14" eb="16">
      <t>ニュウジ</t>
    </rPh>
    <rPh sb="19" eb="21">
      <t>タイショウ</t>
    </rPh>
    <rPh sb="24" eb="26">
      <t>バイリツ</t>
    </rPh>
    <rPh sb="27" eb="28">
      <t>バイ</t>
    </rPh>
    <rPh sb="29" eb="31">
      <t>ケイサン</t>
    </rPh>
    <phoneticPr fontId="5"/>
  </si>
  <si>
    <t>廃棄率欄</t>
    <rPh sb="0" eb="2">
      <t>ハイキ</t>
    </rPh>
    <rPh sb="2" eb="3">
      <t>リツ</t>
    </rPh>
    <rPh sb="3" eb="4">
      <t>ラン</t>
    </rPh>
    <phoneticPr fontId="5"/>
  </si>
  <si>
    <t>廃棄率</t>
    <rPh sb="0" eb="2">
      <t>ハイキ</t>
    </rPh>
    <rPh sb="2" eb="3">
      <t>リツ</t>
    </rPh>
    <phoneticPr fontId="5"/>
  </si>
  <si>
    <t>必要量欄</t>
    <rPh sb="0" eb="2">
      <t>ヒツヨウ</t>
    </rPh>
    <rPh sb="2" eb="3">
      <t>リョウ</t>
    </rPh>
    <rPh sb="3" eb="4">
      <t>ラン</t>
    </rPh>
    <phoneticPr fontId="5"/>
  </si>
  <si>
    <t>必要量</t>
    <rPh sb="0" eb="2">
      <t>ヒツヨウ</t>
    </rPh>
    <rPh sb="2" eb="3">
      <t>リョウ</t>
    </rPh>
    <phoneticPr fontId="5"/>
  </si>
  <si>
    <t>廃棄量を考慮した必要量。</t>
    <rPh sb="0" eb="2">
      <t>ハイキ</t>
    </rPh>
    <rPh sb="2" eb="3">
      <t>リョウ</t>
    </rPh>
    <rPh sb="4" eb="6">
      <t>コウリョ</t>
    </rPh>
    <rPh sb="8" eb="10">
      <t>ヒツヨウ</t>
    </rPh>
    <rPh sb="10" eb="11">
      <t>リョウ</t>
    </rPh>
    <phoneticPr fontId="5"/>
  </si>
  <si>
    <t>廃棄率に数値を入力すると自動計算。</t>
    <rPh sb="0" eb="2">
      <t>ハイキ</t>
    </rPh>
    <rPh sb="2" eb="3">
      <t>リツ</t>
    </rPh>
    <rPh sb="4" eb="6">
      <t>スウチ</t>
    </rPh>
    <rPh sb="7" eb="9">
      <t>ニュウリョク</t>
    </rPh>
    <rPh sb="12" eb="14">
      <t>ジドウ</t>
    </rPh>
    <rPh sb="14" eb="16">
      <t>ケイサン</t>
    </rPh>
    <phoneticPr fontId="5"/>
  </si>
  <si>
    <t>購入量欄</t>
    <rPh sb="0" eb="2">
      <t>コウニュウ</t>
    </rPh>
    <rPh sb="2" eb="3">
      <t>リョウ</t>
    </rPh>
    <rPh sb="3" eb="4">
      <t>ラン</t>
    </rPh>
    <phoneticPr fontId="5"/>
  </si>
  <si>
    <t>消費として必要な量に保存食等の使用量を考慮して決定した実際の購入量。表記は個数でも分量でも可。</t>
    <rPh sb="0" eb="2">
      <t>ショウヒ</t>
    </rPh>
    <rPh sb="5" eb="7">
      <t>ヒツヨウ</t>
    </rPh>
    <rPh sb="8" eb="9">
      <t>リョウ</t>
    </rPh>
    <rPh sb="10" eb="14">
      <t>ホゾンショクトウ</t>
    </rPh>
    <rPh sb="15" eb="18">
      <t>シヨウリョウ</t>
    </rPh>
    <rPh sb="19" eb="21">
      <t>コウリョ</t>
    </rPh>
    <rPh sb="23" eb="25">
      <t>ケッテイ</t>
    </rPh>
    <rPh sb="27" eb="29">
      <t>ジッサイ</t>
    </rPh>
    <rPh sb="30" eb="32">
      <t>コウニュウ</t>
    </rPh>
    <rPh sb="32" eb="33">
      <t>リョウ</t>
    </rPh>
    <phoneticPr fontId="5"/>
  </si>
  <si>
    <t>複数のメニューで同一食材を使用する場合、１つで一括計上してもＯＫ。</t>
    <rPh sb="0" eb="2">
      <t>フクスウ</t>
    </rPh>
    <rPh sb="8" eb="10">
      <t>ドウイツ</t>
    </rPh>
    <rPh sb="10" eb="12">
      <t>ショクザイ</t>
    </rPh>
    <rPh sb="13" eb="15">
      <t>シヨウ</t>
    </rPh>
    <rPh sb="17" eb="19">
      <t>バアイ</t>
    </rPh>
    <rPh sb="23" eb="25">
      <t>イッカツ</t>
    </rPh>
    <rPh sb="25" eb="27">
      <t>ケイジョウ</t>
    </rPh>
    <phoneticPr fontId="5"/>
  </si>
  <si>
    <t>金額欄</t>
    <rPh sb="0" eb="2">
      <t>キンガク</t>
    </rPh>
    <rPh sb="2" eb="3">
      <t>ラン</t>
    </rPh>
    <phoneticPr fontId="5"/>
  </si>
  <si>
    <t>領収書やレシートの金額表示に応じて、税抜額または税込額を入力。</t>
    <rPh sb="0" eb="2">
      <t>リョウシュウ</t>
    </rPh>
    <rPh sb="2" eb="3">
      <t>ショ</t>
    </rPh>
    <rPh sb="9" eb="11">
      <t>キンガク</t>
    </rPh>
    <rPh sb="11" eb="13">
      <t>ヒョウジ</t>
    </rPh>
    <rPh sb="14" eb="15">
      <t>オウ</t>
    </rPh>
    <rPh sb="18" eb="19">
      <t>ゼイ</t>
    </rPh>
    <rPh sb="19" eb="20">
      <t>ヌ</t>
    </rPh>
    <rPh sb="20" eb="21">
      <t>ガク</t>
    </rPh>
    <rPh sb="24" eb="26">
      <t>ゼイコ</t>
    </rPh>
    <rPh sb="26" eb="27">
      <t>ガク</t>
    </rPh>
    <rPh sb="28" eb="30">
      <t>ニュウリョク</t>
    </rPh>
    <phoneticPr fontId="5"/>
  </si>
  <si>
    <t>在庫利用・繰入れ欄</t>
    <rPh sb="0" eb="2">
      <t>ザイコ</t>
    </rPh>
    <rPh sb="2" eb="4">
      <t>リヨウ</t>
    </rPh>
    <rPh sb="5" eb="6">
      <t>ク</t>
    </rPh>
    <rPh sb="6" eb="7">
      <t>イ</t>
    </rPh>
    <rPh sb="8" eb="9">
      <t>ラン</t>
    </rPh>
    <phoneticPr fontId="5"/>
  </si>
  <si>
    <t>繰入れ</t>
    <rPh sb="0" eb="1">
      <t>ク</t>
    </rPh>
    <rPh sb="1" eb="2">
      <t>イ</t>
    </rPh>
    <phoneticPr fontId="5"/>
  </si>
  <si>
    <t>在庫を使用した場合に入力。</t>
    <rPh sb="0" eb="2">
      <t>ザイコ</t>
    </rPh>
    <rPh sb="3" eb="5">
      <t>シヨウ</t>
    </rPh>
    <rPh sb="7" eb="9">
      <t>バアイ</t>
    </rPh>
    <rPh sb="10" eb="12">
      <t>ニュウリョク</t>
    </rPh>
    <phoneticPr fontId="5"/>
  </si>
  <si>
    <t>繰越し欄</t>
    <rPh sb="0" eb="2">
      <t>クリコ</t>
    </rPh>
    <rPh sb="3" eb="4">
      <t>ラン</t>
    </rPh>
    <phoneticPr fontId="5"/>
  </si>
  <si>
    <t>翌日以降に食材を繰越す場合に入力。</t>
    <rPh sb="0" eb="2">
      <t>ヨクジツ</t>
    </rPh>
    <rPh sb="2" eb="4">
      <t>イコウ</t>
    </rPh>
    <rPh sb="5" eb="7">
      <t>ショクザイ</t>
    </rPh>
    <rPh sb="8" eb="9">
      <t>ク</t>
    </rPh>
    <rPh sb="9" eb="10">
      <t>コ</t>
    </rPh>
    <rPh sb="11" eb="13">
      <t>バアイ</t>
    </rPh>
    <rPh sb="14" eb="16">
      <t>ニュウリョク</t>
    </rPh>
    <phoneticPr fontId="5"/>
  </si>
  <si>
    <t>備考欄</t>
    <rPh sb="0" eb="2">
      <t>ビコウ</t>
    </rPh>
    <rPh sb="2" eb="3">
      <t>ラン</t>
    </rPh>
    <phoneticPr fontId="5"/>
  </si>
  <si>
    <t>必要に応じて記載（未調理のまま廃棄した食材等）。</t>
    <rPh sb="0" eb="2">
      <t>ヒツヨウ</t>
    </rPh>
    <rPh sb="3" eb="4">
      <t>オウ</t>
    </rPh>
    <rPh sb="6" eb="8">
      <t>キサイ</t>
    </rPh>
    <rPh sb="9" eb="12">
      <t>ミチョウリ</t>
    </rPh>
    <rPh sb="15" eb="17">
      <t>ハイキ</t>
    </rPh>
    <rPh sb="19" eb="21">
      <t>ショクザイ</t>
    </rPh>
    <rPh sb="21" eb="22">
      <t>トウ</t>
    </rPh>
    <phoneticPr fontId="5"/>
  </si>
  <si>
    <t>年月は【給食内容検討表（1～2歳）】のシートに入力した年月が反映。</t>
    <rPh sb="0" eb="2">
      <t>ネンゲツ</t>
    </rPh>
    <rPh sb="4" eb="6">
      <t>キュウショク</t>
    </rPh>
    <rPh sb="6" eb="8">
      <t>ナイヨウ</t>
    </rPh>
    <rPh sb="8" eb="10">
      <t>ケントウ</t>
    </rPh>
    <rPh sb="10" eb="11">
      <t>ヒョウ</t>
    </rPh>
    <rPh sb="15" eb="16">
      <t>サイ</t>
    </rPh>
    <rPh sb="23" eb="25">
      <t>ニュウリョク</t>
    </rPh>
    <rPh sb="27" eb="29">
      <t>ネンゲツ</t>
    </rPh>
    <rPh sb="30" eb="32">
      <t>ハンエイ</t>
    </rPh>
    <phoneticPr fontId="5"/>
  </si>
  <si>
    <t>日はシート名が反映。</t>
    <rPh sb="0" eb="1">
      <t>ニチ</t>
    </rPh>
    <rPh sb="5" eb="6">
      <t>メイ</t>
    </rPh>
    <rPh sb="7" eb="9">
      <t>ハンエイ</t>
    </rPh>
    <phoneticPr fontId="7"/>
  </si>
  <si>
    <t xml:space="preserve">（シートの構成）
①日計に入力された食品名を廃棄率表のシートの食品群NOを読み取る。
②給食内容検討表のそれぞれの日に食品群別に重量の合計が出る。
</t>
    <rPh sb="5" eb="7">
      <t>コウセイ</t>
    </rPh>
    <rPh sb="10" eb="12">
      <t>ニッケイ</t>
    </rPh>
    <rPh sb="13" eb="15">
      <t>ニュウリョク</t>
    </rPh>
    <rPh sb="18" eb="20">
      <t>ショクヒン</t>
    </rPh>
    <rPh sb="20" eb="21">
      <t>メイ</t>
    </rPh>
    <rPh sb="22" eb="24">
      <t>ハイキ</t>
    </rPh>
    <rPh sb="24" eb="25">
      <t>リツ</t>
    </rPh>
    <rPh sb="25" eb="26">
      <t>ヒョウ</t>
    </rPh>
    <rPh sb="31" eb="33">
      <t>ショクヒン</t>
    </rPh>
    <rPh sb="33" eb="34">
      <t>グン</t>
    </rPh>
    <rPh sb="37" eb="38">
      <t>ヨ</t>
    </rPh>
    <rPh sb="39" eb="40">
      <t>ト</t>
    </rPh>
    <rPh sb="44" eb="46">
      <t>キュウショク</t>
    </rPh>
    <rPh sb="46" eb="48">
      <t>ナイヨウ</t>
    </rPh>
    <rPh sb="48" eb="50">
      <t>ケントウ</t>
    </rPh>
    <rPh sb="50" eb="51">
      <t>ヒョウ</t>
    </rPh>
    <rPh sb="57" eb="58">
      <t>ヒ</t>
    </rPh>
    <rPh sb="59" eb="61">
      <t>ショクヒン</t>
    </rPh>
    <rPh sb="61" eb="62">
      <t>グン</t>
    </rPh>
    <rPh sb="62" eb="63">
      <t>ベツ</t>
    </rPh>
    <rPh sb="64" eb="66">
      <t>ジュウリョウ</t>
    </rPh>
    <rPh sb="67" eb="69">
      <t>ゴウケイ</t>
    </rPh>
    <rPh sb="70" eb="71">
      <t>デ</t>
    </rPh>
    <phoneticPr fontId="7"/>
  </si>
  <si>
    <t>カレールウ</t>
    <phoneticPr fontId="7"/>
  </si>
  <si>
    <t>純使用量を入力。</t>
    <rPh sb="0" eb="1">
      <t>ジュン</t>
    </rPh>
    <rPh sb="1" eb="4">
      <t>シヨウリョウ</t>
    </rPh>
    <rPh sb="5" eb="7">
      <t>ニュウリョク</t>
    </rPh>
    <phoneticPr fontId="5"/>
  </si>
  <si>
    <t>各区分の比率を考慮して設定する。0～2歳児、3～5歳児のどの年齢を1としてもよい。昼食とおやつで別の倍率を設定可能。</t>
    <rPh sb="0" eb="3">
      <t>カククブン</t>
    </rPh>
    <rPh sb="4" eb="6">
      <t>ヒリツ</t>
    </rPh>
    <rPh sb="7" eb="9">
      <t>コウリョ</t>
    </rPh>
    <rPh sb="11" eb="13">
      <t>セッテイ</t>
    </rPh>
    <rPh sb="19" eb="20">
      <t>サイ</t>
    </rPh>
    <rPh sb="20" eb="21">
      <t>ジ</t>
    </rPh>
    <rPh sb="25" eb="26">
      <t>サイ</t>
    </rPh>
    <rPh sb="26" eb="27">
      <t>ジ</t>
    </rPh>
    <rPh sb="30" eb="32">
      <t>ネンレイ</t>
    </rPh>
    <rPh sb="41" eb="43">
      <t>チュウショク</t>
    </rPh>
    <rPh sb="48" eb="49">
      <t>ベツ</t>
    </rPh>
    <rPh sb="50" eb="52">
      <t>バイリツ</t>
    </rPh>
    <rPh sb="53" eb="55">
      <t>セッテイ</t>
    </rPh>
    <rPh sb="55" eb="57">
      <t>カノウ</t>
    </rPh>
    <phoneticPr fontId="5"/>
  </si>
  <si>
    <t>材料名と廃棄率表と同じ表記で入力した場合、廃棄率が表示。</t>
  </si>
  <si>
    <t>その場合、食品の分類が判定できないため、給食内容検討表にその重量を加える必要がある。</t>
  </si>
  <si>
    <t>異なる標記で入力した場合、？と表示。食材名を廃棄率表の表記に変更するか、上書きで入力。</t>
    <rPh sb="18" eb="20">
      <t>ショクザイ</t>
    </rPh>
    <rPh sb="20" eb="21">
      <t>メイ</t>
    </rPh>
    <rPh sb="22" eb="24">
      <t>ハイキ</t>
    </rPh>
    <rPh sb="24" eb="25">
      <t>リツ</t>
    </rPh>
    <rPh sb="25" eb="26">
      <t>ヒョウ</t>
    </rPh>
    <rPh sb="27" eb="29">
      <t>ヒョウキ</t>
    </rPh>
    <rPh sb="30" eb="32">
      <t>ヘンコウ</t>
    </rPh>
    <rPh sb="36" eb="38">
      <t>ウワガ</t>
    </rPh>
    <phoneticPr fontId="7"/>
  </si>
  <si>
    <t>※24～26の食品群の項目については給食内容検討表で項目がないので反映されません。</t>
    <rPh sb="7" eb="9">
      <t>ショクヒン</t>
    </rPh>
    <rPh sb="9" eb="10">
      <t>グン</t>
    </rPh>
    <rPh sb="11" eb="13">
      <t>コウモク</t>
    </rPh>
    <rPh sb="18" eb="20">
      <t>キュウショク</t>
    </rPh>
    <rPh sb="20" eb="22">
      <t>ナイヨウ</t>
    </rPh>
    <rPh sb="22" eb="24">
      <t>ケントウ</t>
    </rPh>
    <rPh sb="24" eb="25">
      <t>ヒョウ</t>
    </rPh>
    <rPh sb="26" eb="28">
      <t>コウモク</t>
    </rPh>
    <rPh sb="33" eb="35">
      <t>ハンエイ</t>
    </rPh>
    <phoneticPr fontId="7"/>
  </si>
  <si>
    <t>平均</t>
    <rPh sb="0" eb="2">
      <t>ヘイキン</t>
    </rPh>
    <phoneticPr fontId="7"/>
  </si>
  <si>
    <r>
      <t>　</t>
    </r>
    <r>
      <rPr>
        <sz val="11"/>
        <color rgb="FF000000"/>
        <rFont val="Calibri"/>
        <family val="2"/>
      </rPr>
      <t>※</t>
    </r>
    <r>
      <rPr>
        <sz val="11"/>
        <color rgb="FF000000"/>
        <rFont val="ＭＳ Ｐゴシック"/>
        <family val="3"/>
        <charset val="128"/>
        <scheme val="minor"/>
      </rPr>
      <t>目標量は公立保育所の値を参考に入力しているため、必要に応じて変更してください。</t>
    </r>
  </si>
  <si>
    <t>9※</t>
    <phoneticPr fontId="8"/>
  </si>
  <si>
    <t>給食日数</t>
    <rPh sb="0" eb="2">
      <t>キュウショク</t>
    </rPh>
    <rPh sb="2" eb="4">
      <t>ニッスウ</t>
    </rPh>
    <phoneticPr fontId="7"/>
  </si>
  <si>
    <t>更新日：2020年11月</t>
    <rPh sb="8" eb="9">
      <t>ネン</t>
    </rPh>
    <rPh sb="11" eb="12">
      <t>ガツ</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</si>
</sst>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_ "/>
    <numFmt numFmtId="177" formatCode="#,##0_ "/>
    <numFmt numFmtId="178" formatCode="0.0"/>
    <numFmt numFmtId="179" formatCode="0_);[Red]\(0\)"/>
    <numFmt numFmtId="180" formatCode="0.0_);[Red]\(0.0\)"/>
  </numFmts>
  <fonts count="50">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8"/>
      <color theme="1"/>
      <name val="ＭＳ Ｐゴシック"/>
      <family val="3"/>
      <charset val="128"/>
      <scheme val="minor"/>
    </font>
    <font>
      <sz val="6"/>
      <name val="ＭＳ Ｐゴシック"/>
      <family val="3"/>
      <charset val="128"/>
      <scheme val="minor"/>
    </font>
    <font>
      <sz val="6"/>
      <name val="ＭＳ Ｐゴシック"/>
      <family val="2"/>
      <charset val="128"/>
      <scheme val="minor"/>
    </font>
    <font>
      <b/>
      <sz val="14"/>
      <color theme="1"/>
      <name val="ＭＳ Ｐゴシック"/>
      <family val="3"/>
      <charset val="128"/>
      <scheme val="minor"/>
    </font>
    <font>
      <sz val="7"/>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12"/>
      <color theme="1"/>
      <name val="ＭＳ Ｐゴシック"/>
      <family val="3"/>
      <charset val="128"/>
    </font>
    <font>
      <sz val="9"/>
      <color theme="1"/>
      <name val="ＭＳ Ｐゴシック"/>
      <family val="3"/>
      <charset val="128"/>
    </font>
    <font>
      <sz val="12"/>
      <color theme="1"/>
      <name val="ＭＳ Ｐゴシック"/>
      <family val="3"/>
      <charset val="128"/>
      <scheme val="minor"/>
    </font>
    <font>
      <sz val="11"/>
      <name val="ＭＳ Ｐゴシック"/>
      <family val="3"/>
      <charset val="128"/>
    </font>
    <font>
      <b/>
      <sz val="16"/>
      <name val="ＭＳ Ｐゴシック"/>
      <family val="3"/>
      <charset val="128"/>
    </font>
    <font>
      <b/>
      <sz val="11"/>
      <name val="ＭＳ Ｐゴシック"/>
      <family val="3"/>
      <charset val="128"/>
    </font>
    <font>
      <b/>
      <sz val="14"/>
      <name val="ＭＳ Ｐゴシック"/>
      <family val="3"/>
      <charset val="128"/>
    </font>
    <font>
      <sz val="9"/>
      <name val="ＭＳ Ｐゴシック"/>
      <family val="3"/>
      <charset val="128"/>
    </font>
    <font>
      <sz val="10"/>
      <name val="ＭＳ Ｐゴシック"/>
      <family val="3"/>
      <charset val="128"/>
    </font>
    <font>
      <sz val="5"/>
      <name val="ＭＳ Ｐゴシック"/>
      <family val="3"/>
      <charset val="128"/>
    </font>
    <font>
      <sz val="8"/>
      <name val="ＭＳ Ｐゴシック"/>
      <family val="3"/>
      <charset val="128"/>
    </font>
    <font>
      <sz val="7"/>
      <name val="ＭＳ Ｐゴシック"/>
      <family val="3"/>
      <charset val="128"/>
    </font>
    <font>
      <sz val="9"/>
      <name val="ＭＳ Ｐ明朝"/>
      <family val="1"/>
      <charset val="128"/>
    </font>
    <font>
      <sz val="7.5"/>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6"/>
      <color theme="1"/>
      <name val="ＭＳ Ｐゴシック"/>
      <family val="2"/>
      <charset val="128"/>
      <scheme val="minor"/>
    </font>
    <font>
      <sz val="9"/>
      <color theme="1"/>
      <name val="ＭＳ Ｐゴシック"/>
      <family val="2"/>
      <charset val="128"/>
      <scheme val="minor"/>
    </font>
    <font>
      <sz val="6"/>
      <color theme="1"/>
      <name val="ＭＳ Ｐゴシック"/>
      <family val="3"/>
      <charset val="128"/>
      <scheme val="minor"/>
    </font>
    <font>
      <sz val="11"/>
      <color rgb="FF000000"/>
      <name val="ＭＳ Ｐゴシック"/>
      <family val="3"/>
      <charset val="128"/>
      <scheme val="minor"/>
    </font>
    <font>
      <sz val="11"/>
      <color rgb="FF000000"/>
      <name val="Calibri"/>
      <family val="2"/>
    </font>
  </fonts>
  <fills count="2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indexed="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3" tint="0.79998168889431442"/>
        <bgColor indexed="64"/>
      </patternFill>
    </fill>
    <fill>
      <patternFill patternType="solid">
        <fgColor rgb="FFFFFF0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top style="hair">
        <color indexed="64"/>
      </top>
      <bottom style="medium">
        <color indexed="64"/>
      </bottom>
      <diagonal/>
    </border>
    <border diagonalDown="1">
      <left/>
      <right style="thin">
        <color indexed="64"/>
      </right>
      <top style="hair">
        <color indexed="64"/>
      </top>
      <bottom style="hair">
        <color indexed="64"/>
      </bottom>
      <diagonal style="thin">
        <color indexed="64"/>
      </diagonal>
    </border>
    <border>
      <left style="thin">
        <color indexed="64"/>
      </left>
      <right/>
      <top/>
      <bottom style="hair">
        <color indexed="64"/>
      </bottom>
      <diagonal/>
    </border>
    <border>
      <left/>
      <right/>
      <top/>
      <bottom style="hair">
        <color indexed="64"/>
      </bottom>
      <diagonal/>
    </border>
    <border diagonalDown="1">
      <left style="medium">
        <color indexed="64"/>
      </left>
      <right/>
      <top style="hair">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diagonalDown="1">
      <left/>
      <right/>
      <top style="hair">
        <color indexed="64"/>
      </top>
      <bottom style="hair">
        <color indexed="64"/>
      </bottom>
      <diagonal style="thin">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diagonalDown="1">
      <left/>
      <right style="thin">
        <color indexed="64"/>
      </right>
      <top style="hair">
        <color indexed="64"/>
      </top>
      <bottom style="thin">
        <color indexed="64"/>
      </bottom>
      <diagonal style="thin">
        <color indexed="64"/>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diagonalDown="1">
      <left/>
      <right style="medium">
        <color indexed="64"/>
      </right>
      <top style="hair">
        <color indexed="64"/>
      </top>
      <bottom style="hair">
        <color indexed="64"/>
      </bottom>
      <diagonal style="thin">
        <color indexed="64"/>
      </diagonal>
    </border>
    <border diagonalDown="1">
      <left style="medium">
        <color indexed="64"/>
      </left>
      <right/>
      <top style="hair">
        <color indexed="64"/>
      </top>
      <bottom style="thin">
        <color indexed="64"/>
      </bottom>
      <diagonal style="thin">
        <color indexed="64"/>
      </diagonal>
    </border>
    <border diagonalDown="1">
      <left/>
      <right/>
      <top style="hair">
        <color indexed="64"/>
      </top>
      <bottom style="thin">
        <color indexed="64"/>
      </bottom>
      <diagonal style="thin">
        <color indexed="64"/>
      </diagonal>
    </border>
    <border diagonalDown="1">
      <left style="thin">
        <color indexed="64"/>
      </left>
      <right/>
      <top style="hair">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diagonalDown="1">
      <left style="thin">
        <color indexed="64"/>
      </left>
      <right/>
      <top style="thin">
        <color indexed="64"/>
      </top>
      <bottom/>
      <diagonal style="thin">
        <color indexed="64"/>
      </diagonal>
    </border>
    <border>
      <left style="thin">
        <color indexed="64"/>
      </left>
      <right style="thin">
        <color indexed="64"/>
      </right>
      <top style="thin">
        <color indexed="64"/>
      </top>
      <bottom style="medium">
        <color indexed="64"/>
      </bottom>
      <diagonal/>
    </border>
    <border diagonalDown="1">
      <left style="double">
        <color indexed="64"/>
      </left>
      <right/>
      <top style="thin">
        <color indexed="64"/>
      </top>
      <bottom style="thin">
        <color indexed="64"/>
      </bottom>
      <diagonal style="thin">
        <color indexed="64"/>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hair">
        <color indexed="64"/>
      </bottom>
      <diagonal/>
    </border>
    <border>
      <left/>
      <right style="thin">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diagonalDown="1">
      <left/>
      <right style="thin">
        <color indexed="64"/>
      </right>
      <top style="thin">
        <color indexed="64"/>
      </top>
      <bottom/>
      <diagonal style="thin">
        <color indexed="64"/>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diagonalDown="1">
      <left style="thin">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double">
        <color indexed="64"/>
      </top>
      <bottom style="thin">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medium">
        <color indexed="64"/>
      </bottom>
      <diagonal/>
    </border>
    <border>
      <left style="double">
        <color indexed="64"/>
      </left>
      <right style="thin">
        <color indexed="64"/>
      </right>
      <top style="medium">
        <color indexed="64"/>
      </top>
      <bottom style="hair">
        <color indexed="64"/>
      </bottom>
      <diagonal/>
    </border>
    <border>
      <left style="double">
        <color indexed="64"/>
      </left>
      <right style="thin">
        <color indexed="64"/>
      </right>
      <top style="hair">
        <color indexed="64"/>
      </top>
      <bottom style="hair">
        <color indexed="64"/>
      </bottom>
      <diagonal/>
    </border>
    <border diagonalDown="1">
      <left style="double">
        <color indexed="64"/>
      </left>
      <right style="thin">
        <color indexed="64"/>
      </right>
      <top style="hair">
        <color indexed="64"/>
      </top>
      <bottom style="hair">
        <color indexed="64"/>
      </bottom>
      <diagonal style="thin">
        <color indexed="64"/>
      </diagonal>
    </border>
    <border>
      <left style="double">
        <color indexed="64"/>
      </left>
      <right style="thin">
        <color indexed="64"/>
      </right>
      <top style="hair">
        <color indexed="64"/>
      </top>
      <bottom style="medium">
        <color indexed="64"/>
      </bottom>
      <diagonal/>
    </border>
    <border>
      <left style="thin">
        <color indexed="64"/>
      </left>
      <right style="double">
        <color indexed="64"/>
      </right>
      <top style="medium">
        <color indexed="64"/>
      </top>
      <bottom style="hair">
        <color indexed="64"/>
      </bottom>
      <diagonal/>
    </border>
    <border>
      <left style="double">
        <color indexed="64"/>
      </left>
      <right style="double">
        <color indexed="64"/>
      </right>
      <top style="medium">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diagonalDown="1">
      <left style="thin">
        <color indexed="64"/>
      </left>
      <right style="double">
        <color indexed="64"/>
      </right>
      <top style="hair">
        <color indexed="64"/>
      </top>
      <bottom style="hair">
        <color indexed="64"/>
      </bottom>
      <diagonal style="thin">
        <color indexed="64"/>
      </diagonal>
    </border>
    <border diagonalDown="1">
      <left style="double">
        <color indexed="64"/>
      </left>
      <right style="double">
        <color indexed="64"/>
      </right>
      <top style="hair">
        <color indexed="64"/>
      </top>
      <bottom style="hair">
        <color indexed="64"/>
      </bottom>
      <diagonal style="thin">
        <color indexed="64"/>
      </diagonal>
    </border>
    <border>
      <left style="thin">
        <color indexed="64"/>
      </left>
      <right style="double">
        <color indexed="64"/>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10"/>
      </left>
      <right style="medium">
        <color indexed="10"/>
      </right>
      <top/>
      <bottom style="medium">
        <color indexed="10"/>
      </bottom>
      <diagonal/>
    </border>
    <border>
      <left style="medium">
        <color indexed="10"/>
      </left>
      <right style="medium">
        <color indexed="10"/>
      </right>
      <top style="thin">
        <color indexed="64"/>
      </top>
      <bottom style="thin">
        <color indexed="64"/>
      </bottom>
      <diagonal/>
    </border>
    <border>
      <left style="medium">
        <color indexed="10"/>
      </left>
      <right style="medium">
        <color indexed="10"/>
      </right>
      <top/>
      <bottom style="thin">
        <color indexed="64"/>
      </bottom>
      <diagonal/>
    </border>
    <border>
      <left style="medium">
        <color indexed="10"/>
      </left>
      <right style="medium">
        <color indexed="10"/>
      </right>
      <top style="hair">
        <color indexed="64"/>
      </top>
      <bottom style="thin">
        <color indexed="64"/>
      </bottom>
      <diagonal/>
    </border>
    <border>
      <left style="medium">
        <color indexed="10"/>
      </left>
      <right style="medium">
        <color indexed="10"/>
      </right>
      <top style="hair">
        <color indexed="64"/>
      </top>
      <bottom style="hair">
        <color indexed="64"/>
      </bottom>
      <diagonal/>
    </border>
    <border>
      <left style="medium">
        <color indexed="10"/>
      </left>
      <right style="medium">
        <color indexed="10"/>
      </right>
      <top style="thin">
        <color indexed="64"/>
      </top>
      <bottom style="hair">
        <color indexed="64"/>
      </bottom>
      <diagonal/>
    </border>
    <border>
      <left style="medium">
        <color indexed="10"/>
      </left>
      <right style="medium">
        <color indexed="10"/>
      </right>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diagonalDown="1">
      <left style="medium">
        <color indexed="64"/>
      </left>
      <right style="medium">
        <color indexed="64"/>
      </right>
      <top style="hair">
        <color indexed="64"/>
      </top>
      <bottom style="hair">
        <color indexed="64"/>
      </bottom>
      <diagonal style="thin">
        <color indexed="64"/>
      </diagonal>
    </border>
    <border>
      <left style="medium">
        <color indexed="64"/>
      </left>
      <right style="medium">
        <color indexed="64"/>
      </right>
      <top style="hair">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double">
        <color indexed="64"/>
      </right>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s>
  <cellStyleXfs count="678">
    <xf numFmtId="0" fontId="0" fillId="0" borderId="0">
      <alignment vertical="center"/>
    </xf>
    <xf numFmtId="0" fontId="4" fillId="0" borderId="0">
      <alignment vertical="center"/>
    </xf>
    <xf numFmtId="0" fontId="16" fillId="0" borderId="0">
      <alignment vertical="center"/>
    </xf>
    <xf numFmtId="0" fontId="16" fillId="0" borderId="0"/>
    <xf numFmtId="38" fontId="16" fillId="0" borderId="0" applyFont="0" applyFill="0" applyBorder="0" applyAlignment="0" applyProtection="0"/>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5"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3"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17"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0" fillId="23" borderId="141" applyNumberFormat="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31" fillId="24" borderId="0" applyNumberFormat="0" applyBorder="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27" fillId="25" borderId="142" applyNumberFormat="0" applyFont="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2" fillId="0" borderId="143" applyNumberFormat="0" applyFill="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3" fillId="6" borderId="0" applyNumberFormat="0" applyBorder="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4" fillId="26" borderId="144" applyNumberFormat="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38" fontId="16" fillId="0" borderId="0" applyFont="0" applyFill="0" applyBorder="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6" fillId="0" borderId="145"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7" fillId="0" borderId="146"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147" applyNumberFormat="0" applyFill="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39" fillId="0" borderId="148" applyNumberFormat="0" applyFill="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0" fillId="26" borderId="149" applyNumberFormat="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42" fillId="10" borderId="144"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6"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xf numFmtId="0" fontId="43" fillId="7" borderId="0" applyNumberFormat="0" applyBorder="0" applyAlignment="0" applyProtection="0">
      <alignment vertical="center"/>
    </xf>
  </cellStyleXfs>
  <cellXfs count="656">
    <xf numFmtId="0" fontId="0" fillId="0" borderId="0" xfId="0">
      <alignment vertical="center"/>
    </xf>
    <xf numFmtId="0" fontId="4" fillId="0" borderId="0" xfId="1" applyAlignment="1">
      <alignment vertical="center" shrinkToFit="1"/>
    </xf>
    <xf numFmtId="0" fontId="4" fillId="0" borderId="0" xfId="1">
      <alignment vertical="center"/>
    </xf>
    <xf numFmtId="0" fontId="6" fillId="0" borderId="0" xfId="0" applyFont="1">
      <alignment vertical="center"/>
    </xf>
    <xf numFmtId="0" fontId="6" fillId="2" borderId="0" xfId="0" applyFont="1" applyFill="1">
      <alignment vertical="center"/>
    </xf>
    <xf numFmtId="0" fontId="9" fillId="2" borderId="0" xfId="0" applyFont="1" applyFill="1" applyAlignment="1">
      <alignment vertical="center"/>
    </xf>
    <xf numFmtId="0" fontId="6" fillId="2" borderId="0" xfId="0" applyFont="1" applyFill="1" applyBorder="1" applyAlignment="1">
      <alignment vertical="center"/>
    </xf>
    <xf numFmtId="0" fontId="6" fillId="2" borderId="0" xfId="0" applyFont="1" applyFill="1" applyAlignment="1">
      <alignment vertical="center"/>
    </xf>
    <xf numFmtId="0" fontId="12" fillId="2" borderId="0" xfId="0" applyFont="1" applyFill="1">
      <alignment vertical="center"/>
    </xf>
    <xf numFmtId="0" fontId="11" fillId="2" borderId="7" xfId="0" applyFont="1" applyFill="1" applyBorder="1" applyAlignment="1">
      <alignment vertical="center"/>
    </xf>
    <xf numFmtId="0" fontId="11" fillId="2" borderId="5" xfId="0" applyFont="1" applyFill="1" applyBorder="1" applyAlignment="1">
      <alignment vertical="center"/>
    </xf>
    <xf numFmtId="0" fontId="11" fillId="2" borderId="11" xfId="0" applyFont="1" applyFill="1" applyBorder="1" applyAlignment="1">
      <alignment vertical="center"/>
    </xf>
    <xf numFmtId="0" fontId="11" fillId="2" borderId="6" xfId="0" applyFont="1" applyFill="1" applyBorder="1" applyAlignment="1">
      <alignment vertical="center"/>
    </xf>
    <xf numFmtId="0" fontId="13" fillId="0" borderId="0" xfId="0" applyFont="1" applyFill="1" applyAlignment="1">
      <alignment vertical="center"/>
    </xf>
    <xf numFmtId="0" fontId="14" fillId="0" borderId="0" xfId="0" applyFont="1" applyFill="1" applyAlignment="1">
      <alignment vertical="center" wrapText="1"/>
    </xf>
    <xf numFmtId="0" fontId="14" fillId="0" borderId="0" xfId="0" applyFont="1" applyFill="1">
      <alignment vertical="center"/>
    </xf>
    <xf numFmtId="49" fontId="13" fillId="0" borderId="0" xfId="0" applyNumberFormat="1" applyFont="1" applyFill="1" applyAlignment="1">
      <alignment horizontal="left" vertical="center"/>
    </xf>
    <xf numFmtId="0" fontId="13" fillId="0" borderId="0" xfId="0" applyFont="1" applyFill="1" applyAlignment="1">
      <alignment vertical="center" wrapText="1"/>
    </xf>
    <xf numFmtId="0" fontId="14" fillId="0" borderId="1" xfId="0" applyFont="1" applyFill="1" applyBorder="1" applyAlignment="1">
      <alignment vertical="center" wrapText="1"/>
    </xf>
    <xf numFmtId="49" fontId="14"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shrinkToFit="1"/>
    </xf>
    <xf numFmtId="0" fontId="14" fillId="0" borderId="1" xfId="0" applyFont="1" applyFill="1" applyBorder="1" applyAlignment="1">
      <alignment horizontal="right" vertical="center"/>
    </xf>
    <xf numFmtId="49" fontId="14" fillId="0" borderId="0" xfId="0" applyNumberFormat="1" applyFont="1" applyFill="1" applyAlignment="1">
      <alignment horizontal="center" vertical="center"/>
    </xf>
    <xf numFmtId="49" fontId="13" fillId="0" borderId="0" xfId="0" applyNumberFormat="1" applyFont="1" applyFill="1" applyAlignment="1">
      <alignment vertical="center"/>
    </xf>
    <xf numFmtId="0" fontId="11" fillId="0" borderId="11" xfId="0" applyFont="1" applyBorder="1" applyAlignment="1">
      <alignment horizontal="center" vertical="center"/>
    </xf>
    <xf numFmtId="0" fontId="11" fillId="0" borderId="1" xfId="0" applyFont="1" applyBorder="1" applyAlignment="1">
      <alignment horizontal="right" vertical="center" shrinkToFit="1"/>
    </xf>
    <xf numFmtId="0" fontId="6" fillId="2" borderId="6" xfId="0" applyFont="1" applyFill="1" applyBorder="1" applyAlignment="1">
      <alignment vertical="center"/>
    </xf>
    <xf numFmtId="0" fontId="11" fillId="2" borderId="0" xfId="0" applyFont="1" applyFill="1">
      <alignment vertical="center"/>
    </xf>
    <xf numFmtId="0" fontId="11" fillId="0" borderId="77" xfId="0" applyFont="1" applyBorder="1" applyAlignment="1">
      <alignment horizontal="right" vertical="center" shrinkToFit="1"/>
    </xf>
    <xf numFmtId="0" fontId="11" fillId="0" borderId="11" xfId="0" applyFont="1" applyBorder="1" applyAlignment="1">
      <alignment horizontal="right" vertical="center"/>
    </xf>
    <xf numFmtId="0" fontId="11" fillId="0" borderId="83" xfId="0" applyFont="1" applyBorder="1" applyAlignment="1">
      <alignment horizontal="right" vertical="center" shrinkToFit="1"/>
    </xf>
    <xf numFmtId="0" fontId="11" fillId="0" borderId="4" xfId="0" applyFont="1" applyBorder="1" applyAlignment="1">
      <alignment horizontal="right" vertical="center" shrinkToFit="1"/>
    </xf>
    <xf numFmtId="0" fontId="11" fillId="0" borderId="32" xfId="0" applyFont="1" applyBorder="1" applyAlignment="1">
      <alignment horizontal="right" vertical="center" shrinkToFit="1"/>
    </xf>
    <xf numFmtId="0" fontId="11" fillId="2" borderId="90" xfId="0" applyFont="1" applyFill="1" applyBorder="1" applyAlignment="1">
      <alignment horizontal="center" vertical="center" wrapText="1" shrinkToFit="1"/>
    </xf>
    <xf numFmtId="0" fontId="11" fillId="2" borderId="88" xfId="0" applyFont="1" applyFill="1" applyBorder="1" applyAlignment="1">
      <alignment horizontal="center" vertical="center" wrapText="1" shrinkToFit="1"/>
    </xf>
    <xf numFmtId="0" fontId="11" fillId="0" borderId="88" xfId="0" applyFont="1" applyBorder="1" applyAlignment="1">
      <alignment horizontal="center" vertical="center"/>
    </xf>
    <xf numFmtId="0" fontId="11" fillId="0" borderId="89" xfId="0" applyFont="1" applyBorder="1" applyAlignment="1">
      <alignment horizontal="center" vertical="center"/>
    </xf>
    <xf numFmtId="0" fontId="12" fillId="0" borderId="91" xfId="0" applyFont="1" applyBorder="1" applyAlignment="1">
      <alignment vertical="center" shrinkToFit="1"/>
    </xf>
    <xf numFmtId="0" fontId="12" fillId="0" borderId="92" xfId="0" applyFont="1" applyBorder="1" applyAlignment="1">
      <alignment vertical="center" shrinkToFit="1"/>
    </xf>
    <xf numFmtId="0" fontId="12" fillId="0" borderId="93" xfId="0" applyFont="1" applyBorder="1" applyAlignment="1">
      <alignment vertical="center" shrinkToFit="1"/>
    </xf>
    <xf numFmtId="0" fontId="11" fillId="0" borderId="90" xfId="0" applyFont="1" applyBorder="1" applyAlignment="1">
      <alignment horizontal="right" vertical="center" shrinkToFit="1"/>
    </xf>
    <xf numFmtId="0" fontId="11" fillId="0" borderId="88" xfId="0" applyFont="1" applyBorder="1" applyAlignment="1">
      <alignment horizontal="right" vertical="center" shrinkToFit="1"/>
    </xf>
    <xf numFmtId="0" fontId="11" fillId="0" borderId="89" xfId="0" applyFont="1" applyBorder="1" applyAlignment="1">
      <alignment horizontal="right" vertical="center" shrinkToFit="1"/>
    </xf>
    <xf numFmtId="0" fontId="11" fillId="0" borderId="13" xfId="0" applyFont="1" applyBorder="1" applyAlignment="1">
      <alignment horizontal="center" vertical="center"/>
    </xf>
    <xf numFmtId="0" fontId="11" fillId="0" borderId="94" xfId="0" applyFont="1" applyBorder="1" applyAlignment="1">
      <alignment horizontal="center" vertical="center"/>
    </xf>
    <xf numFmtId="0" fontId="9" fillId="2" borderId="0" xfId="0" applyFont="1" applyFill="1" applyAlignment="1">
      <alignment horizontal="center" vertical="center"/>
    </xf>
    <xf numFmtId="0" fontId="6"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11" fillId="0" borderId="100" xfId="0" applyFont="1" applyBorder="1" applyAlignment="1">
      <alignment horizontal="right" vertical="center" shrinkToFit="1"/>
    </xf>
    <xf numFmtId="0" fontId="11" fillId="0" borderId="101" xfId="0" applyFont="1" applyBorder="1" applyAlignment="1">
      <alignment horizontal="right" vertical="center" shrinkToFit="1"/>
    </xf>
    <xf numFmtId="0" fontId="11" fillId="0" borderId="98" xfId="0" applyFont="1" applyBorder="1" applyAlignment="1">
      <alignment horizontal="right" vertical="center" shrinkToFit="1"/>
    </xf>
    <xf numFmtId="0" fontId="11" fillId="0" borderId="99" xfId="0" applyFont="1" applyBorder="1" applyAlignment="1">
      <alignment horizontal="right" vertical="center" shrinkToFit="1"/>
    </xf>
    <xf numFmtId="0" fontId="16" fillId="0" borderId="0" xfId="2" applyProtection="1">
      <alignment vertical="center"/>
      <protection locked="0"/>
    </xf>
    <xf numFmtId="0" fontId="16" fillId="0" borderId="0" xfId="3" applyProtection="1">
      <protection locked="0"/>
    </xf>
    <xf numFmtId="0" fontId="18" fillId="0" borderId="0" xfId="3" applyFont="1" applyAlignment="1" applyProtection="1">
      <alignment horizontal="center"/>
      <protection locked="0"/>
    </xf>
    <xf numFmtId="0" fontId="18" fillId="0" borderId="0" xfId="3" applyFont="1" applyFill="1" applyAlignment="1" applyProtection="1">
      <alignment horizontal="center"/>
      <protection locked="0"/>
    </xf>
    <xf numFmtId="0" fontId="18" fillId="0" borderId="0" xfId="3" applyFont="1" applyFill="1" applyAlignment="1" applyProtection="1">
      <alignment horizontal="center" shrinkToFit="1"/>
      <protection locked="0"/>
    </xf>
    <xf numFmtId="0" fontId="18" fillId="0" borderId="6" xfId="3" applyFont="1" applyBorder="1" applyAlignment="1" applyProtection="1">
      <alignment shrinkToFit="1"/>
      <protection locked="0"/>
    </xf>
    <xf numFmtId="0" fontId="18" fillId="0" borderId="0" xfId="3" applyFont="1" applyAlignment="1" applyProtection="1">
      <alignment shrinkToFit="1"/>
      <protection locked="0"/>
    </xf>
    <xf numFmtId="0" fontId="16" fillId="0" borderId="0" xfId="2">
      <alignment vertical="center"/>
    </xf>
    <xf numFmtId="0" fontId="16" fillId="0" borderId="0" xfId="3" applyFont="1" applyProtection="1">
      <protection locked="0"/>
    </xf>
    <xf numFmtId="0" fontId="16" fillId="0" borderId="2" xfId="2" applyBorder="1" applyAlignment="1" applyProtection="1">
      <alignment vertical="center" shrinkToFit="1"/>
      <protection locked="0"/>
    </xf>
    <xf numFmtId="0" fontId="16" fillId="0" borderId="8" xfId="3" applyFont="1" applyFill="1" applyBorder="1" applyAlignment="1" applyProtection="1">
      <alignment horizontal="left"/>
      <protection locked="0"/>
    </xf>
    <xf numFmtId="0" fontId="16" fillId="0" borderId="3" xfId="3" applyFill="1" applyBorder="1" applyProtection="1">
      <protection locked="0"/>
    </xf>
    <xf numFmtId="0" fontId="20" fillId="0" borderId="9" xfId="3" applyFont="1" applyFill="1" applyBorder="1" applyAlignment="1" applyProtection="1">
      <alignment shrinkToFit="1"/>
      <protection locked="0"/>
    </xf>
    <xf numFmtId="0" fontId="16" fillId="0" borderId="3" xfId="2" applyBorder="1" applyAlignment="1" applyProtection="1">
      <alignment vertical="center" shrinkToFit="1"/>
      <protection locked="0"/>
    </xf>
    <xf numFmtId="0" fontId="16" fillId="0" borderId="9" xfId="3" applyFill="1" applyBorder="1" applyProtection="1">
      <protection locked="0"/>
    </xf>
    <xf numFmtId="0" fontId="21" fillId="0" borderId="2" xfId="3" applyFont="1" applyFill="1" applyBorder="1" applyAlignment="1" applyProtection="1">
      <alignment horizontal="center"/>
      <protection locked="0"/>
    </xf>
    <xf numFmtId="0" fontId="21" fillId="0" borderId="3" xfId="3" applyFont="1" applyFill="1" applyBorder="1" applyProtection="1">
      <protection locked="0"/>
    </xf>
    <xf numFmtId="0" fontId="20" fillId="0" borderId="10" xfId="3" applyFont="1" applyFill="1" applyBorder="1" applyAlignment="1" applyProtection="1">
      <alignment horizontal="center" shrinkToFit="1"/>
      <protection locked="0"/>
    </xf>
    <xf numFmtId="0" fontId="20" fillId="0" borderId="10" xfId="3" applyFont="1" applyFill="1" applyBorder="1" applyAlignment="1" applyProtection="1">
      <alignment shrinkToFit="1"/>
      <protection locked="0"/>
    </xf>
    <xf numFmtId="0" fontId="16" fillId="0" borderId="0" xfId="2" applyFill="1">
      <alignment vertical="center"/>
    </xf>
    <xf numFmtId="0" fontId="16" fillId="0" borderId="11" xfId="3" applyFont="1" applyFill="1" applyBorder="1" applyProtection="1">
      <protection locked="0"/>
    </xf>
    <xf numFmtId="0" fontId="16" fillId="0" borderId="12" xfId="3" applyFill="1" applyBorder="1" applyProtection="1">
      <protection locked="0"/>
    </xf>
    <xf numFmtId="0" fontId="21" fillId="0" borderId="4" xfId="3" applyFont="1" applyFill="1" applyBorder="1" applyProtection="1">
      <protection locked="0"/>
    </xf>
    <xf numFmtId="0" fontId="21" fillId="0" borderId="6" xfId="3" applyFont="1" applyFill="1" applyBorder="1" applyProtection="1">
      <protection locked="0"/>
    </xf>
    <xf numFmtId="0" fontId="21" fillId="0" borderId="4" xfId="3" applyFont="1" applyFill="1" applyBorder="1" applyAlignment="1" applyProtection="1">
      <alignment horizontal="center"/>
      <protection locked="0"/>
    </xf>
    <xf numFmtId="0" fontId="20" fillId="0" borderId="4" xfId="3" applyFont="1" applyFill="1" applyBorder="1" applyAlignment="1" applyProtection="1">
      <alignment horizontal="center"/>
      <protection locked="0"/>
    </xf>
    <xf numFmtId="0" fontId="20" fillId="0" borderId="11" xfId="3" applyFont="1" applyFill="1" applyBorder="1" applyAlignment="1" applyProtection="1">
      <alignment horizontal="center"/>
      <protection locked="0"/>
    </xf>
    <xf numFmtId="0" fontId="16" fillId="0" borderId="2" xfId="2" applyBorder="1" applyProtection="1">
      <alignment vertical="center"/>
      <protection locked="0"/>
    </xf>
    <xf numFmtId="0" fontId="20" fillId="0" borderId="2" xfId="3" applyFont="1" applyFill="1" applyBorder="1" applyAlignment="1" applyProtection="1">
      <alignment horizontal="distributed"/>
    </xf>
    <xf numFmtId="0" fontId="20" fillId="0" borderId="137" xfId="3" applyFont="1" applyFill="1" applyBorder="1" applyAlignment="1" applyProtection="1">
      <alignment horizontal="distributed"/>
    </xf>
    <xf numFmtId="0" fontId="20" fillId="0" borderId="137" xfId="3" applyNumberFormat="1" applyFont="1" applyFill="1" applyBorder="1" applyAlignment="1" applyProtection="1">
      <alignment horizontal="center" vertical="center" shrinkToFit="1"/>
      <protection locked="0"/>
    </xf>
    <xf numFmtId="0" fontId="16" fillId="0" borderId="3" xfId="2" applyBorder="1" applyProtection="1">
      <alignment vertical="center"/>
      <protection locked="0"/>
    </xf>
    <xf numFmtId="0" fontId="20" fillId="0" borderId="4" xfId="3" applyFont="1" applyFill="1" applyBorder="1" applyProtection="1"/>
    <xf numFmtId="0" fontId="20" fillId="0" borderId="4" xfId="3" applyFont="1" applyFill="1" applyBorder="1" applyAlignment="1" applyProtection="1">
      <alignment horizontal="distributed"/>
    </xf>
    <xf numFmtId="0" fontId="20" fillId="0" borderId="3" xfId="3" applyFont="1" applyFill="1" applyBorder="1" applyAlignment="1" applyProtection="1">
      <alignment horizontal="distributed"/>
    </xf>
    <xf numFmtId="0" fontId="22" fillId="0" borderId="3" xfId="3" applyFont="1" applyFill="1" applyBorder="1" applyAlignment="1" applyProtection="1">
      <alignment horizontal="distributed"/>
    </xf>
    <xf numFmtId="0" fontId="16" fillId="0" borderId="4" xfId="2" applyBorder="1" applyProtection="1">
      <alignment vertical="center"/>
      <protection locked="0"/>
    </xf>
    <xf numFmtId="0" fontId="5" fillId="0" borderId="140" xfId="3" applyFont="1" applyFill="1" applyBorder="1" applyAlignment="1" applyProtection="1">
      <alignment horizontal="distributed"/>
    </xf>
    <xf numFmtId="0" fontId="23" fillId="0" borderId="4" xfId="3" applyFont="1" applyFill="1" applyBorder="1" applyAlignment="1" applyProtection="1">
      <alignment horizontal="distributed"/>
    </xf>
    <xf numFmtId="0" fontId="20" fillId="0" borderId="3" xfId="3" applyFont="1" applyFill="1" applyBorder="1" applyProtection="1"/>
    <xf numFmtId="0" fontId="20" fillId="0" borderId="111" xfId="3" applyFont="1" applyFill="1" applyBorder="1" applyAlignment="1" applyProtection="1">
      <alignment horizontal="distributed"/>
    </xf>
    <xf numFmtId="0" fontId="24" fillId="0" borderId="4" xfId="3" applyFont="1" applyFill="1" applyBorder="1" applyAlignment="1" applyProtection="1">
      <alignment shrinkToFit="1"/>
    </xf>
    <xf numFmtId="0" fontId="23" fillId="0" borderId="15" xfId="3" applyFont="1" applyFill="1" applyBorder="1" applyAlignment="1" applyProtection="1">
      <alignment horizontal="right"/>
      <protection locked="0"/>
    </xf>
    <xf numFmtId="0" fontId="25" fillId="0" borderId="5" xfId="3" applyFont="1" applyFill="1" applyBorder="1" applyAlignment="1" applyProtection="1">
      <protection locked="0"/>
    </xf>
    <xf numFmtId="0" fontId="16" fillId="0" borderId="5" xfId="3" applyFill="1" applyBorder="1" applyProtection="1">
      <protection locked="0"/>
    </xf>
    <xf numFmtId="0" fontId="25" fillId="0" borderId="0" xfId="3" applyFont="1" applyFill="1" applyBorder="1" applyProtection="1">
      <protection locked="0"/>
    </xf>
    <xf numFmtId="180" fontId="16" fillId="0" borderId="10" xfId="3" applyNumberFormat="1" applyFill="1" applyBorder="1" applyAlignment="1" applyProtection="1">
      <alignment shrinkToFit="1"/>
      <protection locked="0"/>
    </xf>
    <xf numFmtId="180" fontId="21" fillId="0" borderId="150" xfId="3" applyNumberFormat="1" applyFont="1" applyFill="1" applyBorder="1" applyAlignment="1" applyProtection="1">
      <alignment shrinkToFit="1"/>
      <protection locked="0"/>
    </xf>
    <xf numFmtId="180" fontId="21" fillId="0" borderId="2" xfId="3" applyNumberFormat="1" applyFont="1" applyFill="1" applyBorder="1" applyAlignment="1" applyProtection="1">
      <alignment shrinkToFit="1"/>
      <protection locked="0"/>
    </xf>
    <xf numFmtId="180" fontId="16" fillId="0" borderId="15" xfId="3" applyNumberFormat="1" applyFill="1" applyBorder="1" applyAlignment="1" applyProtection="1">
      <alignment shrinkToFit="1"/>
      <protection locked="0"/>
    </xf>
    <xf numFmtId="180" fontId="21" fillId="0" borderId="151" xfId="3" applyNumberFormat="1" applyFont="1" applyFill="1" applyBorder="1" applyAlignment="1" applyProtection="1">
      <alignment shrinkToFit="1"/>
      <protection locked="0"/>
    </xf>
    <xf numFmtId="180" fontId="16" fillId="0" borderId="12" xfId="3" applyNumberFormat="1" applyFill="1" applyBorder="1" applyAlignment="1" applyProtection="1">
      <alignment shrinkToFit="1"/>
      <protection locked="0"/>
    </xf>
    <xf numFmtId="180" fontId="16" fillId="0" borderId="69" xfId="3" applyNumberFormat="1" applyFill="1" applyBorder="1" applyAlignment="1" applyProtection="1">
      <alignment shrinkToFit="1"/>
      <protection locked="0"/>
    </xf>
    <xf numFmtId="180" fontId="21" fillId="0" borderId="153" xfId="3" applyNumberFormat="1" applyFont="1" applyFill="1" applyBorder="1" applyAlignment="1" applyProtection="1">
      <alignment shrinkToFit="1"/>
      <protection locked="0"/>
    </xf>
    <xf numFmtId="180" fontId="21" fillId="0" borderId="140" xfId="3" applyNumberFormat="1" applyFont="1" applyFill="1" applyBorder="1" applyAlignment="1" applyProtection="1">
      <alignment shrinkToFit="1"/>
      <protection locked="0"/>
    </xf>
    <xf numFmtId="180" fontId="16" fillId="0" borderId="29" xfId="3" applyNumberFormat="1" applyFill="1" applyBorder="1" applyAlignment="1" applyProtection="1">
      <alignment shrinkToFit="1"/>
      <protection locked="0"/>
    </xf>
    <xf numFmtId="180" fontId="21" fillId="0" borderId="111" xfId="3" applyNumberFormat="1" applyFont="1" applyFill="1" applyBorder="1" applyAlignment="1" applyProtection="1">
      <alignment shrinkToFit="1"/>
      <protection locked="0"/>
    </xf>
    <xf numFmtId="180" fontId="16" fillId="0" borderId="139" xfId="3" applyNumberFormat="1" applyFill="1" applyBorder="1" applyAlignment="1" applyProtection="1">
      <alignment shrinkToFit="1"/>
      <protection locked="0"/>
    </xf>
    <xf numFmtId="180" fontId="21" fillId="0" borderId="137" xfId="3" applyNumberFormat="1" applyFont="1" applyFill="1" applyBorder="1" applyAlignment="1" applyProtection="1">
      <alignment shrinkToFit="1"/>
      <protection locked="0"/>
    </xf>
    <xf numFmtId="180" fontId="16" fillId="0" borderId="140" xfId="3" applyNumberFormat="1" applyFill="1" applyBorder="1" applyAlignment="1" applyProtection="1">
      <alignment shrinkToFit="1"/>
      <protection locked="0"/>
    </xf>
    <xf numFmtId="0" fontId="20" fillId="4" borderId="152" xfId="3" applyFont="1" applyFill="1" applyBorder="1" applyAlignment="1" applyProtection="1">
      <alignment horizontal="center"/>
      <protection locked="0"/>
    </xf>
    <xf numFmtId="0" fontId="20" fillId="4" borderId="156" xfId="3" applyFont="1" applyFill="1" applyBorder="1" applyAlignment="1" applyProtection="1">
      <alignment shrinkToFit="1"/>
      <protection locked="0"/>
    </xf>
    <xf numFmtId="0" fontId="16" fillId="0" borderId="10" xfId="3" applyFill="1" applyBorder="1" applyProtection="1">
      <protection locked="0"/>
    </xf>
    <xf numFmtId="0" fontId="16" fillId="0" borderId="10" xfId="3" applyBorder="1" applyAlignment="1" applyProtection="1">
      <alignment shrinkToFit="1"/>
      <protection locked="0"/>
    </xf>
    <xf numFmtId="0" fontId="16" fillId="0" borderId="10" xfId="3" applyFill="1" applyBorder="1" applyAlignment="1" applyProtection="1">
      <alignment horizontal="center" shrinkToFit="1"/>
      <protection locked="0"/>
    </xf>
    <xf numFmtId="0" fontId="16" fillId="0" borderId="7" xfId="3" applyFill="1" applyBorder="1" applyProtection="1">
      <protection locked="0"/>
    </xf>
    <xf numFmtId="0" fontId="16" fillId="0" borderId="7" xfId="2" applyBorder="1" applyAlignment="1" applyProtection="1">
      <alignment vertical="center" shrinkToFit="1"/>
      <protection locked="0"/>
    </xf>
    <xf numFmtId="0" fontId="16" fillId="0" borderId="9" xfId="2" applyBorder="1" applyAlignment="1" applyProtection="1">
      <alignment vertical="center" shrinkToFit="1"/>
      <protection locked="0"/>
    </xf>
    <xf numFmtId="0" fontId="16" fillId="0" borderId="1" xfId="2" applyBorder="1" applyProtection="1">
      <alignment vertical="center"/>
      <protection locked="0"/>
    </xf>
    <xf numFmtId="0" fontId="20" fillId="0" borderId="1" xfId="3" applyFont="1" applyFill="1" applyBorder="1" applyAlignment="1" applyProtection="1">
      <alignment horizontal="distributed"/>
    </xf>
    <xf numFmtId="0" fontId="20" fillId="0" borderId="1" xfId="3" applyFont="1" applyFill="1" applyBorder="1" applyAlignment="1" applyProtection="1">
      <alignment horizontal="distributed" wrapText="1"/>
    </xf>
    <xf numFmtId="0" fontId="16" fillId="0" borderId="1" xfId="3" applyFont="1" applyFill="1" applyBorder="1" applyAlignment="1" applyProtection="1">
      <alignment horizontal="distributed" wrapText="1"/>
    </xf>
    <xf numFmtId="0" fontId="20" fillId="0" borderId="1" xfId="3" applyFont="1" applyFill="1" applyBorder="1" applyAlignment="1" applyProtection="1">
      <alignment horizontal="distributed" vertical="center" wrapText="1"/>
    </xf>
    <xf numFmtId="0" fontId="20" fillId="0" borderId="1" xfId="3" applyFont="1" applyFill="1" applyBorder="1" applyAlignment="1" applyProtection="1">
      <alignment wrapText="1"/>
    </xf>
    <xf numFmtId="0" fontId="21" fillId="0" borderId="1" xfId="3" applyFont="1" applyFill="1" applyBorder="1" applyAlignment="1" applyProtection="1">
      <alignment horizontal="distributed" wrapText="1"/>
    </xf>
    <xf numFmtId="0" fontId="16" fillId="0" borderId="1" xfId="3" applyFont="1" applyFill="1" applyBorder="1" applyAlignment="1" applyProtection="1">
      <alignment horizontal="distributed" vertical="distributed" wrapText="1"/>
    </xf>
    <xf numFmtId="0" fontId="4" fillId="0" borderId="0" xfId="1" applyAlignment="1">
      <alignment vertical="center" wrapText="1" shrinkToFit="1"/>
    </xf>
    <xf numFmtId="0" fontId="9" fillId="2" borderId="0" xfId="0" applyFont="1" applyFill="1" applyAlignment="1">
      <alignment horizontal="center" vertical="center"/>
    </xf>
    <xf numFmtId="0" fontId="6"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9" fillId="2" borderId="0" xfId="0" applyFont="1" applyFill="1" applyAlignment="1">
      <alignment horizontal="center" vertical="center"/>
    </xf>
    <xf numFmtId="0" fontId="6" fillId="2" borderId="0" xfId="0" applyFont="1" applyFill="1" applyBorder="1" applyAlignment="1">
      <alignment horizontal="center" vertical="center"/>
    </xf>
    <xf numFmtId="0" fontId="9" fillId="2" borderId="0" xfId="0" applyFont="1" applyFill="1" applyAlignment="1">
      <alignment horizontal="center" vertical="center"/>
    </xf>
    <xf numFmtId="0" fontId="6"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6" fillId="0" borderId="0" xfId="0" applyFont="1" applyBorder="1">
      <alignment vertical="center"/>
    </xf>
    <xf numFmtId="0" fontId="4" fillId="0" borderId="0" xfId="1" applyBorder="1" applyAlignment="1">
      <alignment vertical="center" shrinkToFit="1"/>
    </xf>
    <xf numFmtId="0" fontId="3" fillId="0" borderId="0" xfId="1" applyFont="1" applyBorder="1" applyAlignment="1">
      <alignment vertical="center" wrapText="1" shrinkToFit="1"/>
    </xf>
    <xf numFmtId="0" fontId="16" fillId="0" borderId="0" xfId="2" applyBorder="1" applyProtection="1">
      <alignment vertical="center"/>
      <protection locked="0"/>
    </xf>
    <xf numFmtId="0" fontId="20" fillId="0" borderId="0" xfId="3" applyFont="1" applyFill="1" applyBorder="1" applyAlignment="1" applyProtection="1">
      <alignment horizontal="distributed"/>
    </xf>
    <xf numFmtId="0" fontId="20" fillId="0" borderId="0" xfId="3" applyFont="1" applyFill="1" applyBorder="1" applyAlignment="1" applyProtection="1">
      <alignment horizontal="distributed" wrapText="1"/>
    </xf>
    <xf numFmtId="0" fontId="16" fillId="0" borderId="0" xfId="3" applyFont="1" applyFill="1" applyBorder="1" applyAlignment="1" applyProtection="1">
      <alignment horizontal="distributed" wrapText="1"/>
    </xf>
    <xf numFmtId="0" fontId="20" fillId="0" borderId="0" xfId="3" applyFont="1" applyFill="1" applyBorder="1" applyAlignment="1" applyProtection="1">
      <alignment horizontal="distributed" vertical="center" wrapText="1"/>
    </xf>
    <xf numFmtId="0" fontId="20" fillId="0" borderId="0" xfId="3" applyFont="1" applyFill="1" applyBorder="1" applyAlignment="1" applyProtection="1">
      <alignment wrapText="1"/>
    </xf>
    <xf numFmtId="0" fontId="21" fillId="0" borderId="0" xfId="3" applyFont="1" applyFill="1" applyBorder="1" applyAlignment="1" applyProtection="1">
      <alignment horizontal="distributed" wrapText="1"/>
    </xf>
    <xf numFmtId="0" fontId="16" fillId="0" borderId="0" xfId="3" applyFont="1" applyFill="1" applyBorder="1" applyAlignment="1" applyProtection="1">
      <alignment horizontal="distributed" vertical="distributed" wrapText="1"/>
    </xf>
    <xf numFmtId="0" fontId="6"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9" fillId="2" borderId="0" xfId="0" applyFont="1" applyFill="1" applyAlignment="1">
      <alignment horizontal="center" vertical="center"/>
    </xf>
    <xf numFmtId="179" fontId="6" fillId="0" borderId="158" xfId="0" applyNumberFormat="1" applyFont="1" applyFill="1" applyBorder="1" applyAlignment="1">
      <alignment horizontal="center" vertical="center" shrinkToFit="1"/>
    </xf>
    <xf numFmtId="0" fontId="6" fillId="0" borderId="159" xfId="0" applyFont="1" applyFill="1" applyBorder="1" applyAlignment="1">
      <alignment horizontal="center" vertical="center" shrinkToFit="1"/>
    </xf>
    <xf numFmtId="0" fontId="6" fillId="0" borderId="160" xfId="0" applyFont="1" applyFill="1" applyBorder="1" applyAlignment="1">
      <alignment horizontal="center" vertical="center" shrinkToFit="1"/>
    </xf>
    <xf numFmtId="0" fontId="6" fillId="0" borderId="157" xfId="0" applyFont="1" applyFill="1" applyBorder="1" applyAlignment="1">
      <alignment horizontal="center" vertical="center" shrinkToFit="1"/>
    </xf>
    <xf numFmtId="0" fontId="6" fillId="0" borderId="161" xfId="0" applyFont="1" applyFill="1" applyBorder="1" applyAlignment="1">
      <alignment horizontal="center" vertical="center" shrinkToFit="1"/>
    </xf>
    <xf numFmtId="0" fontId="6" fillId="0" borderId="35" xfId="0" applyFont="1" applyFill="1" applyBorder="1" applyAlignment="1">
      <alignment horizontal="center" vertical="center" shrinkToFit="1"/>
    </xf>
    <xf numFmtId="0" fontId="6" fillId="0" borderId="68" xfId="0" applyFont="1" applyFill="1" applyBorder="1" applyAlignment="1">
      <alignment horizontal="center" vertical="center" shrinkToFit="1"/>
    </xf>
    <xf numFmtId="0" fontId="6" fillId="0" borderId="44" xfId="0" applyFont="1" applyFill="1" applyBorder="1" applyAlignment="1">
      <alignment horizontal="center" vertical="center" shrinkToFit="1"/>
    </xf>
    <xf numFmtId="0" fontId="6" fillId="0" borderId="36" xfId="0" applyFont="1" applyFill="1" applyBorder="1" applyAlignment="1">
      <alignment horizontal="center" vertical="center" shrinkToFit="1"/>
    </xf>
    <xf numFmtId="0" fontId="6" fillId="0" borderId="38" xfId="0" applyFont="1" applyFill="1" applyBorder="1" applyAlignment="1">
      <alignment horizontal="center" vertical="center" shrinkToFit="1"/>
    </xf>
    <xf numFmtId="0" fontId="6" fillId="0" borderId="35" xfId="0" applyFont="1" applyFill="1" applyBorder="1" applyAlignment="1">
      <alignment horizontal="center" vertical="center" shrinkToFit="1"/>
    </xf>
    <xf numFmtId="0" fontId="6" fillId="0" borderId="36" xfId="0" applyFont="1" applyFill="1" applyBorder="1" applyAlignment="1">
      <alignment horizontal="center" vertical="center" shrinkToFit="1"/>
    </xf>
    <xf numFmtId="0" fontId="6" fillId="0" borderId="44" xfId="0" applyFont="1" applyFill="1" applyBorder="1" applyAlignment="1">
      <alignment horizontal="center" vertical="center" shrinkToFit="1"/>
    </xf>
    <xf numFmtId="0" fontId="6" fillId="0" borderId="38" xfId="0" applyFont="1" applyFill="1" applyBorder="1" applyAlignment="1">
      <alignment horizontal="center" vertical="center" shrinkToFit="1"/>
    </xf>
    <xf numFmtId="0" fontId="18" fillId="27" borderId="6" xfId="3" applyFont="1" applyFill="1" applyBorder="1" applyAlignment="1" applyProtection="1">
      <alignment shrinkToFit="1"/>
      <protection locked="0"/>
    </xf>
    <xf numFmtId="0" fontId="5" fillId="0" borderId="0" xfId="2" applyFont="1" applyProtection="1">
      <alignment vertical="center"/>
      <protection locked="0"/>
    </xf>
    <xf numFmtId="0" fontId="16" fillId="0" borderId="12" xfId="3" applyFill="1" applyBorder="1" applyAlignment="1" applyProtection="1">
      <alignment horizontal="center"/>
      <protection locked="0"/>
    </xf>
    <xf numFmtId="1" fontId="20" fillId="0" borderId="15" xfId="2" applyNumberFormat="1" applyFont="1" applyFill="1" applyBorder="1" applyAlignment="1" applyProtection="1">
      <alignment horizontal="center" vertical="center" shrinkToFit="1"/>
      <protection locked="0"/>
    </xf>
    <xf numFmtId="1" fontId="20" fillId="0" borderId="137" xfId="3" applyNumberFormat="1" applyFont="1" applyFill="1" applyBorder="1" applyAlignment="1" applyProtection="1">
      <alignment horizontal="center" vertical="center" shrinkToFit="1"/>
      <protection locked="0"/>
    </xf>
    <xf numFmtId="0" fontId="15" fillId="2" borderId="0" xfId="0" applyFont="1" applyFill="1" applyAlignment="1">
      <alignment vertical="center"/>
    </xf>
    <xf numFmtId="0" fontId="11" fillId="0" borderId="3" xfId="0" applyFont="1" applyBorder="1" applyAlignment="1">
      <alignment horizontal="right" vertical="center" shrinkToFit="1"/>
    </xf>
    <xf numFmtId="0" fontId="12" fillId="0" borderId="174" xfId="0" applyFont="1" applyBorder="1" applyAlignment="1">
      <alignment vertical="center" shrinkToFit="1"/>
    </xf>
    <xf numFmtId="0" fontId="46" fillId="0" borderId="0" xfId="1" applyFont="1" applyAlignment="1">
      <alignment vertical="center"/>
    </xf>
    <xf numFmtId="0" fontId="16" fillId="0" borderId="12" xfId="3" applyFill="1" applyBorder="1" applyAlignment="1" applyProtection="1">
      <alignment horizontal="center"/>
      <protection locked="0"/>
    </xf>
    <xf numFmtId="0" fontId="12" fillId="0" borderId="0" xfId="0" applyFont="1" applyFill="1">
      <alignment vertical="center"/>
    </xf>
    <xf numFmtId="0" fontId="16" fillId="0" borderId="0" xfId="2" applyAlignment="1">
      <alignment vertical="center" shrinkToFit="1"/>
    </xf>
    <xf numFmtId="0" fontId="6"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9" fillId="2" borderId="0" xfId="0" applyFont="1" applyFill="1" applyAlignment="1">
      <alignment horizontal="center" vertical="center"/>
    </xf>
    <xf numFmtId="0" fontId="6" fillId="0" borderId="35" xfId="0" applyFont="1" applyFill="1" applyBorder="1" applyAlignment="1">
      <alignment horizontal="center" vertical="center" shrinkToFit="1"/>
    </xf>
    <xf numFmtId="0" fontId="6" fillId="0" borderId="36" xfId="0" applyFont="1" applyFill="1" applyBorder="1" applyAlignment="1">
      <alignment horizontal="center" vertical="center" shrinkToFit="1"/>
    </xf>
    <xf numFmtId="0" fontId="6" fillId="0" borderId="44" xfId="0" applyFont="1" applyFill="1" applyBorder="1" applyAlignment="1">
      <alignment horizontal="center" vertical="center" shrinkToFit="1"/>
    </xf>
    <xf numFmtId="0" fontId="6" fillId="0" borderId="38" xfId="0" applyFont="1" applyFill="1" applyBorder="1" applyAlignment="1">
      <alignment horizontal="center" vertical="center" shrinkToFit="1"/>
    </xf>
    <xf numFmtId="0" fontId="18" fillId="0" borderId="6" xfId="3" applyFont="1" applyFill="1" applyBorder="1" applyAlignment="1" applyProtection="1">
      <alignment shrinkToFit="1"/>
      <protection locked="0"/>
    </xf>
    <xf numFmtId="0" fontId="2" fillId="0" borderId="1" xfId="1" applyFont="1" applyBorder="1" applyAlignment="1">
      <alignment vertical="center" wrapText="1" shrinkToFit="1"/>
    </xf>
    <xf numFmtId="0" fontId="4" fillId="28" borderId="1" xfId="1" applyFill="1" applyBorder="1" applyAlignment="1">
      <alignment vertical="center" shrinkToFit="1"/>
    </xf>
    <xf numFmtId="0" fontId="12" fillId="0" borderId="176" xfId="0" applyFont="1" applyBorder="1" applyAlignment="1">
      <alignment vertical="center" shrinkToFit="1"/>
    </xf>
    <xf numFmtId="0" fontId="48" fillId="0" borderId="0" xfId="0" applyFont="1">
      <alignment vertical="center"/>
    </xf>
    <xf numFmtId="0" fontId="12" fillId="0" borderId="1" xfId="0" applyFont="1" applyBorder="1">
      <alignment vertical="center"/>
    </xf>
    <xf numFmtId="0" fontId="12" fillId="0" borderId="1" xfId="1" applyFont="1" applyBorder="1" applyAlignment="1">
      <alignment vertical="center" shrinkToFit="1"/>
    </xf>
    <xf numFmtId="0" fontId="21" fillId="0" borderId="1" xfId="2" applyFont="1" applyBorder="1" applyProtection="1">
      <alignment vertical="center"/>
      <protection locked="0"/>
    </xf>
    <xf numFmtId="0" fontId="12" fillId="0" borderId="1" xfId="0" applyFont="1" applyBorder="1" applyAlignment="1">
      <alignment vertical="center" shrinkToFit="1"/>
    </xf>
    <xf numFmtId="0" fontId="21" fillId="0" borderId="1" xfId="3" applyFont="1" applyFill="1" applyBorder="1" applyAlignment="1" applyProtection="1">
      <alignment horizontal="distributed" shrinkToFit="1"/>
    </xf>
    <xf numFmtId="0" fontId="21" fillId="0" borderId="1" xfId="3" applyFont="1" applyFill="1" applyBorder="1" applyAlignment="1" applyProtection="1">
      <alignment horizontal="distributed" vertical="center" shrinkToFit="1"/>
    </xf>
    <xf numFmtId="0" fontId="20" fillId="0" borderId="1" xfId="3" applyFont="1" applyFill="1" applyBorder="1" applyAlignment="1" applyProtection="1">
      <alignment horizontal="distributed" shrinkToFit="1"/>
    </xf>
    <xf numFmtId="0" fontId="20" fillId="0" borderId="15" xfId="2" applyNumberFormat="1" applyFont="1" applyFill="1" applyBorder="1" applyAlignment="1" applyProtection="1">
      <alignment horizontal="center" vertical="center" shrinkToFit="1"/>
      <protection locked="0"/>
    </xf>
    <xf numFmtId="0" fontId="16" fillId="0" borderId="0" xfId="2" applyBorder="1">
      <alignment vertical="center"/>
    </xf>
    <xf numFmtId="178" fontId="21" fillId="0" borderId="0" xfId="3" applyNumberFormat="1" applyFont="1" applyFill="1" applyBorder="1"/>
    <xf numFmtId="0" fontId="23" fillId="0" borderId="0" xfId="2" applyFont="1" applyBorder="1" applyProtection="1">
      <alignment vertical="center"/>
      <protection locked="0"/>
    </xf>
    <xf numFmtId="0" fontId="16" fillId="0" borderId="53" xfId="2" applyBorder="1" applyProtection="1">
      <alignment vertical="center"/>
      <protection locked="0"/>
    </xf>
    <xf numFmtId="179" fontId="21" fillId="0" borderId="0" xfId="3" applyNumberFormat="1" applyFont="1" applyFill="1" applyBorder="1"/>
    <xf numFmtId="178" fontId="16" fillId="0" borderId="0" xfId="2" applyNumberFormat="1" applyBorder="1">
      <alignment vertical="center"/>
    </xf>
    <xf numFmtId="179" fontId="44" fillId="0" borderId="14" xfId="3" applyNumberFormat="1" applyFont="1" applyFill="1" applyBorder="1" applyAlignment="1" applyProtection="1">
      <alignment shrinkToFit="1"/>
      <protection locked="0"/>
    </xf>
    <xf numFmtId="0" fontId="44" fillId="0" borderId="14" xfId="3" applyNumberFormat="1" applyFont="1" applyFill="1" applyBorder="1" applyAlignment="1" applyProtection="1">
      <alignment shrinkToFit="1"/>
      <protection locked="0"/>
    </xf>
    <xf numFmtId="0" fontId="26" fillId="0" borderId="0" xfId="2" applyFont="1" applyBorder="1" applyProtection="1">
      <alignment vertical="center"/>
      <protection locked="0"/>
    </xf>
    <xf numFmtId="179" fontId="21" fillId="0" borderId="155" xfId="3" applyNumberFormat="1" applyFont="1" applyFill="1" applyBorder="1" applyAlignment="1" applyProtection="1">
      <alignment shrinkToFit="1"/>
      <protection locked="0"/>
    </xf>
    <xf numFmtId="179" fontId="21" fillId="0" borderId="153" xfId="3" applyNumberFormat="1" applyFont="1" applyFill="1" applyBorder="1" applyAlignment="1" applyProtection="1">
      <alignment shrinkToFit="1"/>
      <protection locked="0"/>
    </xf>
    <xf numFmtId="179" fontId="21" fillId="0" borderId="151" xfId="3" applyNumberFormat="1" applyFont="1" applyFill="1" applyBorder="1" applyAlignment="1" applyProtection="1">
      <alignment shrinkToFit="1"/>
      <protection locked="0"/>
    </xf>
    <xf numFmtId="179" fontId="21" fillId="0" borderId="152" xfId="3" applyNumberFormat="1" applyFont="1" applyFill="1" applyBorder="1" applyAlignment="1" applyProtection="1">
      <alignment shrinkToFit="1"/>
      <protection locked="0"/>
    </xf>
    <xf numFmtId="179" fontId="21" fillId="0" borderId="154" xfId="3" applyNumberFormat="1" applyFont="1" applyFill="1" applyBorder="1" applyAlignment="1" applyProtection="1">
      <alignment shrinkToFit="1"/>
      <protection locked="0"/>
    </xf>
    <xf numFmtId="0" fontId="16" fillId="0" borderId="0" xfId="2" applyNumberFormat="1" applyFill="1">
      <alignment vertical="center"/>
    </xf>
    <xf numFmtId="180" fontId="21" fillId="0" borderId="138" xfId="3" applyNumberFormat="1" applyFont="1" applyFill="1" applyBorder="1" applyAlignment="1" applyProtection="1">
      <alignment shrinkToFit="1"/>
    </xf>
    <xf numFmtId="180" fontId="21" fillId="0" borderId="19" xfId="3" applyNumberFormat="1" applyFont="1" applyFill="1" applyBorder="1" applyAlignment="1" applyProtection="1">
      <alignment shrinkToFit="1"/>
    </xf>
    <xf numFmtId="180" fontId="21" fillId="0" borderId="7" xfId="3" applyNumberFormat="1" applyFont="1" applyFill="1" applyBorder="1" applyAlignment="1" applyProtection="1">
      <alignment shrinkToFit="1"/>
    </xf>
    <xf numFmtId="180" fontId="21" fillId="0" borderId="28" xfId="3" applyNumberFormat="1" applyFont="1" applyFill="1" applyBorder="1" applyAlignment="1" applyProtection="1">
      <alignment shrinkToFit="1"/>
    </xf>
    <xf numFmtId="179" fontId="21" fillId="0" borderId="139" xfId="3" applyNumberFormat="1" applyFont="1" applyFill="1" applyBorder="1" applyAlignment="1" applyProtection="1">
      <alignment shrinkToFit="1"/>
    </xf>
    <xf numFmtId="179" fontId="21" fillId="0" borderId="69" xfId="3" applyNumberFormat="1" applyFont="1" applyFill="1" applyBorder="1" applyAlignment="1" applyProtection="1">
      <alignment shrinkToFit="1"/>
    </xf>
    <xf numFmtId="179" fontId="21" fillId="0" borderId="8" xfId="3" applyNumberFormat="1" applyFont="1" applyFill="1" applyBorder="1" applyAlignment="1" applyProtection="1">
      <alignment shrinkToFit="1"/>
    </xf>
    <xf numFmtId="179" fontId="21" fillId="0" borderId="29" xfId="3" applyNumberFormat="1" applyFont="1" applyFill="1" applyBorder="1" applyAlignment="1" applyProtection="1">
      <alignment shrinkToFit="1"/>
    </xf>
    <xf numFmtId="180" fontId="21" fillId="0" borderId="137" xfId="3" applyNumberFormat="1" applyFont="1" applyFill="1" applyBorder="1" applyAlignment="1" applyProtection="1">
      <alignment shrinkToFit="1"/>
    </xf>
    <xf numFmtId="0" fontId="20" fillId="0" borderId="137" xfId="3" applyNumberFormat="1" applyFont="1" applyFill="1" applyBorder="1" applyAlignment="1" applyProtection="1">
      <alignment horizontal="center" vertical="center" shrinkToFit="1"/>
    </xf>
    <xf numFmtId="0" fontId="20" fillId="0" borderId="2" xfId="3" applyNumberFormat="1" applyFont="1" applyFill="1" applyBorder="1" applyAlignment="1" applyProtection="1">
      <alignment horizontal="center" vertical="center" shrinkToFit="1"/>
    </xf>
    <xf numFmtId="0" fontId="20" fillId="0" borderId="3" xfId="3" applyNumberFormat="1" applyFont="1" applyFill="1" applyBorder="1" applyAlignment="1" applyProtection="1">
      <alignment horizontal="center" vertical="center" shrinkToFit="1"/>
    </xf>
    <xf numFmtId="0" fontId="20" fillId="0" borderId="140" xfId="3" applyNumberFormat="1" applyFont="1" applyFill="1" applyBorder="1" applyAlignment="1" applyProtection="1">
      <alignment horizontal="center" vertical="center" shrinkToFit="1"/>
    </xf>
    <xf numFmtId="0" fontId="20" fillId="0" borderId="112" xfId="3" applyNumberFormat="1" applyFont="1" applyFill="1" applyBorder="1" applyAlignment="1" applyProtection="1">
      <alignment horizontal="center" vertical="center" shrinkToFit="1"/>
    </xf>
    <xf numFmtId="0" fontId="20" fillId="0" borderId="7" xfId="3" applyNumberFormat="1" applyFont="1" applyFill="1" applyBorder="1" applyAlignment="1" applyProtection="1">
      <alignment horizontal="center" vertical="center" shrinkToFit="1"/>
    </xf>
    <xf numFmtId="0" fontId="20" fillId="0" borderId="4" xfId="3" applyNumberFormat="1" applyFont="1" applyFill="1" applyBorder="1" applyAlignment="1" applyProtection="1">
      <alignment horizontal="center" vertical="center" shrinkToFit="1"/>
    </xf>
    <xf numFmtId="0" fontId="20" fillId="0" borderId="111" xfId="3" applyNumberFormat="1" applyFont="1" applyFill="1" applyBorder="1" applyAlignment="1" applyProtection="1">
      <alignment horizontal="center" vertical="center" shrinkToFit="1"/>
    </xf>
    <xf numFmtId="0" fontId="20" fillId="0" borderId="171" xfId="3" applyNumberFormat="1" applyFont="1" applyFill="1" applyBorder="1" applyAlignment="1" applyProtection="1">
      <alignment horizontal="center" vertical="center" shrinkToFit="1"/>
    </xf>
    <xf numFmtId="0" fontId="20" fillId="0" borderId="138" xfId="3" applyNumberFormat="1" applyFont="1" applyFill="1" applyBorder="1" applyAlignment="1" applyProtection="1">
      <alignment horizontal="center" vertical="center" shrinkToFit="1"/>
    </xf>
    <xf numFmtId="0" fontId="20" fillId="0" borderId="15" xfId="2" applyNumberFormat="1" applyFont="1" applyFill="1" applyBorder="1" applyAlignment="1" applyProtection="1">
      <alignment horizontal="center" vertical="center" shrinkToFit="1"/>
    </xf>
    <xf numFmtId="1" fontId="20" fillId="0" borderId="15" xfId="2" applyNumberFormat="1" applyFont="1" applyFill="1" applyBorder="1" applyAlignment="1" applyProtection="1">
      <alignment horizontal="center" vertical="center" shrinkToFit="1"/>
    </xf>
    <xf numFmtId="0" fontId="15" fillId="2" borderId="0" xfId="0" applyFont="1" applyFill="1" applyAlignment="1">
      <alignment vertical="center" shrinkToFi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6" fillId="2" borderId="67" xfId="0" applyFont="1" applyFill="1" applyBorder="1" applyAlignment="1">
      <alignment horizontal="center" vertical="center" wrapText="1" shrinkToFit="1"/>
    </xf>
    <xf numFmtId="0" fontId="6" fillId="2" borderId="162" xfId="0" applyFont="1" applyFill="1" applyBorder="1" applyAlignment="1">
      <alignment horizontal="center" vertical="center" wrapText="1" shrinkToFit="1"/>
    </xf>
    <xf numFmtId="0" fontId="6" fillId="2" borderId="163" xfId="0" applyFont="1" applyFill="1" applyBorder="1" applyAlignment="1">
      <alignment horizontal="center" vertical="center" wrapText="1" shrinkToFit="1"/>
    </xf>
    <xf numFmtId="0" fontId="6" fillId="2" borderId="67" xfId="0" applyFont="1" applyFill="1" applyBorder="1" applyAlignment="1">
      <alignment horizontal="center" vertical="center" wrapText="1"/>
    </xf>
    <xf numFmtId="0" fontId="6" fillId="2" borderId="162" xfId="0" applyFont="1" applyFill="1" applyBorder="1" applyAlignment="1">
      <alignment horizontal="center" vertical="center" wrapText="1"/>
    </xf>
    <xf numFmtId="0" fontId="6" fillId="2" borderId="163" xfId="0" applyFont="1" applyFill="1" applyBorder="1" applyAlignment="1">
      <alignment horizontal="center" vertical="center" wrapText="1"/>
    </xf>
    <xf numFmtId="0" fontId="6" fillId="2" borderId="8" xfId="0" applyFont="1" applyFill="1" applyBorder="1" applyAlignment="1">
      <alignment horizontal="center" vertical="center"/>
    </xf>
    <xf numFmtId="0" fontId="6" fillId="2" borderId="12" xfId="0" applyFont="1" applyFill="1" applyBorder="1" applyAlignment="1">
      <alignment horizontal="center" vertical="center"/>
    </xf>
    <xf numFmtId="0" fontId="9" fillId="2" borderId="0" xfId="0" applyFont="1" applyFill="1" applyAlignment="1">
      <alignment horizontal="center" vertical="center"/>
    </xf>
    <xf numFmtId="0" fontId="6" fillId="2" borderId="7"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6"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xf>
    <xf numFmtId="0" fontId="47" fillId="0" borderId="5" xfId="0" applyFont="1" applyFill="1" applyBorder="1" applyAlignment="1">
      <alignment horizontal="center" vertical="center"/>
    </xf>
    <xf numFmtId="0" fontId="47" fillId="0" borderId="6" xfId="0" applyFont="1" applyFill="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15" fillId="3" borderId="78" xfId="0" applyFont="1" applyFill="1" applyBorder="1" applyAlignment="1">
      <alignment horizontal="center" vertical="center"/>
    </xf>
    <xf numFmtId="0" fontId="15" fillId="3" borderId="105" xfId="0" applyFont="1" applyFill="1" applyBorder="1" applyAlignment="1">
      <alignment horizontal="center" vertical="center"/>
    </xf>
    <xf numFmtId="0" fontId="15" fillId="3" borderId="106" xfId="0" applyFont="1" applyFill="1" applyBorder="1" applyAlignment="1">
      <alignment horizontal="center" vertical="center"/>
    </xf>
    <xf numFmtId="0" fontId="15" fillId="3" borderId="104" xfId="0" applyFont="1" applyFill="1" applyBorder="1" applyAlignment="1">
      <alignment horizontal="center" vertical="center"/>
    </xf>
    <xf numFmtId="0" fontId="15" fillId="3" borderId="53" xfId="0" applyFont="1" applyFill="1" applyBorder="1" applyAlignment="1">
      <alignment horizontal="center" vertical="center"/>
    </xf>
    <xf numFmtId="0" fontId="15" fillId="3" borderId="136" xfId="0" applyFont="1" applyFill="1" applyBorder="1" applyAlignment="1">
      <alignment horizontal="center" vertical="center"/>
    </xf>
    <xf numFmtId="0" fontId="12" fillId="2" borderId="169" xfId="0" applyFont="1" applyFill="1" applyBorder="1" applyAlignment="1">
      <alignment horizontal="right" vertical="center"/>
    </xf>
    <xf numFmtId="0" fontId="12" fillId="2" borderId="5" xfId="0" applyFont="1" applyFill="1" applyBorder="1" applyAlignment="1">
      <alignment horizontal="right" vertical="center"/>
    </xf>
    <xf numFmtId="0" fontId="12" fillId="2" borderId="73" xfId="0" applyFont="1" applyFill="1" applyBorder="1" applyAlignment="1">
      <alignment horizontal="right" vertical="center"/>
    </xf>
    <xf numFmtId="0" fontId="12" fillId="2" borderId="82" xfId="0" applyFont="1" applyFill="1" applyBorder="1" applyAlignment="1">
      <alignment horizontal="right" vertical="center"/>
    </xf>
    <xf numFmtId="0" fontId="12" fillId="2" borderId="6" xfId="0" applyFont="1" applyFill="1" applyBorder="1" applyAlignment="1">
      <alignment horizontal="right" vertical="center"/>
    </xf>
    <xf numFmtId="0" fontId="12" fillId="2" borderId="170" xfId="0" applyFont="1" applyFill="1" applyBorder="1" applyAlignment="1">
      <alignment horizontal="right" vertical="center"/>
    </xf>
    <xf numFmtId="0" fontId="10" fillId="2" borderId="63" xfId="0" applyFont="1" applyFill="1" applyBorder="1" applyAlignment="1">
      <alignment horizontal="center" vertical="center" wrapText="1"/>
    </xf>
    <xf numFmtId="0" fontId="10" fillId="2" borderId="164" xfId="0" applyFont="1" applyFill="1" applyBorder="1" applyAlignment="1">
      <alignment horizontal="center" vertical="center" wrapText="1"/>
    </xf>
    <xf numFmtId="0" fontId="10" fillId="2" borderId="64" xfId="0" applyFont="1" applyFill="1" applyBorder="1" applyAlignment="1">
      <alignment horizontal="center" vertical="center" wrapText="1"/>
    </xf>
    <xf numFmtId="0" fontId="10" fillId="2" borderId="97"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73" xfId="0" applyFont="1" applyFill="1" applyBorder="1" applyAlignment="1">
      <alignment horizontal="center" vertical="center" wrapText="1"/>
    </xf>
    <xf numFmtId="0" fontId="6" fillId="0" borderId="62" xfId="0" applyFont="1" applyBorder="1" applyAlignment="1">
      <alignment horizontal="center" vertical="center"/>
    </xf>
    <xf numFmtId="0" fontId="6" fillId="0" borderId="56" xfId="0" applyFont="1" applyBorder="1" applyAlignment="1">
      <alignment horizontal="center" vertical="center"/>
    </xf>
    <xf numFmtId="0" fontId="6" fillId="0" borderId="57"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10" fillId="2" borderId="62" xfId="0" applyFont="1" applyFill="1" applyBorder="1" applyAlignment="1">
      <alignment horizontal="center" vertical="center" wrapText="1"/>
    </xf>
    <xf numFmtId="177" fontId="0" fillId="0" borderId="7" xfId="0" applyNumberFormat="1" applyFont="1" applyBorder="1" applyAlignment="1">
      <alignment horizontal="right" vertical="center" shrinkToFit="1"/>
    </xf>
    <xf numFmtId="177" fontId="0" fillId="0" borderId="5" xfId="0" applyNumberFormat="1" applyFont="1" applyBorder="1" applyAlignment="1">
      <alignment horizontal="right" vertical="center" shrinkToFit="1"/>
    </xf>
    <xf numFmtId="177" fontId="0" fillId="0" borderId="8" xfId="0" applyNumberFormat="1" applyFont="1" applyBorder="1" applyAlignment="1">
      <alignment horizontal="right" vertical="center" shrinkToFit="1"/>
    </xf>
    <xf numFmtId="177" fontId="0" fillId="0" borderId="11" xfId="0" applyNumberFormat="1" applyFont="1" applyBorder="1" applyAlignment="1">
      <alignment horizontal="right" vertical="center" shrinkToFit="1"/>
    </xf>
    <xf numFmtId="177" fontId="0" fillId="0" borderId="6" xfId="0" applyNumberFormat="1" applyFont="1" applyBorder="1" applyAlignment="1">
      <alignment horizontal="right" vertical="center" shrinkToFit="1"/>
    </xf>
    <xf numFmtId="177" fontId="0" fillId="0" borderId="12" xfId="0" applyNumberFormat="1" applyFont="1" applyBorder="1" applyAlignment="1">
      <alignment horizontal="right" vertical="center" shrinkToFit="1"/>
    </xf>
    <xf numFmtId="0" fontId="10" fillId="2" borderId="7"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2" fillId="0" borderId="167" xfId="0" applyFont="1" applyBorder="1" applyAlignment="1">
      <alignment horizontal="right" vertical="center"/>
    </xf>
    <xf numFmtId="0" fontId="12" fillId="0" borderId="41" xfId="0" applyFont="1" applyBorder="1" applyAlignment="1">
      <alignment horizontal="right" vertical="center"/>
    </xf>
    <xf numFmtId="0" fontId="12" fillId="0" borderId="168" xfId="0" applyFont="1" applyBorder="1" applyAlignment="1">
      <alignment horizontal="right" vertical="center"/>
    </xf>
    <xf numFmtId="0" fontId="12" fillId="0" borderId="13" xfId="0" applyFont="1" applyBorder="1" applyAlignment="1">
      <alignment horizontal="right" vertical="center"/>
    </xf>
    <xf numFmtId="0" fontId="12" fillId="0" borderId="14" xfId="0" applyFont="1" applyBorder="1" applyAlignment="1">
      <alignment horizontal="right" vertical="center"/>
    </xf>
    <xf numFmtId="0" fontId="12" fillId="0" borderId="71" xfId="0" applyFont="1" applyBorder="1" applyAlignment="1">
      <alignment horizontal="right" vertical="center"/>
    </xf>
    <xf numFmtId="0" fontId="6" fillId="0" borderId="63" xfId="0" applyFont="1" applyBorder="1" applyAlignment="1">
      <alignment horizontal="center" vertical="center"/>
    </xf>
    <xf numFmtId="0" fontId="6" fillId="0" borderId="5" xfId="0" applyFont="1" applyBorder="1" applyAlignment="1">
      <alignment horizontal="center" vertical="center"/>
    </xf>
    <xf numFmtId="0" fontId="6" fillId="0" borderId="8" xfId="0" applyFont="1" applyBorder="1" applyAlignment="1">
      <alignment horizontal="center" vertical="center"/>
    </xf>
    <xf numFmtId="0" fontId="6" fillId="0" borderId="64" xfId="0" applyFont="1" applyBorder="1" applyAlignment="1">
      <alignment horizontal="center" vertical="center"/>
    </xf>
    <xf numFmtId="0" fontId="6" fillId="0" borderId="6" xfId="0" applyFont="1" applyBorder="1" applyAlignment="1">
      <alignment horizontal="center" vertical="center"/>
    </xf>
    <xf numFmtId="0" fontId="6" fillId="0" borderId="12" xfId="0" applyFont="1" applyBorder="1" applyAlignment="1">
      <alignment horizontal="center" vertical="center"/>
    </xf>
    <xf numFmtId="0" fontId="12" fillId="2" borderId="4" xfId="0" applyFont="1" applyFill="1" applyBorder="1" applyAlignment="1">
      <alignment horizontal="right" vertical="center"/>
    </xf>
    <xf numFmtId="0" fontId="12" fillId="2" borderId="75" xfId="0" applyFont="1" applyFill="1" applyBorder="1" applyAlignment="1">
      <alignment horizontal="right" vertical="center"/>
    </xf>
    <xf numFmtId="0" fontId="12" fillId="2" borderId="1" xfId="0" applyFont="1" applyFill="1" applyBorder="1" applyAlignment="1">
      <alignment horizontal="right" vertical="center"/>
    </xf>
    <xf numFmtId="0" fontId="12" fillId="2" borderId="70" xfId="0" applyFont="1" applyFill="1" applyBorder="1" applyAlignment="1">
      <alignment horizontal="right" vertical="center"/>
    </xf>
    <xf numFmtId="177" fontId="0" fillId="0" borderId="15" xfId="0" applyNumberFormat="1" applyFont="1" applyBorder="1" applyAlignment="1">
      <alignment horizontal="right" vertical="center" shrinkToFit="1"/>
    </xf>
    <xf numFmtId="177" fontId="0" fillId="0" borderId="1" xfId="0" applyNumberFormat="1" applyFont="1" applyBorder="1" applyAlignment="1">
      <alignment horizontal="right" vertical="center" shrinkToFit="1"/>
    </xf>
    <xf numFmtId="0" fontId="6" fillId="0" borderId="13"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72" xfId="0" applyFont="1" applyBorder="1" applyAlignment="1">
      <alignment horizontal="center" vertical="center" shrinkToFit="1"/>
    </xf>
    <xf numFmtId="0" fontId="12" fillId="2" borderId="15" xfId="0" applyFont="1" applyFill="1" applyBorder="1" applyAlignment="1">
      <alignment horizontal="right" vertical="center"/>
    </xf>
    <xf numFmtId="177" fontId="0" fillId="0" borderId="13" xfId="0" applyNumberFormat="1" applyFont="1" applyBorder="1" applyAlignment="1">
      <alignment horizontal="right" vertical="center" shrinkToFit="1"/>
    </xf>
    <xf numFmtId="177" fontId="0" fillId="3" borderId="78" xfId="0" applyNumberFormat="1" applyFont="1" applyFill="1" applyBorder="1" applyAlignment="1">
      <alignment horizontal="right" vertical="center" shrinkToFit="1"/>
    </xf>
    <xf numFmtId="177" fontId="0" fillId="3" borderId="105" xfId="0" applyNumberFormat="1" applyFont="1" applyFill="1" applyBorder="1" applyAlignment="1">
      <alignment horizontal="right" vertical="center" shrinkToFit="1"/>
    </xf>
    <xf numFmtId="177" fontId="0" fillId="3" borderId="106" xfId="0" applyNumberFormat="1" applyFont="1" applyFill="1" applyBorder="1" applyAlignment="1">
      <alignment horizontal="right" vertical="center" shrinkToFit="1"/>
    </xf>
    <xf numFmtId="177" fontId="0" fillId="3" borderId="104" xfId="0" applyNumberFormat="1" applyFont="1" applyFill="1" applyBorder="1" applyAlignment="1">
      <alignment horizontal="right" vertical="center" shrinkToFit="1"/>
    </xf>
    <xf numFmtId="177" fontId="0" fillId="3" borderId="53" xfId="0" applyNumberFormat="1" applyFont="1" applyFill="1" applyBorder="1" applyAlignment="1">
      <alignment horizontal="right" vertical="center" shrinkToFit="1"/>
    </xf>
    <xf numFmtId="177" fontId="0" fillId="3" borderId="136" xfId="0" applyNumberFormat="1" applyFont="1" applyFill="1" applyBorder="1" applyAlignment="1">
      <alignment horizontal="right" vertical="center" shrinkToFit="1"/>
    </xf>
    <xf numFmtId="0" fontId="6" fillId="2" borderId="2" xfId="0" applyFont="1" applyFill="1" applyBorder="1" applyAlignment="1">
      <alignment horizontal="center" vertical="center" textRotation="255" wrapText="1"/>
    </xf>
    <xf numFmtId="0" fontId="6" fillId="2" borderId="3" xfId="0" applyFont="1" applyFill="1" applyBorder="1" applyAlignment="1">
      <alignment horizontal="center" vertical="center" textRotation="255" wrapText="1"/>
    </xf>
    <xf numFmtId="0" fontId="6" fillId="2" borderId="4" xfId="0" applyFont="1" applyFill="1" applyBorder="1" applyAlignment="1">
      <alignment horizontal="center" vertical="center" textRotation="255"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92" xfId="0" applyFont="1" applyFill="1" applyBorder="1" applyAlignment="1">
      <alignment horizontal="center" vertical="center" wrapText="1"/>
    </xf>
    <xf numFmtId="0" fontId="12" fillId="0" borderId="66" xfId="0" applyFont="1" applyBorder="1" applyAlignment="1">
      <alignment horizontal="right" vertical="center"/>
    </xf>
    <xf numFmtId="0" fontId="12" fillId="0" borderId="165" xfId="0" applyFont="1" applyBorder="1" applyAlignment="1">
      <alignment horizontal="right" vertical="center"/>
    </xf>
    <xf numFmtId="0" fontId="12" fillId="0" borderId="166" xfId="0" applyFont="1" applyBorder="1" applyAlignment="1">
      <alignment horizontal="right" vertical="center"/>
    </xf>
    <xf numFmtId="177" fontId="0" fillId="0" borderId="4" xfId="0" applyNumberFormat="1" applyFont="1" applyBorder="1" applyAlignment="1">
      <alignment horizontal="right" vertical="center" shrinkToFit="1"/>
    </xf>
    <xf numFmtId="177" fontId="0" fillId="3" borderId="48" xfId="0" applyNumberFormat="1" applyFont="1" applyFill="1" applyBorder="1" applyAlignment="1">
      <alignment horizontal="right" vertical="center" shrinkToFit="1"/>
    </xf>
    <xf numFmtId="177" fontId="0" fillId="3" borderId="65" xfId="0" applyNumberFormat="1" applyFont="1" applyFill="1" applyBorder="1" applyAlignment="1">
      <alignment horizontal="right" vertical="center" shrinkToFit="1"/>
    </xf>
    <xf numFmtId="177" fontId="0" fillId="3" borderId="49" xfId="0" applyNumberFormat="1" applyFont="1" applyFill="1" applyBorder="1" applyAlignment="1">
      <alignment horizontal="right" vertical="center" shrinkToFit="1"/>
    </xf>
    <xf numFmtId="177" fontId="0" fillId="3" borderId="50" xfId="0" applyNumberFormat="1" applyFont="1" applyFill="1" applyBorder="1" applyAlignment="1">
      <alignment horizontal="right" vertical="center" shrinkToFit="1"/>
    </xf>
    <xf numFmtId="177" fontId="0" fillId="3" borderId="61" xfId="0" applyNumberFormat="1" applyFont="1" applyFill="1" applyBorder="1" applyAlignment="1">
      <alignment horizontal="right" vertical="center" shrinkToFit="1"/>
    </xf>
    <xf numFmtId="177" fontId="0" fillId="3" borderId="51" xfId="0" applyNumberFormat="1" applyFont="1" applyFill="1" applyBorder="1" applyAlignment="1">
      <alignment horizontal="right" vertical="center" shrinkToFit="1"/>
    </xf>
    <xf numFmtId="0" fontId="6" fillId="2" borderId="9"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7" xfId="0" applyFont="1" applyFill="1" applyBorder="1" applyAlignment="1">
      <alignment horizontal="center" vertical="center" wrapText="1" shrinkToFit="1"/>
    </xf>
    <xf numFmtId="0" fontId="6" fillId="2" borderId="5" xfId="0" applyFont="1" applyFill="1" applyBorder="1" applyAlignment="1">
      <alignment horizontal="center" vertical="center" wrapText="1" shrinkToFit="1"/>
    </xf>
    <xf numFmtId="0" fontId="6" fillId="2" borderId="8" xfId="0" applyFont="1" applyFill="1" applyBorder="1" applyAlignment="1">
      <alignment horizontal="center" vertical="center" wrapText="1" shrinkToFit="1"/>
    </xf>
    <xf numFmtId="0" fontId="6" fillId="2" borderId="52" xfId="0" applyFont="1" applyFill="1" applyBorder="1" applyAlignment="1">
      <alignment horizontal="center" vertical="center" wrapText="1" shrinkToFit="1"/>
    </xf>
    <xf numFmtId="0" fontId="6" fillId="2" borderId="53" xfId="0" applyFont="1" applyFill="1" applyBorder="1" applyAlignment="1">
      <alignment horizontal="center" vertical="center" wrapText="1" shrinkToFit="1"/>
    </xf>
    <xf numFmtId="0" fontId="6" fillId="2" borderId="54" xfId="0" applyFont="1" applyFill="1" applyBorder="1" applyAlignment="1">
      <alignment horizontal="center" vertical="center" wrapText="1" shrinkToFit="1"/>
    </xf>
    <xf numFmtId="0" fontId="6" fillId="2" borderId="11"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12" fillId="3" borderId="167" xfId="0" applyFont="1" applyFill="1" applyBorder="1" applyAlignment="1">
      <alignment horizontal="center" vertical="center" wrapText="1" shrinkToFit="1"/>
    </xf>
    <xf numFmtId="0" fontId="12" fillId="3" borderId="41" xfId="0" applyFont="1" applyFill="1" applyBorder="1" applyAlignment="1">
      <alignment horizontal="center" vertical="center" wrapText="1" shrinkToFit="1"/>
    </xf>
    <xf numFmtId="0" fontId="12" fillId="3" borderId="40" xfId="0" applyFont="1" applyFill="1" applyBorder="1" applyAlignment="1">
      <alignment horizontal="center" vertical="center" wrapText="1" shrinkToFit="1"/>
    </xf>
    <xf numFmtId="0" fontId="12" fillId="3" borderId="39" xfId="0" applyFont="1" applyFill="1" applyBorder="1" applyAlignment="1">
      <alignment horizontal="center" vertical="center" wrapText="1" shrinkToFit="1"/>
    </xf>
    <xf numFmtId="0" fontId="6" fillId="2" borderId="15" xfId="0" applyFont="1" applyFill="1" applyBorder="1" applyAlignment="1">
      <alignment horizontal="center" vertical="center" wrapText="1"/>
    </xf>
    <xf numFmtId="0" fontId="6" fillId="2" borderId="5" xfId="0" applyFont="1" applyFill="1" applyBorder="1" applyAlignment="1">
      <alignment horizontal="center" vertical="center" shrinkToFit="1"/>
    </xf>
    <xf numFmtId="0" fontId="6" fillId="2" borderId="8" xfId="0" applyFont="1" applyFill="1" applyBorder="1" applyAlignment="1">
      <alignment horizontal="center" vertical="center" shrinkToFit="1"/>
    </xf>
    <xf numFmtId="0" fontId="6" fillId="2" borderId="9" xfId="0" applyFont="1" applyFill="1" applyBorder="1" applyAlignment="1">
      <alignment horizontal="center" vertical="center" shrinkToFit="1"/>
    </xf>
    <xf numFmtId="0" fontId="6" fillId="2" borderId="0" xfId="0" applyFont="1" applyFill="1" applyBorder="1" applyAlignment="1">
      <alignment horizontal="center" vertical="center" shrinkToFit="1"/>
    </xf>
    <xf numFmtId="0" fontId="6" fillId="2" borderId="10" xfId="0" applyFont="1" applyFill="1" applyBorder="1" applyAlignment="1">
      <alignment horizontal="center" vertical="center" shrinkToFit="1"/>
    </xf>
    <xf numFmtId="177" fontId="6" fillId="3" borderId="16" xfId="0" applyNumberFormat="1" applyFont="1" applyFill="1" applyBorder="1" applyAlignment="1">
      <alignment horizontal="center" vertical="center" shrinkToFit="1"/>
    </xf>
    <xf numFmtId="177" fontId="6" fillId="3" borderId="34" xfId="0" applyNumberFormat="1" applyFont="1" applyFill="1" applyBorder="1" applyAlignment="1">
      <alignment horizontal="center" vertical="center" shrinkToFit="1"/>
    </xf>
    <xf numFmtId="177" fontId="6" fillId="3" borderId="35" xfId="0" applyNumberFormat="1" applyFont="1" applyFill="1" applyBorder="1" applyAlignment="1">
      <alignment horizontal="center" vertical="center" shrinkToFit="1"/>
    </xf>
    <xf numFmtId="0" fontId="6" fillId="3" borderId="16" xfId="0" applyFont="1" applyFill="1" applyBorder="1" applyAlignment="1">
      <alignment horizontal="center" vertical="center" shrinkToFit="1"/>
    </xf>
    <xf numFmtId="0" fontId="6" fillId="3" borderId="34" xfId="0" applyFont="1" applyFill="1" applyBorder="1" applyAlignment="1">
      <alignment horizontal="center" vertical="center" shrinkToFit="1"/>
    </xf>
    <xf numFmtId="0" fontId="6" fillId="3" borderId="35" xfId="0" applyFont="1" applyFill="1" applyBorder="1" applyAlignment="1">
      <alignment horizontal="center" vertical="center" shrinkToFit="1"/>
    </xf>
    <xf numFmtId="0" fontId="6" fillId="3" borderId="18" xfId="0" applyFont="1" applyFill="1" applyBorder="1" applyAlignment="1">
      <alignment horizontal="center" vertical="center" shrinkToFit="1"/>
    </xf>
    <xf numFmtId="0" fontId="6" fillId="3" borderId="17" xfId="0" applyFont="1" applyFill="1" applyBorder="1" applyAlignment="1">
      <alignment horizontal="center" vertical="center" shrinkToFit="1"/>
    </xf>
    <xf numFmtId="0" fontId="6" fillId="3" borderId="36" xfId="0" applyFont="1" applyFill="1" applyBorder="1" applyAlignment="1">
      <alignment horizontal="center" vertical="center" shrinkToFit="1"/>
    </xf>
    <xf numFmtId="0" fontId="6" fillId="2" borderId="18" xfId="0" applyFont="1" applyFill="1" applyBorder="1" applyAlignment="1">
      <alignment horizontal="center" vertical="center" shrinkToFit="1"/>
    </xf>
    <xf numFmtId="0" fontId="6" fillId="2" borderId="17" xfId="0" applyFont="1" applyFill="1" applyBorder="1" applyAlignment="1">
      <alignment horizontal="center" vertical="center" shrinkToFit="1"/>
    </xf>
    <xf numFmtId="0" fontId="6" fillId="2" borderId="29" xfId="0" applyFont="1" applyFill="1" applyBorder="1" applyAlignment="1">
      <alignment horizontal="center" vertical="center" shrinkToFit="1"/>
    </xf>
    <xf numFmtId="0" fontId="6" fillId="2" borderId="28" xfId="0" applyFont="1" applyFill="1" applyBorder="1" applyAlignment="1">
      <alignment horizontal="center" vertical="center" shrinkToFit="1"/>
    </xf>
    <xf numFmtId="0" fontId="6" fillId="2" borderId="58" xfId="0" applyFont="1" applyFill="1" applyBorder="1" applyAlignment="1">
      <alignment horizontal="center" vertical="center" shrinkToFit="1"/>
    </xf>
    <xf numFmtId="0" fontId="6" fillId="2" borderId="34" xfId="0" applyFont="1" applyFill="1" applyBorder="1" applyAlignment="1">
      <alignment horizontal="center" vertical="center" shrinkToFit="1"/>
    </xf>
    <xf numFmtId="0" fontId="6" fillId="2" borderId="59" xfId="0" applyFont="1" applyFill="1" applyBorder="1" applyAlignment="1">
      <alignment horizontal="center" vertical="center" shrinkToFit="1"/>
    </xf>
    <xf numFmtId="0" fontId="6" fillId="2" borderId="138" xfId="0" applyFont="1" applyFill="1" applyBorder="1" applyAlignment="1">
      <alignment horizontal="center" vertical="center" shrinkToFit="1"/>
    </xf>
    <xf numFmtId="0" fontId="6" fillId="2" borderId="95" xfId="0" applyFont="1" applyFill="1" applyBorder="1" applyAlignment="1">
      <alignment horizontal="center" vertical="center" shrinkToFit="1"/>
    </xf>
    <xf numFmtId="0" fontId="6" fillId="2" borderId="96" xfId="0" applyFont="1" applyFill="1" applyBorder="1" applyAlignment="1">
      <alignment horizontal="center" vertical="center" shrinkToFit="1"/>
    </xf>
    <xf numFmtId="0" fontId="6" fillId="0" borderId="16" xfId="0" applyFont="1" applyFill="1" applyBorder="1" applyAlignment="1">
      <alignment horizontal="center" vertical="center" shrinkToFit="1"/>
    </xf>
    <xf numFmtId="0" fontId="6" fillId="0" borderId="34" xfId="0" applyFont="1" applyFill="1" applyBorder="1" applyAlignment="1">
      <alignment horizontal="center" vertical="center" shrinkToFit="1"/>
    </xf>
    <xf numFmtId="0" fontId="6" fillId="0" borderId="35" xfId="0" applyFont="1" applyFill="1" applyBorder="1" applyAlignment="1">
      <alignment horizontal="center" vertical="center" shrinkToFit="1"/>
    </xf>
    <xf numFmtId="176" fontId="6" fillId="2" borderId="24" xfId="0" applyNumberFormat="1" applyFont="1" applyFill="1" applyBorder="1" applyAlignment="1">
      <alignment horizontal="center" vertical="center" shrinkToFit="1"/>
    </xf>
    <xf numFmtId="0" fontId="6" fillId="2" borderId="30" xfId="0" applyFont="1" applyFill="1" applyBorder="1" applyAlignment="1">
      <alignment horizontal="center" vertical="center" textRotation="255" wrapText="1"/>
    </xf>
    <xf numFmtId="0" fontId="6" fillId="2" borderId="31" xfId="0" applyFont="1" applyFill="1" applyBorder="1" applyAlignment="1">
      <alignment horizontal="center" vertical="center" textRotation="255" wrapText="1"/>
    </xf>
    <xf numFmtId="0" fontId="6" fillId="2" borderId="32" xfId="0" applyFont="1" applyFill="1" applyBorder="1" applyAlignment="1">
      <alignment horizontal="center" vertical="center" textRotation="255" wrapText="1"/>
    </xf>
    <xf numFmtId="0" fontId="6" fillId="2" borderId="16" xfId="0" applyFont="1" applyFill="1" applyBorder="1" applyAlignment="1">
      <alignment horizontal="center" vertical="center" shrinkToFit="1"/>
    </xf>
    <xf numFmtId="0" fontId="6" fillId="2" borderId="36" xfId="0" applyFont="1" applyFill="1" applyBorder="1" applyAlignment="1">
      <alignment horizontal="center" vertical="center" shrinkToFit="1"/>
    </xf>
    <xf numFmtId="0" fontId="6" fillId="0" borderId="18" xfId="0" applyFont="1" applyFill="1" applyBorder="1" applyAlignment="1">
      <alignment horizontal="center" vertical="center" shrinkToFit="1"/>
    </xf>
    <xf numFmtId="0" fontId="6" fillId="0" borderId="17" xfId="0" applyFont="1" applyFill="1" applyBorder="1" applyAlignment="1">
      <alignment horizontal="center" vertical="center" shrinkToFit="1"/>
    </xf>
    <xf numFmtId="0" fontId="6" fillId="0" borderId="36" xfId="0" applyFont="1" applyFill="1" applyBorder="1" applyAlignment="1">
      <alignment horizontal="center" vertical="center" shrinkToFit="1"/>
    </xf>
    <xf numFmtId="177" fontId="6" fillId="3" borderId="18" xfId="0" applyNumberFormat="1" applyFont="1" applyFill="1" applyBorder="1" applyAlignment="1">
      <alignment horizontal="center" vertical="center" shrinkToFit="1"/>
    </xf>
    <xf numFmtId="177" fontId="6" fillId="3" borderId="17" xfId="0" applyNumberFormat="1" applyFont="1" applyFill="1" applyBorder="1" applyAlignment="1">
      <alignment horizontal="center" vertical="center" shrinkToFit="1"/>
    </xf>
    <xf numFmtId="177" fontId="6" fillId="3" borderId="36" xfId="0" applyNumberFormat="1" applyFont="1" applyFill="1" applyBorder="1" applyAlignment="1">
      <alignment horizontal="center" vertical="center" shrinkToFit="1"/>
    </xf>
    <xf numFmtId="0" fontId="6" fillId="2" borderId="25" xfId="0" applyFont="1" applyFill="1" applyBorder="1" applyAlignment="1">
      <alignment horizontal="center" vertical="center" shrinkToFit="1"/>
    </xf>
    <xf numFmtId="0" fontId="6" fillId="2" borderId="27" xfId="0" applyFont="1" applyFill="1" applyBorder="1" applyAlignment="1">
      <alignment horizontal="center" vertical="center" shrinkToFit="1"/>
    </xf>
    <xf numFmtId="0" fontId="6" fillId="2" borderId="22" xfId="0" applyFont="1" applyFill="1" applyBorder="1" applyAlignment="1">
      <alignment horizontal="center" vertical="center" shrinkToFit="1"/>
    </xf>
    <xf numFmtId="0" fontId="6" fillId="2" borderId="26" xfId="0" applyFont="1" applyFill="1" applyBorder="1" applyAlignment="1">
      <alignment horizontal="center" vertical="center" shrinkToFit="1"/>
    </xf>
    <xf numFmtId="176" fontId="6" fillId="2" borderId="27" xfId="0" applyNumberFormat="1" applyFont="1" applyFill="1" applyBorder="1" applyAlignment="1">
      <alignment horizontal="center" vertical="center" shrinkToFit="1"/>
    </xf>
    <xf numFmtId="176" fontId="6" fillId="2" borderId="44" xfId="0" applyNumberFormat="1" applyFont="1" applyFill="1" applyBorder="1" applyAlignment="1">
      <alignment horizontal="center" vertical="center" shrinkToFit="1"/>
    </xf>
    <xf numFmtId="0" fontId="6" fillId="3" borderId="25" xfId="0" applyFont="1" applyFill="1" applyBorder="1" applyAlignment="1">
      <alignment horizontal="center" vertical="center" shrinkToFit="1"/>
    </xf>
    <xf numFmtId="0" fontId="6" fillId="3" borderId="27" xfId="0" applyFont="1" applyFill="1" applyBorder="1" applyAlignment="1">
      <alignment horizontal="center" vertical="center" shrinkToFit="1"/>
    </xf>
    <xf numFmtId="0" fontId="6" fillId="3" borderId="44" xfId="0" applyFont="1" applyFill="1" applyBorder="1" applyAlignment="1">
      <alignment horizontal="center" vertical="center" shrinkToFit="1"/>
    </xf>
    <xf numFmtId="177" fontId="6" fillId="3" borderId="25" xfId="0" applyNumberFormat="1" applyFont="1" applyFill="1" applyBorder="1" applyAlignment="1">
      <alignment horizontal="center" vertical="center" shrinkToFit="1"/>
    </xf>
    <xf numFmtId="177" fontId="6" fillId="3" borderId="27" xfId="0" applyNumberFormat="1" applyFont="1" applyFill="1" applyBorder="1" applyAlignment="1">
      <alignment horizontal="center" vertical="center" shrinkToFit="1"/>
    </xf>
    <xf numFmtId="177" fontId="6" fillId="3" borderId="44" xfId="0" applyNumberFormat="1" applyFont="1" applyFill="1" applyBorder="1" applyAlignment="1">
      <alignment horizontal="center" vertical="center" shrinkToFit="1"/>
    </xf>
    <xf numFmtId="0" fontId="6" fillId="2" borderId="44" xfId="0" applyFont="1" applyFill="1" applyBorder="1" applyAlignment="1">
      <alignment horizontal="center" vertical="center" shrinkToFit="1"/>
    </xf>
    <xf numFmtId="0" fontId="6" fillId="0" borderId="25" xfId="0" applyFont="1" applyFill="1" applyBorder="1" applyAlignment="1">
      <alignment horizontal="center" vertical="center" shrinkToFit="1"/>
    </xf>
    <xf numFmtId="0" fontId="6" fillId="0" borderId="27" xfId="0" applyFont="1" applyFill="1" applyBorder="1" applyAlignment="1">
      <alignment horizontal="center" vertical="center" shrinkToFit="1"/>
    </xf>
    <xf numFmtId="0" fontId="6" fillId="0" borderId="44" xfId="0" applyFont="1" applyFill="1" applyBorder="1" applyAlignment="1">
      <alignment horizontal="center" vertical="center" shrinkToFit="1"/>
    </xf>
    <xf numFmtId="0" fontId="6" fillId="3" borderId="21" xfId="0" applyFont="1" applyFill="1" applyBorder="1" applyAlignment="1">
      <alignment horizontal="center" vertical="center" shrinkToFit="1"/>
    </xf>
    <xf numFmtId="0" fontId="6" fillId="3" borderId="37" xfId="0" applyFont="1" applyFill="1" applyBorder="1" applyAlignment="1">
      <alignment horizontal="center" vertical="center" shrinkToFit="1"/>
    </xf>
    <xf numFmtId="0" fontId="6" fillId="3" borderId="38" xfId="0" applyFont="1" applyFill="1" applyBorder="1" applyAlignment="1">
      <alignment horizontal="center" vertical="center" shrinkToFit="1"/>
    </xf>
    <xf numFmtId="0" fontId="6" fillId="2" borderId="45" xfId="0" applyFont="1" applyFill="1" applyBorder="1" applyAlignment="1">
      <alignment horizontal="center" vertical="center" shrinkToFit="1"/>
    </xf>
    <xf numFmtId="0" fontId="6" fillId="2" borderId="46" xfId="0" applyFont="1" applyFill="1" applyBorder="1" applyAlignment="1">
      <alignment horizontal="center" vertical="center" shrinkToFit="1"/>
    </xf>
    <xf numFmtId="0" fontId="6" fillId="2" borderId="33" xfId="0" applyFont="1" applyFill="1" applyBorder="1" applyAlignment="1">
      <alignment horizontal="center" vertical="center" shrinkToFit="1"/>
    </xf>
    <xf numFmtId="0" fontId="6" fillId="2" borderId="47" xfId="0" applyFont="1" applyFill="1" applyBorder="1" applyAlignment="1">
      <alignment horizontal="center" vertical="center" shrinkToFit="1"/>
    </xf>
    <xf numFmtId="0" fontId="6" fillId="2" borderId="19" xfId="0" applyFont="1" applyFill="1" applyBorder="1" applyAlignment="1">
      <alignment horizontal="center" vertical="center" shrinkToFit="1"/>
    </xf>
    <xf numFmtId="0" fontId="6" fillId="2" borderId="20" xfId="0" applyFont="1" applyFill="1" applyBorder="1" applyAlignment="1">
      <alignment horizontal="center" vertical="center" shrinkToFit="1"/>
    </xf>
    <xf numFmtId="0" fontId="6" fillId="2" borderId="69" xfId="0" applyFont="1" applyFill="1" applyBorder="1" applyAlignment="1">
      <alignment horizontal="center" vertical="center" shrinkToFit="1"/>
    </xf>
    <xf numFmtId="0" fontId="6" fillId="2" borderId="43" xfId="0" applyFont="1" applyFill="1" applyBorder="1" applyAlignment="1">
      <alignment horizontal="center" vertical="center" shrinkToFit="1"/>
    </xf>
    <xf numFmtId="0" fontId="6" fillId="2" borderId="30" xfId="0" applyFont="1" applyFill="1" applyBorder="1" applyAlignment="1">
      <alignment horizontal="center" vertical="center" textRotation="255"/>
    </xf>
    <xf numFmtId="0" fontId="6" fillId="2" borderId="31" xfId="0" applyFont="1" applyFill="1" applyBorder="1" applyAlignment="1">
      <alignment horizontal="center" vertical="center" textRotation="255"/>
    </xf>
    <xf numFmtId="0" fontId="6" fillId="2" borderId="32" xfId="0" applyFont="1" applyFill="1" applyBorder="1" applyAlignment="1">
      <alignment horizontal="center" vertical="center" textRotation="255"/>
    </xf>
    <xf numFmtId="0" fontId="6" fillId="0" borderId="21" xfId="0" applyFont="1" applyFill="1" applyBorder="1" applyAlignment="1">
      <alignment horizontal="center" vertical="center" shrinkToFit="1"/>
    </xf>
    <xf numFmtId="0" fontId="6" fillId="0" borderId="37" xfId="0" applyFont="1" applyFill="1" applyBorder="1" applyAlignment="1">
      <alignment horizontal="center" vertical="center" shrinkToFit="1"/>
    </xf>
    <xf numFmtId="0" fontId="6" fillId="0" borderId="38" xfId="0" applyFont="1" applyFill="1" applyBorder="1" applyAlignment="1">
      <alignment horizontal="center" vertical="center" shrinkToFit="1"/>
    </xf>
    <xf numFmtId="176" fontId="6" fillId="2" borderId="42" xfId="0" applyNumberFormat="1" applyFont="1" applyFill="1" applyBorder="1" applyAlignment="1">
      <alignment horizontal="center" vertical="center" shrinkToFit="1"/>
    </xf>
    <xf numFmtId="176" fontId="6" fillId="2" borderId="20" xfId="0" applyNumberFormat="1" applyFont="1" applyFill="1" applyBorder="1" applyAlignment="1">
      <alignment horizontal="center" vertical="center" shrinkToFit="1"/>
    </xf>
    <xf numFmtId="176" fontId="6" fillId="2" borderId="43" xfId="0" applyNumberFormat="1" applyFont="1" applyFill="1" applyBorder="1" applyAlignment="1">
      <alignment horizontal="center" vertical="center" shrinkToFit="1"/>
    </xf>
    <xf numFmtId="177" fontId="6" fillId="3" borderId="21" xfId="0" applyNumberFormat="1" applyFont="1" applyFill="1" applyBorder="1" applyAlignment="1">
      <alignment horizontal="center" vertical="center" shrinkToFit="1"/>
    </xf>
    <xf numFmtId="177" fontId="6" fillId="3" borderId="37" xfId="0" applyNumberFormat="1" applyFont="1" applyFill="1" applyBorder="1" applyAlignment="1">
      <alignment horizontal="center" vertical="center" shrinkToFit="1"/>
    </xf>
    <xf numFmtId="177" fontId="6" fillId="3" borderId="38" xfId="0" applyNumberFormat="1" applyFont="1" applyFill="1" applyBorder="1" applyAlignment="1">
      <alignment horizontal="center" vertical="center" shrinkToFit="1"/>
    </xf>
    <xf numFmtId="177" fontId="11" fillId="0" borderId="167" xfId="0" applyNumberFormat="1" applyFont="1" applyBorder="1" applyAlignment="1">
      <alignment vertical="center" shrinkToFit="1"/>
    </xf>
    <xf numFmtId="177" fontId="11" fillId="0" borderId="168" xfId="0" applyNumberFormat="1" applyFont="1" applyBorder="1" applyAlignment="1">
      <alignment vertical="center" shrinkToFit="1"/>
    </xf>
    <xf numFmtId="177" fontId="11" fillId="0" borderId="40" xfId="0" applyNumberFormat="1" applyFont="1" applyBorder="1" applyAlignment="1">
      <alignment vertical="center" shrinkToFit="1"/>
    </xf>
    <xf numFmtId="0" fontId="12" fillId="0" borderId="65" xfId="0" applyFont="1" applyBorder="1" applyAlignment="1">
      <alignment horizontal="center" vertical="center"/>
    </xf>
    <xf numFmtId="0" fontId="12" fillId="0" borderId="49" xfId="0" applyFont="1" applyBorder="1" applyAlignment="1">
      <alignment horizontal="center" vertical="center"/>
    </xf>
    <xf numFmtId="0" fontId="12" fillId="0" borderId="1" xfId="0" applyFont="1" applyBorder="1" applyAlignment="1">
      <alignment horizontal="center" vertical="center"/>
    </xf>
    <xf numFmtId="0" fontId="12" fillId="0" borderId="77" xfId="0" applyFont="1" applyBorder="1" applyAlignment="1">
      <alignment horizontal="center" vertical="center"/>
    </xf>
    <xf numFmtId="0" fontId="12" fillId="0" borderId="88" xfId="0" applyFont="1" applyBorder="1" applyAlignment="1">
      <alignment horizontal="center" vertical="center"/>
    </xf>
    <xf numFmtId="0" fontId="12" fillId="0" borderId="89" xfId="0" applyFont="1" applyBorder="1" applyAlignment="1">
      <alignment horizontal="center" vertical="center"/>
    </xf>
    <xf numFmtId="0" fontId="11" fillId="2" borderId="7"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12" xfId="0" applyFont="1" applyFill="1" applyBorder="1" applyAlignment="1">
      <alignment horizontal="center" vertical="center"/>
    </xf>
    <xf numFmtId="177" fontId="11" fillId="0" borderId="82" xfId="0" applyNumberFormat="1" applyFont="1" applyBorder="1" applyAlignment="1">
      <alignment horizontal="right" vertical="center" shrinkToFit="1"/>
    </xf>
    <xf numFmtId="177" fontId="11" fillId="0" borderId="12" xfId="0" applyNumberFormat="1" applyFont="1" applyBorder="1" applyAlignment="1">
      <alignment horizontal="right" vertical="center" shrinkToFit="1"/>
    </xf>
    <xf numFmtId="177" fontId="11" fillId="0" borderId="173" xfId="0" applyNumberFormat="1" applyFont="1" applyBorder="1" applyAlignment="1">
      <alignment horizontal="right" vertical="center" shrinkToFit="1"/>
    </xf>
    <xf numFmtId="177" fontId="11" fillId="0" borderId="15" xfId="0" applyNumberFormat="1" applyFont="1" applyBorder="1" applyAlignment="1">
      <alignment horizontal="right" vertical="center" shrinkToFit="1"/>
    </xf>
    <xf numFmtId="0" fontId="11" fillId="0" borderId="88" xfId="0" applyFont="1" applyFill="1" applyBorder="1" applyAlignment="1">
      <alignment horizontal="center" vertical="center"/>
    </xf>
    <xf numFmtId="0" fontId="11" fillId="0" borderId="89" xfId="0" applyFont="1" applyFill="1" applyBorder="1" applyAlignment="1">
      <alignment horizontal="center" vertical="center"/>
    </xf>
    <xf numFmtId="177" fontId="11" fillId="0" borderId="4" xfId="0" applyNumberFormat="1" applyFont="1" applyBorder="1" applyAlignment="1">
      <alignment horizontal="right" vertical="center" shrinkToFit="1"/>
    </xf>
    <xf numFmtId="0" fontId="11" fillId="0" borderId="1" xfId="0" applyFont="1" applyBorder="1" applyAlignment="1">
      <alignment horizontal="center" vertical="center"/>
    </xf>
    <xf numFmtId="0" fontId="11" fillId="0" borderId="77" xfId="0" applyFont="1" applyBorder="1" applyAlignment="1">
      <alignment horizontal="center" vertical="center"/>
    </xf>
    <xf numFmtId="0" fontId="12" fillId="0" borderId="48" xfId="0" applyFont="1" applyBorder="1" applyAlignment="1">
      <alignment horizontal="center" vertical="center"/>
    </xf>
    <xf numFmtId="0" fontId="11" fillId="0" borderId="76" xfId="0" applyFont="1" applyBorder="1" applyAlignment="1">
      <alignment horizontal="center" vertical="center"/>
    </xf>
    <xf numFmtId="177" fontId="11" fillId="0" borderId="1" xfId="0" applyNumberFormat="1" applyFont="1" applyBorder="1" applyAlignment="1">
      <alignment horizontal="right" vertical="center" shrinkToFit="1"/>
    </xf>
    <xf numFmtId="177" fontId="11" fillId="0" borderId="77" xfId="0" applyNumberFormat="1" applyFont="1" applyBorder="1" applyAlignment="1">
      <alignment horizontal="right" vertical="center" shrinkToFit="1"/>
    </xf>
    <xf numFmtId="177" fontId="11" fillId="0" borderId="83" xfId="0" applyNumberFormat="1" applyFont="1" applyBorder="1" applyAlignment="1">
      <alignment horizontal="right" vertical="center" shrinkToFit="1"/>
    </xf>
    <xf numFmtId="177" fontId="11" fillId="0" borderId="91" xfId="0" applyNumberFormat="1" applyFont="1" applyBorder="1" applyAlignment="1">
      <alignment vertical="center" shrinkToFit="1"/>
    </xf>
    <xf numFmtId="177" fontId="11" fillId="0" borderId="92" xfId="0" applyNumberFormat="1" applyFont="1" applyBorder="1" applyAlignment="1">
      <alignment vertical="center" shrinkToFit="1"/>
    </xf>
    <xf numFmtId="177" fontId="11" fillId="0" borderId="13" xfId="0" applyNumberFormat="1" applyFont="1" applyBorder="1" applyAlignment="1">
      <alignment horizontal="right" vertical="center" shrinkToFit="1"/>
    </xf>
    <xf numFmtId="177" fontId="11" fillId="0" borderId="94" xfId="0" applyNumberFormat="1" applyFont="1" applyBorder="1" applyAlignment="1">
      <alignment horizontal="right" vertical="center" shrinkToFit="1"/>
    </xf>
    <xf numFmtId="177" fontId="11" fillId="0" borderId="172" xfId="0" applyNumberFormat="1" applyFont="1" applyBorder="1" applyAlignment="1">
      <alignment horizontal="right" vertical="center" shrinkToFit="1"/>
    </xf>
    <xf numFmtId="177" fontId="11" fillId="0" borderId="90" xfId="0" applyNumberFormat="1" applyFont="1" applyBorder="1" applyAlignment="1">
      <alignment horizontal="right" vertical="center" shrinkToFit="1"/>
    </xf>
    <xf numFmtId="177" fontId="11" fillId="0" borderId="88" xfId="0" applyNumberFormat="1" applyFont="1" applyBorder="1" applyAlignment="1">
      <alignment horizontal="right" vertical="center" shrinkToFit="1"/>
    </xf>
    <xf numFmtId="0" fontId="11" fillId="0" borderId="55" xfId="0" applyFont="1" applyBorder="1" applyAlignment="1">
      <alignment horizontal="center" vertical="center"/>
    </xf>
    <xf numFmtId="0" fontId="11" fillId="0" borderId="84" xfId="0" applyFont="1" applyBorder="1" applyAlignment="1">
      <alignment horizontal="center" vertical="center"/>
    </xf>
    <xf numFmtId="177" fontId="11" fillId="0" borderId="98" xfId="0" applyNumberFormat="1" applyFont="1" applyBorder="1" applyAlignment="1">
      <alignment horizontal="right" vertical="center" shrinkToFit="1"/>
    </xf>
    <xf numFmtId="177" fontId="11" fillId="0" borderId="32" xfId="0" applyNumberFormat="1" applyFont="1" applyBorder="1" applyAlignment="1">
      <alignment horizontal="right" vertical="center" shrinkToFit="1"/>
    </xf>
    <xf numFmtId="177" fontId="11" fillId="0" borderId="93" xfId="0" applyNumberFormat="1" applyFont="1" applyBorder="1" applyAlignment="1">
      <alignment vertical="center" shrinkToFit="1"/>
    </xf>
    <xf numFmtId="177" fontId="11" fillId="0" borderId="175" xfId="0" applyNumberFormat="1" applyFont="1" applyBorder="1" applyAlignment="1">
      <alignment horizontal="right" vertical="center" shrinkToFit="1"/>
    </xf>
    <xf numFmtId="177" fontId="11" fillId="0" borderId="89" xfId="0" applyNumberFormat="1" applyFont="1" applyBorder="1" applyAlignment="1">
      <alignment horizontal="right" vertical="center" shrinkToFit="1"/>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2" fillId="0" borderId="78" xfId="0" applyFont="1" applyBorder="1" applyAlignment="1">
      <alignment horizontal="center" vertical="center"/>
    </xf>
    <xf numFmtId="0" fontId="12" fillId="0" borderId="79" xfId="0" applyFont="1" applyBorder="1" applyAlignment="1">
      <alignment horizontal="center" vertical="center"/>
    </xf>
    <xf numFmtId="0" fontId="12" fillId="0" borderId="81" xfId="0" applyFont="1" applyBorder="1" applyAlignment="1">
      <alignment horizontal="center" vertical="center"/>
    </xf>
    <xf numFmtId="0" fontId="12" fillId="0" borderId="10" xfId="0" applyFont="1" applyBorder="1" applyAlignment="1">
      <alignment horizontal="center" vertical="center"/>
    </xf>
    <xf numFmtId="0" fontId="12" fillId="0" borderId="85" xfId="0" applyFont="1" applyBorder="1" applyAlignment="1">
      <alignment horizontal="center" vertical="center"/>
    </xf>
    <xf numFmtId="0" fontId="12" fillId="0" borderId="86" xfId="0" applyFont="1" applyBorder="1" applyAlignment="1">
      <alignment horizontal="center" vertical="center"/>
    </xf>
    <xf numFmtId="0" fontId="12" fillId="0" borderId="80" xfId="0" applyFont="1" applyBorder="1" applyAlignment="1">
      <alignment horizontal="center" vertical="center"/>
    </xf>
    <xf numFmtId="0" fontId="12" fillId="0" borderId="9" xfId="0" applyFont="1" applyBorder="1" applyAlignment="1">
      <alignment horizontal="center" vertical="center"/>
    </xf>
    <xf numFmtId="0" fontId="12" fillId="0" borderId="87" xfId="0" applyFont="1" applyBorder="1" applyAlignment="1">
      <alignment horizontal="center" vertical="center"/>
    </xf>
    <xf numFmtId="0" fontId="11" fillId="0" borderId="90" xfId="0" applyFont="1" applyFill="1" applyBorder="1" applyAlignment="1">
      <alignment horizontal="center" vertical="center"/>
    </xf>
    <xf numFmtId="0" fontId="18" fillId="27" borderId="14" xfId="3" applyFont="1" applyFill="1" applyBorder="1" applyAlignment="1" applyProtection="1">
      <alignment horizontal="center" shrinkToFit="1"/>
      <protection locked="0"/>
    </xf>
    <xf numFmtId="0" fontId="18" fillId="27" borderId="15" xfId="3" applyFont="1" applyFill="1" applyBorder="1" applyAlignment="1" applyProtection="1">
      <alignment horizontal="center" shrinkToFit="1"/>
      <protection locked="0"/>
    </xf>
    <xf numFmtId="0" fontId="16" fillId="0" borderId="13" xfId="3" applyFont="1" applyFill="1" applyBorder="1" applyAlignment="1" applyProtection="1">
      <alignment horizontal="distributed" vertical="distributed"/>
    </xf>
    <xf numFmtId="0" fontId="16" fillId="0" borderId="15" xfId="3" applyFont="1" applyFill="1" applyBorder="1" applyAlignment="1" applyProtection="1">
      <alignment horizontal="distributed" vertical="distributed"/>
    </xf>
    <xf numFmtId="0" fontId="16" fillId="0" borderId="13" xfId="3" applyFont="1" applyFill="1" applyBorder="1" applyAlignment="1" applyProtection="1">
      <alignment horizontal="center"/>
    </xf>
    <xf numFmtId="0" fontId="16" fillId="0" borderId="15" xfId="3" applyFont="1" applyFill="1" applyBorder="1" applyAlignment="1" applyProtection="1">
      <alignment horizontal="center"/>
    </xf>
    <xf numFmtId="0" fontId="17" fillId="0" borderId="0" xfId="3" applyFont="1" applyAlignment="1" applyProtection="1">
      <alignment horizontal="center"/>
      <protection locked="0"/>
    </xf>
    <xf numFmtId="0" fontId="19" fillId="0" borderId="6" xfId="3" applyFont="1" applyBorder="1" applyAlignment="1" applyProtection="1">
      <alignment horizontal="center"/>
      <protection locked="0"/>
    </xf>
    <xf numFmtId="0" fontId="16" fillId="0" borderId="13" xfId="3" applyFill="1" applyBorder="1" applyAlignment="1" applyProtection="1">
      <alignment horizontal="center"/>
      <protection locked="0"/>
    </xf>
    <xf numFmtId="0" fontId="16" fillId="0" borderId="14" xfId="3" applyFill="1" applyBorder="1" applyAlignment="1" applyProtection="1">
      <alignment horizontal="center"/>
      <protection locked="0"/>
    </xf>
    <xf numFmtId="0" fontId="16" fillId="0" borderId="6" xfId="3" applyFill="1" applyBorder="1" applyAlignment="1" applyProtection="1">
      <alignment horizontal="center"/>
      <protection locked="0"/>
    </xf>
    <xf numFmtId="0" fontId="16" fillId="0" borderId="12" xfId="3" applyFill="1" applyBorder="1" applyAlignment="1" applyProtection="1">
      <alignment horizontal="center"/>
      <protection locked="0"/>
    </xf>
    <xf numFmtId="0" fontId="16" fillId="0" borderId="13" xfId="3" applyFont="1" applyFill="1" applyBorder="1" applyAlignment="1" applyProtection="1">
      <alignment horizontal="distributed"/>
    </xf>
    <xf numFmtId="0" fontId="16" fillId="0" borderId="15" xfId="3" applyFont="1" applyFill="1" applyBorder="1" applyAlignment="1" applyProtection="1">
      <alignment horizontal="distributed"/>
    </xf>
    <xf numFmtId="0" fontId="20" fillId="0" borderId="2" xfId="3" applyFont="1" applyFill="1" applyBorder="1" applyAlignment="1" applyProtection="1">
      <alignment horizontal="distributed" vertical="center"/>
    </xf>
    <xf numFmtId="0" fontId="20" fillId="0" borderId="4" xfId="3" applyFont="1" applyFill="1" applyBorder="1" applyAlignment="1" applyProtection="1">
      <alignment horizontal="distributed" vertical="center"/>
    </xf>
    <xf numFmtId="0" fontId="18" fillId="0" borderId="13" xfId="3" applyFont="1" applyFill="1" applyBorder="1" applyAlignment="1" applyProtection="1">
      <alignment horizontal="center" shrinkToFit="1"/>
      <protection locked="0"/>
    </xf>
    <xf numFmtId="0" fontId="18" fillId="0" borderId="14" xfId="3" applyFont="1" applyFill="1" applyBorder="1" applyAlignment="1" applyProtection="1">
      <alignment horizontal="center" shrinkToFit="1"/>
      <protection locked="0"/>
    </xf>
    <xf numFmtId="0" fontId="21" fillId="0" borderId="13" xfId="3" applyFont="1" applyFill="1" applyBorder="1" applyAlignment="1" applyProtection="1">
      <alignment horizontal="distributed"/>
    </xf>
    <xf numFmtId="0" fontId="21" fillId="0" borderId="15" xfId="3" applyFont="1" applyFill="1" applyBorder="1" applyAlignment="1" applyProtection="1">
      <alignment horizontal="distributed"/>
    </xf>
    <xf numFmtId="0" fontId="23" fillId="0" borderId="7" xfId="3" applyFont="1" applyFill="1" applyBorder="1" applyAlignment="1" applyProtection="1">
      <alignment wrapText="1"/>
      <protection locked="0"/>
    </xf>
    <xf numFmtId="0" fontId="23" fillId="0" borderId="5" xfId="3" applyFont="1" applyFill="1" applyBorder="1" applyAlignment="1" applyProtection="1">
      <alignment wrapText="1"/>
      <protection locked="0"/>
    </xf>
    <xf numFmtId="0" fontId="23" fillId="0" borderId="8" xfId="3" applyFont="1" applyFill="1" applyBorder="1" applyAlignment="1" applyProtection="1">
      <alignment wrapText="1"/>
      <protection locked="0"/>
    </xf>
    <xf numFmtId="0" fontId="23" fillId="0" borderId="11" xfId="3" applyFont="1" applyFill="1" applyBorder="1" applyAlignment="1" applyProtection="1">
      <alignment wrapText="1"/>
      <protection locked="0"/>
    </xf>
    <xf numFmtId="0" fontId="23" fillId="0" borderId="6" xfId="3" applyFont="1" applyFill="1" applyBorder="1" applyAlignment="1" applyProtection="1">
      <alignment wrapText="1"/>
      <protection locked="0"/>
    </xf>
    <xf numFmtId="0" fontId="23" fillId="0" borderId="12" xfId="3" applyFont="1" applyFill="1" applyBorder="1" applyAlignment="1" applyProtection="1">
      <alignment wrapText="1"/>
      <protection locked="0"/>
    </xf>
    <xf numFmtId="179" fontId="44" fillId="0" borderId="7" xfId="3" applyNumberFormat="1" applyFont="1" applyFill="1" applyBorder="1" applyAlignment="1" applyProtection="1">
      <alignment shrinkToFit="1"/>
      <protection locked="0"/>
    </xf>
    <xf numFmtId="179" fontId="44" fillId="0" borderId="11" xfId="3" applyNumberFormat="1" applyFont="1" applyFill="1" applyBorder="1" applyAlignment="1" applyProtection="1">
      <alignment shrinkToFit="1"/>
      <protection locked="0"/>
    </xf>
    <xf numFmtId="0" fontId="23" fillId="0" borderId="8" xfId="3" applyFont="1" applyFill="1" applyBorder="1" applyAlignment="1" applyProtection="1">
      <alignment horizontal="right"/>
      <protection locked="0"/>
    </xf>
    <xf numFmtId="0" fontId="23" fillId="0" borderId="12" xfId="3" applyFont="1" applyFill="1" applyBorder="1" applyAlignment="1" applyProtection="1">
      <alignment horizontal="right"/>
      <protection locked="0"/>
    </xf>
    <xf numFmtId="0" fontId="20" fillId="0" borderId="13" xfId="3" applyFont="1" applyFill="1" applyBorder="1" applyAlignment="1" applyProtection="1">
      <alignment horizontal="left" shrinkToFit="1"/>
      <protection locked="0"/>
    </xf>
    <xf numFmtId="0" fontId="20" fillId="0" borderId="14" xfId="3" applyFont="1" applyFill="1" applyBorder="1" applyAlignment="1" applyProtection="1">
      <alignment horizontal="left" shrinkToFit="1"/>
      <protection locked="0"/>
    </xf>
    <xf numFmtId="0" fontId="20" fillId="0" borderId="12" xfId="3" applyFont="1" applyFill="1" applyBorder="1" applyAlignment="1" applyProtection="1">
      <alignment horizontal="left" shrinkToFit="1"/>
      <protection locked="0"/>
    </xf>
    <xf numFmtId="0" fontId="20" fillId="0" borderId="7" xfId="3" applyFont="1" applyFill="1" applyBorder="1" applyAlignment="1" applyProtection="1">
      <alignment wrapText="1"/>
      <protection locked="0"/>
    </xf>
    <xf numFmtId="0" fontId="20" fillId="0" borderId="5" xfId="3" applyFont="1" applyFill="1" applyBorder="1" applyAlignment="1" applyProtection="1">
      <alignment wrapText="1"/>
      <protection locked="0"/>
    </xf>
    <xf numFmtId="0" fontId="20" fillId="0" borderId="8" xfId="3" applyFont="1" applyFill="1" applyBorder="1" applyAlignment="1" applyProtection="1">
      <alignment wrapText="1"/>
      <protection locked="0"/>
    </xf>
    <xf numFmtId="0" fontId="20" fillId="0" borderId="11" xfId="3" applyFont="1" applyFill="1" applyBorder="1" applyAlignment="1" applyProtection="1">
      <alignment wrapText="1"/>
      <protection locked="0"/>
    </xf>
    <xf numFmtId="0" fontId="20" fillId="0" borderId="6" xfId="3" applyFont="1" applyFill="1" applyBorder="1" applyAlignment="1" applyProtection="1">
      <alignment wrapText="1"/>
      <protection locked="0"/>
    </xf>
    <xf numFmtId="0" fontId="20" fillId="0" borderId="12" xfId="3" applyFont="1" applyFill="1" applyBorder="1" applyAlignment="1" applyProtection="1">
      <alignment wrapText="1"/>
      <protection locked="0"/>
    </xf>
    <xf numFmtId="179" fontId="44" fillId="0" borderId="7" xfId="3" applyNumberFormat="1" applyFont="1" applyFill="1" applyBorder="1" applyAlignment="1" applyProtection="1">
      <alignment horizontal="center" shrinkToFit="1"/>
      <protection locked="0"/>
    </xf>
    <xf numFmtId="179" fontId="44" fillId="0" borderId="11" xfId="3" applyNumberFormat="1" applyFont="1" applyFill="1" applyBorder="1" applyAlignment="1" applyProtection="1">
      <alignment horizontal="center" shrinkToFit="1"/>
      <protection locked="0"/>
    </xf>
    <xf numFmtId="0" fontId="16" fillId="0" borderId="7" xfId="3" applyFill="1" applyBorder="1" applyAlignment="1" applyProtection="1">
      <alignment horizontal="left" vertical="top"/>
      <protection locked="0"/>
    </xf>
    <xf numFmtId="0" fontId="16" fillId="0" borderId="5" xfId="3" applyFill="1" applyBorder="1" applyAlignment="1" applyProtection="1">
      <alignment horizontal="left" vertical="top"/>
      <protection locked="0"/>
    </xf>
    <xf numFmtId="0" fontId="16" fillId="0" borderId="8" xfId="3" applyFill="1" applyBorder="1" applyAlignment="1" applyProtection="1">
      <alignment horizontal="left" vertical="top"/>
      <protection locked="0"/>
    </xf>
    <xf numFmtId="0" fontId="16" fillId="0" borderId="9" xfId="3" applyFill="1" applyBorder="1" applyAlignment="1" applyProtection="1">
      <alignment horizontal="left" vertical="top"/>
      <protection locked="0"/>
    </xf>
    <xf numFmtId="0" fontId="16" fillId="0" borderId="0" xfId="3" applyFill="1" applyBorder="1" applyAlignment="1" applyProtection="1">
      <alignment horizontal="left" vertical="top"/>
      <protection locked="0"/>
    </xf>
    <xf numFmtId="0" fontId="16" fillId="0" borderId="10" xfId="3" applyFill="1" applyBorder="1" applyAlignment="1" applyProtection="1">
      <alignment horizontal="left" vertical="top"/>
      <protection locked="0"/>
    </xf>
    <xf numFmtId="0" fontId="16" fillId="0" borderId="11" xfId="3" applyFill="1" applyBorder="1" applyAlignment="1" applyProtection="1">
      <alignment horizontal="left" vertical="top"/>
      <protection locked="0"/>
    </xf>
    <xf numFmtId="0" fontId="16" fillId="0" borderId="6" xfId="3" applyFill="1" applyBorder="1" applyAlignment="1" applyProtection="1">
      <alignment horizontal="left" vertical="top"/>
      <protection locked="0"/>
    </xf>
    <xf numFmtId="0" fontId="16" fillId="0" borderId="12" xfId="3" applyFill="1" applyBorder="1" applyAlignment="1" applyProtection="1">
      <alignment horizontal="left" vertical="top"/>
      <protection locked="0"/>
    </xf>
    <xf numFmtId="0" fontId="18" fillId="0" borderId="15" xfId="3" applyFont="1" applyFill="1" applyBorder="1" applyAlignment="1" applyProtection="1">
      <alignment horizontal="center" shrinkToFit="1"/>
      <protection locked="0"/>
    </xf>
    <xf numFmtId="0" fontId="45" fillId="0" borderId="0" xfId="1" applyFont="1" applyAlignment="1">
      <alignment horizontal="left" wrapText="1"/>
    </xf>
    <xf numFmtId="0" fontId="45" fillId="0" borderId="5" xfId="1" applyFont="1" applyBorder="1" applyAlignment="1">
      <alignment horizontal="left" vertical="top" wrapText="1"/>
    </xf>
    <xf numFmtId="0" fontId="45" fillId="0" borderId="0" xfId="1" applyFont="1" applyBorder="1" applyAlignment="1">
      <alignment horizontal="left" vertical="top" wrapText="1"/>
    </xf>
    <xf numFmtId="0" fontId="1" fillId="0" borderId="13" xfId="1" applyFont="1" applyBorder="1" applyAlignment="1">
      <alignment horizontal="center" vertical="center" wrapText="1" shrinkToFit="1"/>
    </xf>
    <xf numFmtId="0" fontId="1" fillId="0" borderId="15" xfId="1" applyFont="1" applyBorder="1" applyAlignment="1">
      <alignment horizontal="center" vertical="center" wrapText="1" shrinkToFit="1"/>
    </xf>
    <xf numFmtId="176" fontId="6" fillId="0" borderId="117" xfId="0" applyNumberFormat="1" applyFont="1" applyFill="1" applyBorder="1" applyAlignment="1">
      <alignment horizontal="center" vertical="center" shrinkToFit="1"/>
    </xf>
    <xf numFmtId="0" fontId="6" fillId="0" borderId="134" xfId="0" applyFont="1" applyFill="1" applyBorder="1" applyAlignment="1">
      <alignment horizontal="center" vertical="center" shrinkToFit="1"/>
    </xf>
    <xf numFmtId="0" fontId="6" fillId="0" borderId="135" xfId="0" applyFont="1" applyFill="1" applyBorder="1" applyAlignment="1">
      <alignment horizontal="center" vertical="center" shrinkToFit="1"/>
    </xf>
    <xf numFmtId="177" fontId="6" fillId="0" borderId="135" xfId="0" applyNumberFormat="1" applyFont="1" applyFill="1" applyBorder="1" applyAlignment="1">
      <alignment horizontal="center" vertical="center" shrinkToFit="1"/>
    </xf>
    <xf numFmtId="177" fontId="6" fillId="0" borderId="127" xfId="0" applyNumberFormat="1" applyFont="1" applyFill="1" applyBorder="1" applyAlignment="1">
      <alignment horizontal="center" vertical="center" shrinkToFit="1"/>
    </xf>
    <xf numFmtId="0" fontId="6" fillId="0" borderId="117" xfId="0" applyFont="1" applyFill="1" applyBorder="1" applyAlignment="1">
      <alignment horizontal="center" vertical="center" shrinkToFit="1"/>
    </xf>
    <xf numFmtId="0" fontId="6" fillId="0" borderId="119" xfId="0" applyFont="1" applyFill="1" applyBorder="1" applyAlignment="1">
      <alignment horizontal="center" vertical="center" shrinkToFit="1"/>
    </xf>
    <xf numFmtId="0" fontId="6" fillId="0" borderId="111" xfId="0" applyFont="1" applyFill="1" applyBorder="1" applyAlignment="1">
      <alignment horizontal="center" vertical="center" shrinkToFit="1"/>
    </xf>
    <xf numFmtId="0" fontId="6" fillId="0" borderId="113" xfId="0" applyFont="1" applyFill="1" applyBorder="1" applyAlignment="1">
      <alignment horizontal="center" vertical="center" shrinkToFit="1"/>
    </xf>
    <xf numFmtId="0" fontId="6" fillId="0" borderId="116" xfId="0" applyFont="1" applyFill="1" applyBorder="1" applyAlignment="1">
      <alignment horizontal="center" vertical="center" shrinkToFit="1"/>
    </xf>
    <xf numFmtId="0" fontId="6" fillId="0" borderId="118" xfId="0" applyFont="1" applyFill="1" applyBorder="1" applyAlignment="1">
      <alignment horizontal="center" vertical="center" shrinkToFit="1"/>
    </xf>
    <xf numFmtId="0" fontId="6" fillId="0" borderId="112" xfId="0" applyFont="1" applyFill="1" applyBorder="1" applyAlignment="1">
      <alignment horizontal="center" vertical="center" shrinkToFit="1"/>
    </xf>
    <xf numFmtId="176" fontId="6" fillId="0" borderId="112" xfId="0" applyNumberFormat="1" applyFont="1" applyFill="1" applyBorder="1" applyAlignment="1">
      <alignment horizontal="center" vertical="center" shrinkToFit="1"/>
    </xf>
    <xf numFmtId="0" fontId="6" fillId="0" borderId="130" xfId="0" applyFont="1" applyFill="1" applyBorder="1" applyAlignment="1">
      <alignment horizontal="center" vertical="center" shrinkToFit="1"/>
    </xf>
    <xf numFmtId="0" fontId="6" fillId="0" borderId="131" xfId="0" applyFont="1" applyFill="1" applyBorder="1" applyAlignment="1">
      <alignment horizontal="center" vertical="center" shrinkToFit="1"/>
    </xf>
    <xf numFmtId="177" fontId="6" fillId="0" borderId="131" xfId="0" applyNumberFormat="1" applyFont="1" applyFill="1" applyBorder="1" applyAlignment="1">
      <alignment horizontal="center" vertical="center" shrinkToFit="1"/>
    </xf>
    <xf numFmtId="177" fontId="6" fillId="0" borderId="125" xfId="0" applyNumberFormat="1" applyFont="1" applyFill="1" applyBorder="1" applyAlignment="1">
      <alignment horizontal="center" vertical="center" shrinkToFit="1"/>
    </xf>
    <xf numFmtId="0" fontId="6" fillId="0" borderId="110" xfId="0" applyFont="1" applyFill="1" applyBorder="1" applyAlignment="1">
      <alignment horizontal="center" vertical="center" shrinkToFit="1"/>
    </xf>
    <xf numFmtId="0" fontId="6" fillId="0" borderId="114" xfId="0" applyFont="1" applyFill="1" applyBorder="1" applyAlignment="1">
      <alignment horizontal="center" vertical="center" shrinkToFit="1"/>
    </xf>
    <xf numFmtId="0" fontId="6" fillId="0" borderId="115" xfId="0" applyFont="1" applyFill="1" applyBorder="1" applyAlignment="1">
      <alignment horizontal="center" vertical="center" shrinkToFit="1"/>
    </xf>
    <xf numFmtId="176" fontId="6" fillId="0" borderId="114" xfId="0" applyNumberFormat="1" applyFont="1" applyFill="1" applyBorder="1" applyAlignment="1">
      <alignment horizontal="center" vertical="center" shrinkToFit="1"/>
    </xf>
    <xf numFmtId="0" fontId="6" fillId="0" borderId="132" xfId="0" applyFont="1" applyFill="1" applyBorder="1" applyAlignment="1">
      <alignment horizontal="center" vertical="center" shrinkToFit="1"/>
    </xf>
    <xf numFmtId="0" fontId="6" fillId="0" borderId="133" xfId="0" applyFont="1" applyFill="1" applyBorder="1" applyAlignment="1">
      <alignment horizontal="center" vertical="center" shrinkToFit="1"/>
    </xf>
    <xf numFmtId="177" fontId="6" fillId="0" borderId="133" xfId="0" applyNumberFormat="1" applyFont="1" applyFill="1" applyBorder="1" applyAlignment="1">
      <alignment horizontal="center" vertical="center" shrinkToFit="1"/>
    </xf>
    <xf numFmtId="177" fontId="6" fillId="0" borderId="126" xfId="0" applyNumberFormat="1" applyFont="1" applyFill="1" applyBorder="1" applyAlignment="1">
      <alignment horizontal="center" vertical="center" shrinkToFit="1"/>
    </xf>
    <xf numFmtId="0" fontId="6" fillId="0" borderId="128" xfId="0" applyFont="1" applyFill="1" applyBorder="1" applyAlignment="1">
      <alignment horizontal="center" vertical="center" shrinkToFit="1"/>
    </xf>
    <xf numFmtId="0" fontId="6" fillId="0" borderId="129" xfId="0" applyFont="1" applyFill="1" applyBorder="1" applyAlignment="1">
      <alignment horizontal="center" vertical="center" shrinkToFit="1"/>
    </xf>
    <xf numFmtId="177" fontId="6" fillId="0" borderId="129" xfId="0" applyNumberFormat="1" applyFont="1" applyFill="1" applyBorder="1" applyAlignment="1">
      <alignment horizontal="center" vertical="center" shrinkToFit="1"/>
    </xf>
    <xf numFmtId="177" fontId="6" fillId="0" borderId="124" xfId="0" applyNumberFormat="1" applyFont="1" applyFill="1" applyBorder="1" applyAlignment="1">
      <alignment horizontal="center" vertical="center" shrinkToFit="1"/>
    </xf>
    <xf numFmtId="0" fontId="6" fillId="0" borderId="108" xfId="0" applyFont="1" applyFill="1" applyBorder="1" applyAlignment="1">
      <alignment horizontal="center" vertical="center" shrinkToFit="1"/>
    </xf>
    <xf numFmtId="0" fontId="6" fillId="0" borderId="109" xfId="0" applyFont="1" applyFill="1" applyBorder="1" applyAlignment="1">
      <alignment horizontal="center" vertical="center" shrinkToFit="1"/>
    </xf>
    <xf numFmtId="176" fontId="6" fillId="0" borderId="108" xfId="0" applyNumberFormat="1" applyFont="1" applyFill="1" applyBorder="1" applyAlignment="1">
      <alignment horizontal="center" vertical="center" shrinkToFit="1"/>
    </xf>
    <xf numFmtId="0" fontId="12" fillId="0" borderId="120" xfId="0" applyFont="1" applyFill="1" applyBorder="1" applyAlignment="1">
      <alignment horizontal="center" vertical="center" wrapText="1" shrinkToFit="1"/>
    </xf>
    <xf numFmtId="0" fontId="12" fillId="0" borderId="121" xfId="0" applyFont="1" applyFill="1" applyBorder="1" applyAlignment="1">
      <alignment horizontal="center" vertical="center" wrapText="1" shrinkToFit="1"/>
    </xf>
    <xf numFmtId="0" fontId="12" fillId="0" borderId="122" xfId="0" applyFont="1" applyFill="1" applyBorder="1" applyAlignment="1">
      <alignment horizontal="center" vertical="center" wrapText="1" shrinkToFit="1"/>
    </xf>
    <xf numFmtId="0" fontId="6" fillId="2" borderId="13" xfId="0" applyFont="1" applyFill="1" applyBorder="1" applyAlignment="1">
      <alignment horizontal="center" vertical="center" textRotation="255"/>
    </xf>
    <xf numFmtId="0" fontId="6" fillId="0" borderId="107" xfId="0" applyFont="1" applyFill="1" applyBorder="1" applyAlignment="1">
      <alignment horizontal="center" vertical="center" shrinkToFit="1"/>
    </xf>
    <xf numFmtId="0" fontId="6" fillId="2" borderId="1" xfId="0" applyFont="1" applyFill="1" applyBorder="1" applyAlignment="1">
      <alignment horizontal="center" vertical="center" textRotation="255" wrapText="1"/>
    </xf>
    <xf numFmtId="176" fontId="6" fillId="0" borderId="123" xfId="0" applyNumberFormat="1" applyFont="1" applyFill="1" applyBorder="1" applyAlignment="1">
      <alignment horizontal="center" vertical="center" shrinkToFit="1"/>
    </xf>
    <xf numFmtId="0" fontId="6" fillId="0" borderId="127" xfId="0" applyFont="1" applyFill="1" applyBorder="1" applyAlignment="1">
      <alignment horizontal="center" vertical="center" shrinkToFit="1"/>
    </xf>
    <xf numFmtId="177" fontId="6" fillId="0" borderId="117" xfId="0" applyNumberFormat="1" applyFont="1" applyFill="1" applyBorder="1" applyAlignment="1">
      <alignment horizontal="center" vertical="center" shrinkToFit="1"/>
    </xf>
    <xf numFmtId="176" fontId="6" fillId="0" borderId="23" xfId="0" applyNumberFormat="1" applyFont="1" applyFill="1" applyBorder="1" applyAlignment="1">
      <alignment horizontal="center" vertical="center" shrinkToFit="1"/>
    </xf>
    <xf numFmtId="0" fontId="6" fillId="0" borderId="125" xfId="0" applyFont="1" applyFill="1" applyBorder="1" applyAlignment="1">
      <alignment horizontal="center" vertical="center" shrinkToFit="1"/>
    </xf>
    <xf numFmtId="177" fontId="6" fillId="0" borderId="111" xfId="0" applyNumberFormat="1" applyFont="1" applyFill="1" applyBorder="1" applyAlignment="1">
      <alignment horizontal="center" vertical="center" shrinkToFit="1"/>
    </xf>
    <xf numFmtId="176" fontId="6" fillId="0" borderId="26" xfId="0" applyNumberFormat="1" applyFont="1" applyFill="1" applyBorder="1" applyAlignment="1">
      <alignment horizontal="center" vertical="center" shrinkToFit="1"/>
    </xf>
    <xf numFmtId="0" fontId="6" fillId="0" borderId="126" xfId="0" applyFont="1" applyFill="1" applyBorder="1" applyAlignment="1">
      <alignment horizontal="center" vertical="center" shrinkToFit="1"/>
    </xf>
    <xf numFmtId="177" fontId="6" fillId="0" borderId="114" xfId="0" applyNumberFormat="1" applyFont="1" applyFill="1" applyBorder="1" applyAlignment="1">
      <alignment horizontal="center" vertical="center" shrinkToFit="1"/>
    </xf>
    <xf numFmtId="0" fontId="6" fillId="0" borderId="124" xfId="0" applyFont="1" applyFill="1" applyBorder="1" applyAlignment="1">
      <alignment horizontal="center" vertical="center" shrinkToFit="1"/>
    </xf>
    <xf numFmtId="177" fontId="6" fillId="0" borderId="108" xfId="0" applyNumberFormat="1" applyFont="1" applyFill="1" applyBorder="1" applyAlignment="1">
      <alignment horizontal="center" vertical="center" shrinkToFit="1"/>
    </xf>
    <xf numFmtId="0" fontId="12" fillId="0" borderId="2" xfId="0" applyFont="1" applyFill="1" applyBorder="1" applyAlignment="1">
      <alignment horizontal="right" vertical="center"/>
    </xf>
    <xf numFmtId="0" fontId="12" fillId="0" borderId="30" xfId="0" applyFont="1" applyFill="1" applyBorder="1" applyAlignment="1">
      <alignment horizontal="right" vertical="center"/>
    </xf>
    <xf numFmtId="0" fontId="12" fillId="0" borderId="98" xfId="0" applyFont="1" applyFill="1" applyBorder="1" applyAlignment="1">
      <alignment horizontal="right" vertical="center"/>
    </xf>
    <xf numFmtId="0" fontId="12" fillId="0" borderId="103" xfId="0" applyFont="1" applyFill="1" applyBorder="1" applyAlignment="1">
      <alignment horizontal="right" vertical="center"/>
    </xf>
    <xf numFmtId="0" fontId="12" fillId="0" borderId="1" xfId="0" applyFont="1" applyFill="1" applyBorder="1" applyAlignment="1">
      <alignment horizontal="right" vertical="center"/>
    </xf>
    <xf numFmtId="0" fontId="12" fillId="0" borderId="77" xfId="0" applyFont="1" applyFill="1" applyBorder="1" applyAlignment="1">
      <alignment horizontal="right" vertical="center"/>
    </xf>
    <xf numFmtId="176" fontId="6" fillId="0" borderId="58" xfId="0" applyNumberFormat="1" applyFont="1" applyFill="1" applyBorder="1" applyAlignment="1">
      <alignment horizontal="center" vertical="center" shrinkToFit="1"/>
    </xf>
    <xf numFmtId="0" fontId="15" fillId="0" borderId="65" xfId="0" applyFont="1" applyFill="1" applyBorder="1" applyAlignment="1">
      <alignment horizontal="center" vertical="center"/>
    </xf>
    <xf numFmtId="0" fontId="15" fillId="0" borderId="1" xfId="0" applyFont="1" applyFill="1" applyBorder="1" applyAlignment="1">
      <alignment horizontal="center" vertical="center"/>
    </xf>
    <xf numFmtId="0" fontId="12" fillId="0" borderId="65" xfId="0" applyFont="1" applyFill="1" applyBorder="1" applyAlignment="1">
      <alignment horizontal="right" vertical="center"/>
    </xf>
    <xf numFmtId="0" fontId="12" fillId="0" borderId="49" xfId="0" applyFont="1" applyFill="1" applyBorder="1" applyAlignment="1">
      <alignment horizontal="right" vertical="center"/>
    </xf>
    <xf numFmtId="0" fontId="10" fillId="2" borderId="15" xfId="0" applyFont="1" applyFill="1" applyBorder="1" applyAlignment="1">
      <alignment horizontal="center" vertical="center" wrapText="1"/>
    </xf>
    <xf numFmtId="0" fontId="10" fillId="2" borderId="13" xfId="0" applyFont="1" applyFill="1" applyBorder="1" applyAlignment="1">
      <alignment horizontal="center" vertical="center" wrapText="1"/>
    </xf>
    <xf numFmtId="177" fontId="0" fillId="0" borderId="98" xfId="0" applyNumberFormat="1" applyFont="1" applyFill="1" applyBorder="1" applyAlignment="1">
      <alignment horizontal="right" vertical="center" shrinkToFit="1"/>
    </xf>
    <xf numFmtId="177" fontId="0" fillId="0" borderId="61" xfId="0" applyNumberFormat="1" applyFont="1" applyFill="1" applyBorder="1" applyAlignment="1">
      <alignment horizontal="right" vertical="center" shrinkToFit="1"/>
    </xf>
    <xf numFmtId="177" fontId="0" fillId="0" borderId="103" xfId="0" applyNumberFormat="1" applyFont="1" applyFill="1" applyBorder="1" applyAlignment="1">
      <alignment horizontal="right" vertical="center" shrinkToFit="1"/>
    </xf>
    <xf numFmtId="177" fontId="0" fillId="0" borderId="51" xfId="0" applyNumberFormat="1" applyFont="1" applyFill="1" applyBorder="1" applyAlignment="1">
      <alignment horizontal="right" vertical="center" shrinkToFit="1"/>
    </xf>
    <xf numFmtId="0" fontId="6" fillId="0" borderId="14" xfId="0" applyFont="1" applyBorder="1" applyAlignment="1">
      <alignment horizontal="center" vertical="center" shrinkToFit="1"/>
    </xf>
    <xf numFmtId="0" fontId="12" fillId="0" borderId="50" xfId="0" applyFont="1" applyBorder="1" applyAlignment="1">
      <alignment horizontal="right" vertical="center"/>
    </xf>
    <xf numFmtId="0" fontId="12" fillId="0" borderId="61" xfId="0" applyFont="1" applyBorder="1" applyAlignment="1">
      <alignment horizontal="right" vertical="center"/>
    </xf>
    <xf numFmtId="0" fontId="15" fillId="0" borderId="100" xfId="0" applyFont="1" applyFill="1" applyBorder="1" applyAlignment="1">
      <alignment horizontal="center" vertical="center"/>
    </xf>
    <xf numFmtId="0" fontId="15" fillId="0" borderId="98" xfId="0" applyFont="1" applyFill="1" applyBorder="1" applyAlignment="1">
      <alignment horizontal="center" vertical="center"/>
    </xf>
    <xf numFmtId="0" fontId="15" fillId="0" borderId="76" xfId="0" applyFont="1" applyFill="1" applyBorder="1" applyAlignment="1">
      <alignment horizontal="center" vertical="center"/>
    </xf>
    <xf numFmtId="177" fontId="0" fillId="0" borderId="76" xfId="0" applyNumberFormat="1" applyFont="1" applyFill="1" applyBorder="1" applyAlignment="1">
      <alignment horizontal="right" vertical="center" shrinkToFit="1"/>
    </xf>
    <xf numFmtId="177" fontId="0" fillId="0" borderId="1" xfId="0" applyNumberFormat="1" applyFont="1" applyFill="1" applyBorder="1" applyAlignment="1">
      <alignment horizontal="right" vertical="center" shrinkToFit="1"/>
    </xf>
    <xf numFmtId="177" fontId="0" fillId="0" borderId="102" xfId="0" applyNumberFormat="1" applyFont="1" applyFill="1" applyBorder="1" applyAlignment="1">
      <alignment horizontal="right" vertical="center" shrinkToFit="1"/>
    </xf>
    <xf numFmtId="177" fontId="0" fillId="0" borderId="2" xfId="0" applyNumberFormat="1" applyFont="1" applyFill="1" applyBorder="1" applyAlignment="1">
      <alignment horizontal="right" vertical="center" shrinkToFit="1"/>
    </xf>
    <xf numFmtId="177" fontId="0" fillId="0" borderId="77" xfId="0" applyNumberFormat="1" applyFont="1" applyFill="1" applyBorder="1" applyAlignment="1">
      <alignment horizontal="right" vertical="center" shrinkToFit="1"/>
    </xf>
    <xf numFmtId="177" fontId="0" fillId="0" borderId="30" xfId="0" applyNumberFormat="1" applyFont="1" applyFill="1" applyBorder="1" applyAlignment="1">
      <alignment horizontal="right" vertical="center" shrinkToFit="1"/>
    </xf>
    <xf numFmtId="0" fontId="10" fillId="2" borderId="1" xfId="0" applyFont="1" applyFill="1" applyBorder="1" applyAlignment="1">
      <alignment horizontal="center" vertical="center" wrapText="1"/>
    </xf>
    <xf numFmtId="0" fontId="12" fillId="0" borderId="102" xfId="0" applyFont="1" applyFill="1" applyBorder="1" applyAlignment="1">
      <alignment horizontal="right" vertical="center"/>
    </xf>
    <xf numFmtId="0" fontId="6" fillId="0" borderId="78" xfId="0" applyFont="1" applyFill="1" applyBorder="1" applyAlignment="1">
      <alignment horizontal="center" vertical="center"/>
    </xf>
    <xf numFmtId="0" fontId="6" fillId="0" borderId="105" xfId="0" applyFont="1" applyFill="1" applyBorder="1" applyAlignment="1">
      <alignment horizontal="center" vertical="center"/>
    </xf>
    <xf numFmtId="0" fontId="6" fillId="0" borderId="104" xfId="0" applyFont="1" applyFill="1" applyBorder="1" applyAlignment="1">
      <alignment horizontal="center" vertical="center"/>
    </xf>
    <xf numFmtId="0" fontId="6" fillId="0" borderId="53" xfId="0" applyFont="1" applyFill="1" applyBorder="1" applyAlignment="1">
      <alignment horizontal="center" vertical="center"/>
    </xf>
    <xf numFmtId="0" fontId="12" fillId="0" borderId="105" xfId="0" applyFont="1" applyFill="1" applyBorder="1" applyAlignment="1">
      <alignment horizontal="center" vertical="center"/>
    </xf>
    <xf numFmtId="0" fontId="12" fillId="0" borderId="53" xfId="0" applyFont="1" applyFill="1" applyBorder="1" applyAlignment="1">
      <alignment horizontal="center" vertical="center"/>
    </xf>
    <xf numFmtId="0" fontId="12" fillId="0" borderId="51" xfId="0" applyFont="1" applyBorder="1" applyAlignment="1">
      <alignment horizontal="right" vertical="center"/>
    </xf>
    <xf numFmtId="177" fontId="0" fillId="0" borderId="65" xfId="0" applyNumberFormat="1" applyFont="1" applyFill="1" applyBorder="1" applyAlignment="1">
      <alignment horizontal="right" vertical="center" shrinkToFit="1"/>
    </xf>
    <xf numFmtId="177" fontId="0" fillId="0" borderId="49" xfId="0" applyNumberFormat="1" applyFont="1" applyFill="1" applyBorder="1" applyAlignment="1">
      <alignment horizontal="right" vertical="center" shrinkToFit="1"/>
    </xf>
    <xf numFmtId="0" fontId="12" fillId="0" borderId="90" xfId="0" applyFont="1" applyFill="1" applyBorder="1" applyAlignment="1">
      <alignment horizontal="right" vertical="center"/>
    </xf>
    <xf numFmtId="0" fontId="12" fillId="0" borderId="88" xfId="0" applyFont="1" applyFill="1" applyBorder="1" applyAlignment="1">
      <alignment horizontal="right" vertical="center"/>
    </xf>
    <xf numFmtId="0" fontId="12" fillId="0" borderId="89" xfId="0" applyFont="1" applyFill="1" applyBorder="1" applyAlignment="1">
      <alignment horizontal="right" vertical="center"/>
    </xf>
    <xf numFmtId="177" fontId="0" fillId="0" borderId="48" xfId="0" applyNumberFormat="1" applyFont="1" applyFill="1" applyBorder="1" applyAlignment="1">
      <alignment horizontal="right" vertical="center" shrinkToFit="1"/>
    </xf>
    <xf numFmtId="177" fontId="0" fillId="0" borderId="100" xfId="0" applyNumberFormat="1" applyFont="1" applyFill="1" applyBorder="1" applyAlignment="1">
      <alignment horizontal="right" vertical="center" shrinkToFit="1"/>
    </xf>
    <xf numFmtId="177" fontId="0" fillId="0" borderId="50" xfId="0" applyNumberFormat="1" applyFont="1" applyFill="1" applyBorder="1" applyAlignment="1">
      <alignment horizontal="right" vertical="center" shrinkToFit="1"/>
    </xf>
    <xf numFmtId="0" fontId="15" fillId="0" borderId="48" xfId="0" applyFont="1" applyFill="1" applyBorder="1" applyAlignment="1">
      <alignment horizontal="center" vertical="center"/>
    </xf>
    <xf numFmtId="0" fontId="6" fillId="0" borderId="7" xfId="0" applyFont="1" applyBorder="1" applyAlignment="1">
      <alignment horizontal="center" vertical="center"/>
    </xf>
    <xf numFmtId="0" fontId="10" fillId="2" borderId="60" xfId="0" applyFont="1" applyFill="1" applyBorder="1" applyAlignment="1">
      <alignment horizontal="center" vertical="center" wrapText="1"/>
    </xf>
    <xf numFmtId="0" fontId="10" fillId="2" borderId="74" xfId="0" applyFont="1" applyFill="1" applyBorder="1" applyAlignment="1">
      <alignment horizontal="center" vertical="center" wrapText="1"/>
    </xf>
    <xf numFmtId="0" fontId="6" fillId="0" borderId="106" xfId="0" applyFont="1" applyFill="1" applyBorder="1" applyAlignment="1">
      <alignment horizontal="center" vertical="center"/>
    </xf>
    <xf numFmtId="0" fontId="6" fillId="0" borderId="136" xfId="0" applyFont="1" applyFill="1" applyBorder="1" applyAlignment="1">
      <alignment horizontal="center" vertical="center"/>
    </xf>
  </cellXfs>
  <cellStyles count="678">
    <cellStyle name="20% - アクセント 1 10" xfId="5"/>
    <cellStyle name="20% - アクセント 1 11" xfId="6"/>
    <cellStyle name="20% - アクセント 1 12" xfId="7"/>
    <cellStyle name="20% - アクセント 1 13" xfId="8"/>
    <cellStyle name="20% - アクセント 1 14" xfId="9"/>
    <cellStyle name="20% - アクセント 1 15" xfId="10"/>
    <cellStyle name="20% - アクセント 1 16" xfId="11"/>
    <cellStyle name="20% - アクセント 1 17" xfId="12"/>
    <cellStyle name="20% - アクセント 1 2" xfId="13"/>
    <cellStyle name="20% - アクセント 1 3" xfId="14"/>
    <cellStyle name="20% - アクセント 1 4" xfId="15"/>
    <cellStyle name="20% - アクセント 1 5" xfId="16"/>
    <cellStyle name="20% - アクセント 1 6" xfId="17"/>
    <cellStyle name="20% - アクセント 1 7" xfId="18"/>
    <cellStyle name="20% - アクセント 1 8" xfId="19"/>
    <cellStyle name="20% - アクセント 1 9" xfId="20"/>
    <cellStyle name="20% - アクセント 2 10" xfId="21"/>
    <cellStyle name="20% - アクセント 2 11" xfId="22"/>
    <cellStyle name="20% - アクセント 2 12" xfId="23"/>
    <cellStyle name="20% - アクセント 2 13" xfId="24"/>
    <cellStyle name="20% - アクセント 2 14" xfId="25"/>
    <cellStyle name="20% - アクセント 2 15" xfId="26"/>
    <cellStyle name="20% - アクセント 2 16" xfId="27"/>
    <cellStyle name="20% - アクセント 2 17" xfId="28"/>
    <cellStyle name="20% - アクセント 2 2" xfId="29"/>
    <cellStyle name="20% - アクセント 2 3" xfId="30"/>
    <cellStyle name="20% - アクセント 2 4" xfId="31"/>
    <cellStyle name="20% - アクセント 2 5" xfId="32"/>
    <cellStyle name="20% - アクセント 2 6" xfId="33"/>
    <cellStyle name="20% - アクセント 2 7" xfId="34"/>
    <cellStyle name="20% - アクセント 2 8" xfId="35"/>
    <cellStyle name="20% - アクセント 2 9" xfId="36"/>
    <cellStyle name="20% - アクセント 3 10" xfId="37"/>
    <cellStyle name="20% - アクセント 3 11" xfId="38"/>
    <cellStyle name="20% - アクセント 3 12" xfId="39"/>
    <cellStyle name="20% - アクセント 3 13" xfId="40"/>
    <cellStyle name="20% - アクセント 3 14" xfId="41"/>
    <cellStyle name="20% - アクセント 3 15" xfId="42"/>
    <cellStyle name="20% - アクセント 3 16" xfId="43"/>
    <cellStyle name="20% - アクセント 3 17" xfId="44"/>
    <cellStyle name="20% - アクセント 3 2" xfId="45"/>
    <cellStyle name="20% - アクセント 3 3" xfId="46"/>
    <cellStyle name="20% - アクセント 3 4" xfId="47"/>
    <cellStyle name="20% - アクセント 3 5" xfId="48"/>
    <cellStyle name="20% - アクセント 3 6" xfId="49"/>
    <cellStyle name="20% - アクセント 3 7" xfId="50"/>
    <cellStyle name="20% - アクセント 3 8" xfId="51"/>
    <cellStyle name="20% - アクセント 3 9" xfId="52"/>
    <cellStyle name="20% - アクセント 4 10" xfId="53"/>
    <cellStyle name="20% - アクセント 4 11" xfId="54"/>
    <cellStyle name="20% - アクセント 4 12" xfId="55"/>
    <cellStyle name="20% - アクセント 4 13" xfId="56"/>
    <cellStyle name="20% - アクセント 4 14" xfId="57"/>
    <cellStyle name="20% - アクセント 4 15" xfId="58"/>
    <cellStyle name="20% - アクセント 4 16" xfId="59"/>
    <cellStyle name="20% - アクセント 4 17" xfId="60"/>
    <cellStyle name="20% - アクセント 4 2" xfId="61"/>
    <cellStyle name="20% - アクセント 4 3" xfId="62"/>
    <cellStyle name="20% - アクセント 4 4" xfId="63"/>
    <cellStyle name="20% - アクセント 4 5" xfId="64"/>
    <cellStyle name="20% - アクセント 4 6" xfId="65"/>
    <cellStyle name="20% - アクセント 4 7" xfId="66"/>
    <cellStyle name="20% - アクセント 4 8" xfId="67"/>
    <cellStyle name="20% - アクセント 4 9" xfId="68"/>
    <cellStyle name="20% - アクセント 5 10" xfId="69"/>
    <cellStyle name="20% - アクセント 5 11" xfId="70"/>
    <cellStyle name="20% - アクセント 5 12" xfId="71"/>
    <cellStyle name="20% - アクセント 5 13" xfId="72"/>
    <cellStyle name="20% - アクセント 5 14" xfId="73"/>
    <cellStyle name="20% - アクセント 5 15" xfId="74"/>
    <cellStyle name="20% - アクセント 5 16" xfId="75"/>
    <cellStyle name="20% - アクセント 5 17" xfId="76"/>
    <cellStyle name="20% - アクセント 5 2" xfId="77"/>
    <cellStyle name="20% - アクセント 5 3" xfId="78"/>
    <cellStyle name="20% - アクセント 5 4" xfId="79"/>
    <cellStyle name="20% - アクセント 5 5" xfId="80"/>
    <cellStyle name="20% - アクセント 5 6" xfId="81"/>
    <cellStyle name="20% - アクセント 5 7" xfId="82"/>
    <cellStyle name="20% - アクセント 5 8" xfId="83"/>
    <cellStyle name="20% - アクセント 5 9" xfId="84"/>
    <cellStyle name="20% - アクセント 6 10" xfId="85"/>
    <cellStyle name="20% - アクセント 6 11" xfId="86"/>
    <cellStyle name="20% - アクセント 6 12" xfId="87"/>
    <cellStyle name="20% - アクセント 6 13" xfId="88"/>
    <cellStyle name="20% - アクセント 6 14" xfId="89"/>
    <cellStyle name="20% - アクセント 6 15" xfId="90"/>
    <cellStyle name="20% - アクセント 6 16" xfId="91"/>
    <cellStyle name="20% - アクセント 6 17" xfId="92"/>
    <cellStyle name="20% - アクセント 6 2" xfId="93"/>
    <cellStyle name="20% - アクセント 6 3" xfId="94"/>
    <cellStyle name="20% - アクセント 6 4" xfId="95"/>
    <cellStyle name="20% - アクセント 6 5" xfId="96"/>
    <cellStyle name="20% - アクセント 6 6" xfId="97"/>
    <cellStyle name="20% - アクセント 6 7" xfId="98"/>
    <cellStyle name="20% - アクセント 6 8" xfId="99"/>
    <cellStyle name="20% - アクセント 6 9" xfId="100"/>
    <cellStyle name="40% - アクセント 1 10" xfId="101"/>
    <cellStyle name="40% - アクセント 1 11" xfId="102"/>
    <cellStyle name="40% - アクセント 1 12" xfId="103"/>
    <cellStyle name="40% - アクセント 1 13" xfId="104"/>
    <cellStyle name="40% - アクセント 1 14" xfId="105"/>
    <cellStyle name="40% - アクセント 1 15" xfId="106"/>
    <cellStyle name="40% - アクセント 1 16" xfId="107"/>
    <cellStyle name="40% - アクセント 1 17" xfId="108"/>
    <cellStyle name="40% - アクセント 1 2" xfId="109"/>
    <cellStyle name="40% - アクセント 1 3" xfId="110"/>
    <cellStyle name="40% - アクセント 1 4" xfId="111"/>
    <cellStyle name="40% - アクセント 1 5" xfId="112"/>
    <cellStyle name="40% - アクセント 1 6" xfId="113"/>
    <cellStyle name="40% - アクセント 1 7" xfId="114"/>
    <cellStyle name="40% - アクセント 1 8" xfId="115"/>
    <cellStyle name="40% - アクセント 1 9" xfId="116"/>
    <cellStyle name="40% - アクセント 2 10" xfId="117"/>
    <cellStyle name="40% - アクセント 2 11" xfId="118"/>
    <cellStyle name="40% - アクセント 2 12" xfId="119"/>
    <cellStyle name="40% - アクセント 2 13" xfId="120"/>
    <cellStyle name="40% - アクセント 2 14" xfId="121"/>
    <cellStyle name="40% - アクセント 2 15" xfId="122"/>
    <cellStyle name="40% - アクセント 2 16" xfId="123"/>
    <cellStyle name="40% - アクセント 2 17" xfId="124"/>
    <cellStyle name="40% - アクセント 2 2" xfId="125"/>
    <cellStyle name="40% - アクセント 2 3" xfId="126"/>
    <cellStyle name="40% - アクセント 2 4" xfId="127"/>
    <cellStyle name="40% - アクセント 2 5" xfId="128"/>
    <cellStyle name="40% - アクセント 2 6" xfId="129"/>
    <cellStyle name="40% - アクセント 2 7" xfId="130"/>
    <cellStyle name="40% - アクセント 2 8" xfId="131"/>
    <cellStyle name="40% - アクセント 2 9" xfId="132"/>
    <cellStyle name="40% - アクセント 3 10" xfId="133"/>
    <cellStyle name="40% - アクセント 3 11" xfId="134"/>
    <cellStyle name="40% - アクセント 3 12" xfId="135"/>
    <cellStyle name="40% - アクセント 3 13" xfId="136"/>
    <cellStyle name="40% - アクセント 3 14" xfId="137"/>
    <cellStyle name="40% - アクセント 3 15" xfId="138"/>
    <cellStyle name="40% - アクセント 3 16" xfId="139"/>
    <cellStyle name="40% - アクセント 3 17" xfId="140"/>
    <cellStyle name="40% - アクセント 3 2" xfId="141"/>
    <cellStyle name="40% - アクセント 3 3" xfId="142"/>
    <cellStyle name="40% - アクセント 3 4" xfId="143"/>
    <cellStyle name="40% - アクセント 3 5" xfId="144"/>
    <cellStyle name="40% - アクセント 3 6" xfId="145"/>
    <cellStyle name="40% - アクセント 3 7" xfId="146"/>
    <cellStyle name="40% - アクセント 3 8" xfId="147"/>
    <cellStyle name="40% - アクセント 3 9" xfId="148"/>
    <cellStyle name="40% - アクセント 4 10" xfId="149"/>
    <cellStyle name="40% - アクセント 4 11" xfId="150"/>
    <cellStyle name="40% - アクセント 4 12" xfId="151"/>
    <cellStyle name="40% - アクセント 4 13" xfId="152"/>
    <cellStyle name="40% - アクセント 4 14" xfId="153"/>
    <cellStyle name="40% - アクセント 4 15" xfId="154"/>
    <cellStyle name="40% - アクセント 4 16" xfId="155"/>
    <cellStyle name="40% - アクセント 4 17" xfId="156"/>
    <cellStyle name="40% - アクセント 4 2" xfId="157"/>
    <cellStyle name="40% - アクセント 4 3" xfId="158"/>
    <cellStyle name="40% - アクセント 4 4" xfId="159"/>
    <cellStyle name="40% - アクセント 4 5" xfId="160"/>
    <cellStyle name="40% - アクセント 4 6" xfId="161"/>
    <cellStyle name="40% - アクセント 4 7" xfId="162"/>
    <cellStyle name="40% - アクセント 4 8" xfId="163"/>
    <cellStyle name="40% - アクセント 4 9" xfId="164"/>
    <cellStyle name="40% - アクセント 5 10" xfId="165"/>
    <cellStyle name="40% - アクセント 5 11" xfId="166"/>
    <cellStyle name="40% - アクセント 5 12" xfId="167"/>
    <cellStyle name="40% - アクセント 5 13" xfId="168"/>
    <cellStyle name="40% - アクセント 5 14" xfId="169"/>
    <cellStyle name="40% - アクセント 5 15" xfId="170"/>
    <cellStyle name="40% - アクセント 5 16" xfId="171"/>
    <cellStyle name="40% - アクセント 5 17" xfId="172"/>
    <cellStyle name="40% - アクセント 5 2" xfId="173"/>
    <cellStyle name="40% - アクセント 5 3" xfId="174"/>
    <cellStyle name="40% - アクセント 5 4" xfId="175"/>
    <cellStyle name="40% - アクセント 5 5" xfId="176"/>
    <cellStyle name="40% - アクセント 5 6" xfId="177"/>
    <cellStyle name="40% - アクセント 5 7" xfId="178"/>
    <cellStyle name="40% - アクセント 5 8" xfId="179"/>
    <cellStyle name="40% - アクセント 5 9" xfId="180"/>
    <cellStyle name="40% - アクセント 6 10" xfId="181"/>
    <cellStyle name="40% - アクセント 6 11" xfId="182"/>
    <cellStyle name="40% - アクセント 6 12" xfId="183"/>
    <cellStyle name="40% - アクセント 6 13" xfId="184"/>
    <cellStyle name="40% - アクセント 6 14" xfId="185"/>
    <cellStyle name="40% - アクセント 6 15" xfId="186"/>
    <cellStyle name="40% - アクセント 6 16" xfId="187"/>
    <cellStyle name="40% - アクセント 6 17" xfId="188"/>
    <cellStyle name="40% - アクセント 6 2" xfId="189"/>
    <cellStyle name="40% - アクセント 6 3" xfId="190"/>
    <cellStyle name="40% - アクセント 6 4" xfId="191"/>
    <cellStyle name="40% - アクセント 6 5" xfId="192"/>
    <cellStyle name="40% - アクセント 6 6" xfId="193"/>
    <cellStyle name="40% - アクセント 6 7" xfId="194"/>
    <cellStyle name="40% - アクセント 6 8" xfId="195"/>
    <cellStyle name="40% - アクセント 6 9" xfId="196"/>
    <cellStyle name="60% - アクセント 1 10" xfId="197"/>
    <cellStyle name="60% - アクセント 1 11" xfId="198"/>
    <cellStyle name="60% - アクセント 1 12" xfId="199"/>
    <cellStyle name="60% - アクセント 1 13" xfId="200"/>
    <cellStyle name="60% - アクセント 1 14" xfId="201"/>
    <cellStyle name="60% - アクセント 1 15" xfId="202"/>
    <cellStyle name="60% - アクセント 1 16" xfId="203"/>
    <cellStyle name="60% - アクセント 1 17" xfId="204"/>
    <cellStyle name="60% - アクセント 1 2" xfId="205"/>
    <cellStyle name="60% - アクセント 1 3" xfId="206"/>
    <cellStyle name="60% - アクセント 1 4" xfId="207"/>
    <cellStyle name="60% - アクセント 1 5" xfId="208"/>
    <cellStyle name="60% - アクセント 1 6" xfId="209"/>
    <cellStyle name="60% - アクセント 1 7" xfId="210"/>
    <cellStyle name="60% - アクセント 1 8" xfId="211"/>
    <cellStyle name="60% - アクセント 1 9" xfId="212"/>
    <cellStyle name="60% - アクセント 2 10" xfId="213"/>
    <cellStyle name="60% - アクセント 2 11" xfId="214"/>
    <cellStyle name="60% - アクセント 2 12" xfId="215"/>
    <cellStyle name="60% - アクセント 2 13" xfId="216"/>
    <cellStyle name="60% - アクセント 2 14" xfId="217"/>
    <cellStyle name="60% - アクセント 2 15" xfId="218"/>
    <cellStyle name="60% - アクセント 2 16" xfId="219"/>
    <cellStyle name="60% - アクセント 2 17" xfId="220"/>
    <cellStyle name="60% - アクセント 2 2" xfId="221"/>
    <cellStyle name="60% - アクセント 2 3" xfId="222"/>
    <cellStyle name="60% - アクセント 2 4" xfId="223"/>
    <cellStyle name="60% - アクセント 2 5" xfId="224"/>
    <cellStyle name="60% - アクセント 2 6" xfId="225"/>
    <cellStyle name="60% - アクセント 2 7" xfId="226"/>
    <cellStyle name="60% - アクセント 2 8" xfId="227"/>
    <cellStyle name="60% - アクセント 2 9" xfId="228"/>
    <cellStyle name="60% - アクセント 3 10" xfId="229"/>
    <cellStyle name="60% - アクセント 3 11" xfId="230"/>
    <cellStyle name="60% - アクセント 3 12" xfId="231"/>
    <cellStyle name="60% - アクセント 3 13" xfId="232"/>
    <cellStyle name="60% - アクセント 3 14" xfId="233"/>
    <cellStyle name="60% - アクセント 3 15" xfId="234"/>
    <cellStyle name="60% - アクセント 3 16" xfId="235"/>
    <cellStyle name="60% - アクセント 3 17" xfId="236"/>
    <cellStyle name="60% - アクセント 3 2" xfId="237"/>
    <cellStyle name="60% - アクセント 3 3" xfId="238"/>
    <cellStyle name="60% - アクセント 3 4" xfId="239"/>
    <cellStyle name="60% - アクセント 3 5" xfId="240"/>
    <cellStyle name="60% - アクセント 3 6" xfId="241"/>
    <cellStyle name="60% - アクセント 3 7" xfId="242"/>
    <cellStyle name="60% - アクセント 3 8" xfId="243"/>
    <cellStyle name="60% - アクセント 3 9" xfId="244"/>
    <cellStyle name="60% - アクセント 4 10" xfId="245"/>
    <cellStyle name="60% - アクセント 4 11" xfId="246"/>
    <cellStyle name="60% - アクセント 4 12" xfId="247"/>
    <cellStyle name="60% - アクセント 4 13" xfId="248"/>
    <cellStyle name="60% - アクセント 4 14" xfId="249"/>
    <cellStyle name="60% - アクセント 4 15" xfId="250"/>
    <cellStyle name="60% - アクセント 4 16" xfId="251"/>
    <cellStyle name="60% - アクセント 4 17" xfId="252"/>
    <cellStyle name="60% - アクセント 4 2" xfId="253"/>
    <cellStyle name="60% - アクセント 4 3" xfId="254"/>
    <cellStyle name="60% - アクセント 4 4" xfId="255"/>
    <cellStyle name="60% - アクセント 4 5" xfId="256"/>
    <cellStyle name="60% - アクセント 4 6" xfId="257"/>
    <cellStyle name="60% - アクセント 4 7" xfId="258"/>
    <cellStyle name="60% - アクセント 4 8" xfId="259"/>
    <cellStyle name="60% - アクセント 4 9" xfId="260"/>
    <cellStyle name="60% - アクセント 5 10" xfId="261"/>
    <cellStyle name="60% - アクセント 5 11" xfId="262"/>
    <cellStyle name="60% - アクセント 5 12" xfId="263"/>
    <cellStyle name="60% - アクセント 5 13" xfId="264"/>
    <cellStyle name="60% - アクセント 5 14" xfId="265"/>
    <cellStyle name="60% - アクセント 5 15" xfId="266"/>
    <cellStyle name="60% - アクセント 5 16" xfId="267"/>
    <cellStyle name="60% - アクセント 5 17" xfId="268"/>
    <cellStyle name="60% - アクセント 5 2" xfId="269"/>
    <cellStyle name="60% - アクセント 5 3" xfId="270"/>
    <cellStyle name="60% - アクセント 5 4" xfId="271"/>
    <cellStyle name="60% - アクセント 5 5" xfId="272"/>
    <cellStyle name="60% - アクセント 5 6" xfId="273"/>
    <cellStyle name="60% - アクセント 5 7" xfId="274"/>
    <cellStyle name="60% - アクセント 5 8" xfId="275"/>
    <cellStyle name="60% - アクセント 5 9" xfId="276"/>
    <cellStyle name="60% - アクセント 6 10" xfId="277"/>
    <cellStyle name="60% - アクセント 6 11" xfId="278"/>
    <cellStyle name="60% - アクセント 6 12" xfId="279"/>
    <cellStyle name="60% - アクセント 6 13" xfId="280"/>
    <cellStyle name="60% - アクセント 6 14" xfId="281"/>
    <cellStyle name="60% - アクセント 6 15" xfId="282"/>
    <cellStyle name="60% - アクセント 6 16" xfId="283"/>
    <cellStyle name="60% - アクセント 6 17" xfId="284"/>
    <cellStyle name="60% - アクセント 6 2" xfId="285"/>
    <cellStyle name="60% - アクセント 6 3" xfId="286"/>
    <cellStyle name="60% - アクセント 6 4" xfId="287"/>
    <cellStyle name="60% - アクセント 6 5" xfId="288"/>
    <cellStyle name="60% - アクセント 6 6" xfId="289"/>
    <cellStyle name="60% - アクセント 6 7" xfId="290"/>
    <cellStyle name="60% - アクセント 6 8" xfId="291"/>
    <cellStyle name="60% - アクセント 6 9" xfId="292"/>
    <cellStyle name="アクセント 1 10" xfId="293"/>
    <cellStyle name="アクセント 1 11" xfId="294"/>
    <cellStyle name="アクセント 1 12" xfId="295"/>
    <cellStyle name="アクセント 1 13" xfId="296"/>
    <cellStyle name="アクセント 1 14" xfId="297"/>
    <cellStyle name="アクセント 1 15" xfId="298"/>
    <cellStyle name="アクセント 1 16" xfId="299"/>
    <cellStyle name="アクセント 1 17" xfId="300"/>
    <cellStyle name="アクセント 1 2" xfId="301"/>
    <cellStyle name="アクセント 1 3" xfId="302"/>
    <cellStyle name="アクセント 1 4" xfId="303"/>
    <cellStyle name="アクセント 1 5" xfId="304"/>
    <cellStyle name="アクセント 1 6" xfId="305"/>
    <cellStyle name="アクセント 1 7" xfId="306"/>
    <cellStyle name="アクセント 1 8" xfId="307"/>
    <cellStyle name="アクセント 1 9" xfId="308"/>
    <cellStyle name="アクセント 2 10" xfId="309"/>
    <cellStyle name="アクセント 2 11" xfId="310"/>
    <cellStyle name="アクセント 2 12" xfId="311"/>
    <cellStyle name="アクセント 2 13" xfId="312"/>
    <cellStyle name="アクセント 2 14" xfId="313"/>
    <cellStyle name="アクセント 2 15" xfId="314"/>
    <cellStyle name="アクセント 2 16" xfId="315"/>
    <cellStyle name="アクセント 2 17" xfId="316"/>
    <cellStyle name="アクセント 2 2" xfId="317"/>
    <cellStyle name="アクセント 2 3" xfId="318"/>
    <cellStyle name="アクセント 2 4" xfId="319"/>
    <cellStyle name="アクセント 2 5" xfId="320"/>
    <cellStyle name="アクセント 2 6" xfId="321"/>
    <cellStyle name="アクセント 2 7" xfId="322"/>
    <cellStyle name="アクセント 2 8" xfId="323"/>
    <cellStyle name="アクセント 2 9" xfId="324"/>
    <cellStyle name="アクセント 3 10" xfId="325"/>
    <cellStyle name="アクセント 3 11" xfId="326"/>
    <cellStyle name="アクセント 3 12" xfId="327"/>
    <cellStyle name="アクセント 3 13" xfId="328"/>
    <cellStyle name="アクセント 3 14" xfId="329"/>
    <cellStyle name="アクセント 3 15" xfId="330"/>
    <cellStyle name="アクセント 3 16" xfId="331"/>
    <cellStyle name="アクセント 3 17" xfId="332"/>
    <cellStyle name="アクセント 3 2" xfId="333"/>
    <cellStyle name="アクセント 3 3" xfId="334"/>
    <cellStyle name="アクセント 3 4" xfId="335"/>
    <cellStyle name="アクセント 3 5" xfId="336"/>
    <cellStyle name="アクセント 3 6" xfId="337"/>
    <cellStyle name="アクセント 3 7" xfId="338"/>
    <cellStyle name="アクセント 3 8" xfId="339"/>
    <cellStyle name="アクセント 3 9" xfId="340"/>
    <cellStyle name="アクセント 4 10" xfId="341"/>
    <cellStyle name="アクセント 4 11" xfId="342"/>
    <cellStyle name="アクセント 4 12" xfId="343"/>
    <cellStyle name="アクセント 4 13" xfId="344"/>
    <cellStyle name="アクセント 4 14" xfId="345"/>
    <cellStyle name="アクセント 4 15" xfId="346"/>
    <cellStyle name="アクセント 4 16" xfId="347"/>
    <cellStyle name="アクセント 4 17" xfId="348"/>
    <cellStyle name="アクセント 4 2" xfId="349"/>
    <cellStyle name="アクセント 4 3" xfId="350"/>
    <cellStyle name="アクセント 4 4" xfId="351"/>
    <cellStyle name="アクセント 4 5" xfId="352"/>
    <cellStyle name="アクセント 4 6" xfId="353"/>
    <cellStyle name="アクセント 4 7" xfId="354"/>
    <cellStyle name="アクセント 4 8" xfId="355"/>
    <cellStyle name="アクセント 4 9" xfId="356"/>
    <cellStyle name="アクセント 5 10" xfId="357"/>
    <cellStyle name="アクセント 5 11" xfId="358"/>
    <cellStyle name="アクセント 5 12" xfId="359"/>
    <cellStyle name="アクセント 5 13" xfId="360"/>
    <cellStyle name="アクセント 5 14" xfId="361"/>
    <cellStyle name="アクセント 5 15" xfId="362"/>
    <cellStyle name="アクセント 5 16" xfId="363"/>
    <cellStyle name="アクセント 5 17" xfId="364"/>
    <cellStyle name="アクセント 5 2" xfId="365"/>
    <cellStyle name="アクセント 5 3" xfId="366"/>
    <cellStyle name="アクセント 5 4" xfId="367"/>
    <cellStyle name="アクセント 5 5" xfId="368"/>
    <cellStyle name="アクセント 5 6" xfId="369"/>
    <cellStyle name="アクセント 5 7" xfId="370"/>
    <cellStyle name="アクセント 5 8" xfId="371"/>
    <cellStyle name="アクセント 5 9" xfId="372"/>
    <cellStyle name="アクセント 6 10" xfId="373"/>
    <cellStyle name="アクセント 6 11" xfId="374"/>
    <cellStyle name="アクセント 6 12" xfId="375"/>
    <cellStyle name="アクセント 6 13" xfId="376"/>
    <cellStyle name="アクセント 6 14" xfId="377"/>
    <cellStyle name="アクセント 6 15" xfId="378"/>
    <cellStyle name="アクセント 6 16" xfId="379"/>
    <cellStyle name="アクセント 6 17" xfId="380"/>
    <cellStyle name="アクセント 6 2" xfId="381"/>
    <cellStyle name="アクセント 6 3" xfId="382"/>
    <cellStyle name="アクセント 6 4" xfId="383"/>
    <cellStyle name="アクセント 6 5" xfId="384"/>
    <cellStyle name="アクセント 6 6" xfId="385"/>
    <cellStyle name="アクセント 6 7" xfId="386"/>
    <cellStyle name="アクセント 6 8" xfId="387"/>
    <cellStyle name="アクセント 6 9" xfId="388"/>
    <cellStyle name="タイトル 10" xfId="389"/>
    <cellStyle name="タイトル 11" xfId="390"/>
    <cellStyle name="タイトル 12" xfId="391"/>
    <cellStyle name="タイトル 13" xfId="392"/>
    <cellStyle name="タイトル 14" xfId="393"/>
    <cellStyle name="タイトル 15" xfId="394"/>
    <cellStyle name="タイトル 16" xfId="395"/>
    <cellStyle name="タイトル 17" xfId="396"/>
    <cellStyle name="タイトル 2" xfId="397"/>
    <cellStyle name="タイトル 3" xfId="398"/>
    <cellStyle name="タイトル 4" xfId="399"/>
    <cellStyle name="タイトル 5" xfId="400"/>
    <cellStyle name="タイトル 6" xfId="401"/>
    <cellStyle name="タイトル 7" xfId="402"/>
    <cellStyle name="タイトル 8" xfId="403"/>
    <cellStyle name="タイトル 9" xfId="404"/>
    <cellStyle name="チェック セル 10" xfId="405"/>
    <cellStyle name="チェック セル 11" xfId="406"/>
    <cellStyle name="チェック セル 12" xfId="407"/>
    <cellStyle name="チェック セル 13" xfId="408"/>
    <cellStyle name="チェック セル 14" xfId="409"/>
    <cellStyle name="チェック セル 15" xfId="410"/>
    <cellStyle name="チェック セル 16" xfId="411"/>
    <cellStyle name="チェック セル 17" xfId="412"/>
    <cellStyle name="チェック セル 2" xfId="413"/>
    <cellStyle name="チェック セル 3" xfId="414"/>
    <cellStyle name="チェック セル 4" xfId="415"/>
    <cellStyle name="チェック セル 5" xfId="416"/>
    <cellStyle name="チェック セル 6" xfId="417"/>
    <cellStyle name="チェック セル 7" xfId="418"/>
    <cellStyle name="チェック セル 8" xfId="419"/>
    <cellStyle name="チェック セル 9" xfId="420"/>
    <cellStyle name="どちらでもない 10" xfId="421"/>
    <cellStyle name="どちらでもない 11" xfId="422"/>
    <cellStyle name="どちらでもない 12" xfId="423"/>
    <cellStyle name="どちらでもない 13" xfId="424"/>
    <cellStyle name="どちらでもない 14" xfId="425"/>
    <cellStyle name="どちらでもない 15" xfId="426"/>
    <cellStyle name="どちらでもない 16" xfId="427"/>
    <cellStyle name="どちらでもない 17" xfId="428"/>
    <cellStyle name="どちらでもない 2" xfId="429"/>
    <cellStyle name="どちらでもない 3" xfId="430"/>
    <cellStyle name="どちらでもない 4" xfId="431"/>
    <cellStyle name="どちらでもない 5" xfId="432"/>
    <cellStyle name="どちらでもない 6" xfId="433"/>
    <cellStyle name="どちらでもない 7" xfId="434"/>
    <cellStyle name="どちらでもない 8" xfId="435"/>
    <cellStyle name="どちらでもない 9" xfId="436"/>
    <cellStyle name="メモ 10" xfId="437"/>
    <cellStyle name="メモ 11" xfId="438"/>
    <cellStyle name="メモ 12" xfId="439"/>
    <cellStyle name="メモ 13" xfId="440"/>
    <cellStyle name="メモ 14" xfId="441"/>
    <cellStyle name="メモ 15" xfId="442"/>
    <cellStyle name="メモ 16" xfId="443"/>
    <cellStyle name="メモ 17" xfId="444"/>
    <cellStyle name="メモ 2" xfId="445"/>
    <cellStyle name="メモ 3" xfId="446"/>
    <cellStyle name="メモ 4" xfId="447"/>
    <cellStyle name="メモ 5" xfId="448"/>
    <cellStyle name="メモ 6" xfId="449"/>
    <cellStyle name="メモ 7" xfId="450"/>
    <cellStyle name="メモ 8" xfId="451"/>
    <cellStyle name="メモ 9" xfId="452"/>
    <cellStyle name="リンク セル 10" xfId="453"/>
    <cellStyle name="リンク セル 11" xfId="454"/>
    <cellStyle name="リンク セル 12" xfId="455"/>
    <cellStyle name="リンク セル 13" xfId="456"/>
    <cellStyle name="リンク セル 14" xfId="457"/>
    <cellStyle name="リンク セル 15" xfId="458"/>
    <cellStyle name="リンク セル 16" xfId="459"/>
    <cellStyle name="リンク セル 17" xfId="460"/>
    <cellStyle name="リンク セル 2" xfId="461"/>
    <cellStyle name="リンク セル 3" xfId="462"/>
    <cellStyle name="リンク セル 4" xfId="463"/>
    <cellStyle name="リンク セル 5" xfId="464"/>
    <cellStyle name="リンク セル 6" xfId="465"/>
    <cellStyle name="リンク セル 7" xfId="466"/>
    <cellStyle name="リンク セル 8" xfId="467"/>
    <cellStyle name="リンク セル 9" xfId="468"/>
    <cellStyle name="悪い 10" xfId="469"/>
    <cellStyle name="悪い 11" xfId="470"/>
    <cellStyle name="悪い 12" xfId="471"/>
    <cellStyle name="悪い 13" xfId="472"/>
    <cellStyle name="悪い 14" xfId="473"/>
    <cellStyle name="悪い 15" xfId="474"/>
    <cellStyle name="悪い 16" xfId="475"/>
    <cellStyle name="悪い 17" xfId="476"/>
    <cellStyle name="悪い 2" xfId="477"/>
    <cellStyle name="悪い 3" xfId="478"/>
    <cellStyle name="悪い 4" xfId="479"/>
    <cellStyle name="悪い 5" xfId="480"/>
    <cellStyle name="悪い 6" xfId="481"/>
    <cellStyle name="悪い 7" xfId="482"/>
    <cellStyle name="悪い 8" xfId="483"/>
    <cellStyle name="悪い 9" xfId="484"/>
    <cellStyle name="計算 10" xfId="485"/>
    <cellStyle name="計算 11" xfId="486"/>
    <cellStyle name="計算 12" xfId="487"/>
    <cellStyle name="計算 13" xfId="488"/>
    <cellStyle name="計算 14" xfId="489"/>
    <cellStyle name="計算 15" xfId="490"/>
    <cellStyle name="計算 16" xfId="491"/>
    <cellStyle name="計算 17" xfId="492"/>
    <cellStyle name="計算 2" xfId="493"/>
    <cellStyle name="計算 3" xfId="494"/>
    <cellStyle name="計算 4" xfId="495"/>
    <cellStyle name="計算 5" xfId="496"/>
    <cellStyle name="計算 6" xfId="497"/>
    <cellStyle name="計算 7" xfId="498"/>
    <cellStyle name="計算 8" xfId="499"/>
    <cellStyle name="計算 9" xfId="500"/>
    <cellStyle name="警告文 10" xfId="501"/>
    <cellStyle name="警告文 11" xfId="502"/>
    <cellStyle name="警告文 12" xfId="503"/>
    <cellStyle name="警告文 13" xfId="504"/>
    <cellStyle name="警告文 14" xfId="505"/>
    <cellStyle name="警告文 15" xfId="506"/>
    <cellStyle name="警告文 16" xfId="507"/>
    <cellStyle name="警告文 17" xfId="508"/>
    <cellStyle name="警告文 2" xfId="509"/>
    <cellStyle name="警告文 3" xfId="510"/>
    <cellStyle name="警告文 4" xfId="511"/>
    <cellStyle name="警告文 5" xfId="512"/>
    <cellStyle name="警告文 6" xfId="513"/>
    <cellStyle name="警告文 7" xfId="514"/>
    <cellStyle name="警告文 8" xfId="515"/>
    <cellStyle name="警告文 9" xfId="516"/>
    <cellStyle name="桁区切り 2" xfId="517"/>
    <cellStyle name="桁区切り 3" xfId="4"/>
    <cellStyle name="見出し 1 10" xfId="518"/>
    <cellStyle name="見出し 1 11" xfId="519"/>
    <cellStyle name="見出し 1 12" xfId="520"/>
    <cellStyle name="見出し 1 13" xfId="521"/>
    <cellStyle name="見出し 1 14" xfId="522"/>
    <cellStyle name="見出し 1 15" xfId="523"/>
    <cellStyle name="見出し 1 16" xfId="524"/>
    <cellStyle name="見出し 1 17" xfId="525"/>
    <cellStyle name="見出し 1 2" xfId="526"/>
    <cellStyle name="見出し 1 3" xfId="527"/>
    <cellStyle name="見出し 1 4" xfId="528"/>
    <cellStyle name="見出し 1 5" xfId="529"/>
    <cellStyle name="見出し 1 6" xfId="530"/>
    <cellStyle name="見出し 1 7" xfId="531"/>
    <cellStyle name="見出し 1 8" xfId="532"/>
    <cellStyle name="見出し 1 9" xfId="533"/>
    <cellStyle name="見出し 2 10" xfId="534"/>
    <cellStyle name="見出し 2 11" xfId="535"/>
    <cellStyle name="見出し 2 12" xfId="536"/>
    <cellStyle name="見出し 2 13" xfId="537"/>
    <cellStyle name="見出し 2 14" xfId="538"/>
    <cellStyle name="見出し 2 15" xfId="539"/>
    <cellStyle name="見出し 2 16" xfId="540"/>
    <cellStyle name="見出し 2 17" xfId="541"/>
    <cellStyle name="見出し 2 2" xfId="542"/>
    <cellStyle name="見出し 2 3" xfId="543"/>
    <cellStyle name="見出し 2 4" xfId="544"/>
    <cellStyle name="見出し 2 5" xfId="545"/>
    <cellStyle name="見出し 2 6" xfId="546"/>
    <cellStyle name="見出し 2 7" xfId="547"/>
    <cellStyle name="見出し 2 8" xfId="548"/>
    <cellStyle name="見出し 2 9" xfId="549"/>
    <cellStyle name="見出し 3 10" xfId="550"/>
    <cellStyle name="見出し 3 11" xfId="551"/>
    <cellStyle name="見出し 3 12" xfId="552"/>
    <cellStyle name="見出し 3 13" xfId="553"/>
    <cellStyle name="見出し 3 14" xfId="554"/>
    <cellStyle name="見出し 3 15" xfId="555"/>
    <cellStyle name="見出し 3 16" xfId="556"/>
    <cellStyle name="見出し 3 17" xfId="557"/>
    <cellStyle name="見出し 3 2" xfId="558"/>
    <cellStyle name="見出し 3 3" xfId="559"/>
    <cellStyle name="見出し 3 4" xfId="560"/>
    <cellStyle name="見出し 3 5" xfId="561"/>
    <cellStyle name="見出し 3 6" xfId="562"/>
    <cellStyle name="見出し 3 7" xfId="563"/>
    <cellStyle name="見出し 3 8" xfId="564"/>
    <cellStyle name="見出し 3 9" xfId="565"/>
    <cellStyle name="見出し 4 10" xfId="566"/>
    <cellStyle name="見出し 4 11" xfId="567"/>
    <cellStyle name="見出し 4 12" xfId="568"/>
    <cellStyle name="見出し 4 13" xfId="569"/>
    <cellStyle name="見出し 4 14" xfId="570"/>
    <cellStyle name="見出し 4 15" xfId="571"/>
    <cellStyle name="見出し 4 16" xfId="572"/>
    <cellStyle name="見出し 4 17" xfId="573"/>
    <cellStyle name="見出し 4 2" xfId="574"/>
    <cellStyle name="見出し 4 3" xfId="575"/>
    <cellStyle name="見出し 4 4" xfId="576"/>
    <cellStyle name="見出し 4 5" xfId="577"/>
    <cellStyle name="見出し 4 6" xfId="578"/>
    <cellStyle name="見出し 4 7" xfId="579"/>
    <cellStyle name="見出し 4 8" xfId="580"/>
    <cellStyle name="見出し 4 9" xfId="581"/>
    <cellStyle name="集計 10" xfId="582"/>
    <cellStyle name="集計 11" xfId="583"/>
    <cellStyle name="集計 12" xfId="584"/>
    <cellStyle name="集計 13" xfId="585"/>
    <cellStyle name="集計 14" xfId="586"/>
    <cellStyle name="集計 15" xfId="587"/>
    <cellStyle name="集計 16" xfId="588"/>
    <cellStyle name="集計 17" xfId="589"/>
    <cellStyle name="集計 2" xfId="590"/>
    <cellStyle name="集計 3" xfId="591"/>
    <cellStyle name="集計 4" xfId="592"/>
    <cellStyle name="集計 5" xfId="593"/>
    <cellStyle name="集計 6" xfId="594"/>
    <cellStyle name="集計 7" xfId="595"/>
    <cellStyle name="集計 8" xfId="596"/>
    <cellStyle name="集計 9" xfId="597"/>
    <cellStyle name="出力 10" xfId="598"/>
    <cellStyle name="出力 11" xfId="599"/>
    <cellStyle name="出力 12" xfId="600"/>
    <cellStyle name="出力 13" xfId="601"/>
    <cellStyle name="出力 14" xfId="602"/>
    <cellStyle name="出力 15" xfId="603"/>
    <cellStyle name="出力 16" xfId="604"/>
    <cellStyle name="出力 17" xfId="605"/>
    <cellStyle name="出力 2" xfId="606"/>
    <cellStyle name="出力 3" xfId="607"/>
    <cellStyle name="出力 4" xfId="608"/>
    <cellStyle name="出力 5" xfId="609"/>
    <cellStyle name="出力 6" xfId="610"/>
    <cellStyle name="出力 7" xfId="611"/>
    <cellStyle name="出力 8" xfId="612"/>
    <cellStyle name="出力 9" xfId="613"/>
    <cellStyle name="説明文 10" xfId="614"/>
    <cellStyle name="説明文 11" xfId="615"/>
    <cellStyle name="説明文 12" xfId="616"/>
    <cellStyle name="説明文 13" xfId="617"/>
    <cellStyle name="説明文 14" xfId="618"/>
    <cellStyle name="説明文 15" xfId="619"/>
    <cellStyle name="説明文 16" xfId="620"/>
    <cellStyle name="説明文 17" xfId="621"/>
    <cellStyle name="説明文 2" xfId="622"/>
    <cellStyle name="説明文 3" xfId="623"/>
    <cellStyle name="説明文 4" xfId="624"/>
    <cellStyle name="説明文 5" xfId="625"/>
    <cellStyle name="説明文 6" xfId="626"/>
    <cellStyle name="説明文 7" xfId="627"/>
    <cellStyle name="説明文 8" xfId="628"/>
    <cellStyle name="説明文 9" xfId="629"/>
    <cellStyle name="入力 10" xfId="630"/>
    <cellStyle name="入力 11" xfId="631"/>
    <cellStyle name="入力 12" xfId="632"/>
    <cellStyle name="入力 13" xfId="633"/>
    <cellStyle name="入力 14" xfId="634"/>
    <cellStyle name="入力 15" xfId="635"/>
    <cellStyle name="入力 16" xfId="636"/>
    <cellStyle name="入力 17" xfId="637"/>
    <cellStyle name="入力 2" xfId="638"/>
    <cellStyle name="入力 3" xfId="639"/>
    <cellStyle name="入力 4" xfId="640"/>
    <cellStyle name="入力 5" xfId="641"/>
    <cellStyle name="入力 6" xfId="642"/>
    <cellStyle name="入力 7" xfId="643"/>
    <cellStyle name="入力 8" xfId="644"/>
    <cellStyle name="入力 9" xfId="645"/>
    <cellStyle name="標準" xfId="0" builtinId="0"/>
    <cellStyle name="標準 10" xfId="646"/>
    <cellStyle name="標準 11" xfId="647"/>
    <cellStyle name="標準 12" xfId="648"/>
    <cellStyle name="標準 13" xfId="649"/>
    <cellStyle name="標準 14" xfId="650"/>
    <cellStyle name="標準 15" xfId="651"/>
    <cellStyle name="標準 16" xfId="652"/>
    <cellStyle name="標準 17" xfId="653"/>
    <cellStyle name="標準 18" xfId="654"/>
    <cellStyle name="標準 2" xfId="1"/>
    <cellStyle name="標準 3" xfId="655"/>
    <cellStyle name="標準 4" xfId="656"/>
    <cellStyle name="標準 5" xfId="657"/>
    <cellStyle name="標準 6" xfId="658"/>
    <cellStyle name="標準 7" xfId="659"/>
    <cellStyle name="標準 8" xfId="660"/>
    <cellStyle name="標準 9" xfId="661"/>
    <cellStyle name="標準_給食月報" xfId="3"/>
    <cellStyle name="標準_月報(H23）" xfId="2"/>
    <cellStyle name="良い 10" xfId="662"/>
    <cellStyle name="良い 11" xfId="663"/>
    <cellStyle name="良い 12" xfId="664"/>
    <cellStyle name="良い 13" xfId="665"/>
    <cellStyle name="良い 14" xfId="666"/>
    <cellStyle name="良い 15" xfId="667"/>
    <cellStyle name="良い 16" xfId="668"/>
    <cellStyle name="良い 17" xfId="669"/>
    <cellStyle name="良い 2" xfId="670"/>
    <cellStyle name="良い 3" xfId="671"/>
    <cellStyle name="良い 4" xfId="672"/>
    <cellStyle name="良い 5" xfId="673"/>
    <cellStyle name="良い 6" xfId="674"/>
    <cellStyle name="良い 7" xfId="675"/>
    <cellStyle name="良い 8" xfId="676"/>
    <cellStyle name="良い 9" xfId="677"/>
  </cellStyles>
  <dxfs count="0"/>
  <tableStyles count="0" defaultTableStyle="TableStyleMedium9" defaultPivotStyle="PivotStyleLight16"/>
  <colors>
    <mruColors>
      <color rgb="FFFF7C80"/>
      <color rgb="FFFAC0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17317</xdr:rowOff>
    </xdr:from>
    <xdr:to>
      <xdr:col>54</xdr:col>
      <xdr:colOff>95250</xdr:colOff>
      <xdr:row>23</xdr:row>
      <xdr:rowOff>112567</xdr:rowOff>
    </xdr:to>
    <xdr:sp macro="" textlink="">
      <xdr:nvSpPr>
        <xdr:cNvPr id="2" name="テキスト ボックス 1"/>
        <xdr:cNvSpPr txBox="1"/>
      </xdr:nvSpPr>
      <xdr:spPr>
        <a:xfrm>
          <a:off x="0" y="17317"/>
          <a:ext cx="7412182" cy="42775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☆日計表・給食内容検討表の連動について☆</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日計表</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31</a:t>
          </a:r>
          <a:r>
            <a:rPr kumimoji="1" lang="ja-JP" altLang="en-US" sz="1100">
              <a:solidFill>
                <a:schemeClr val="dk1"/>
              </a:solidFill>
              <a:effectLst/>
              <a:latin typeface="+mn-lt"/>
              <a:ea typeface="+mn-ea"/>
              <a:cs typeface="+mn-cs"/>
            </a:rPr>
            <a:t>）に食材・使用量（</a:t>
          </a:r>
          <a:r>
            <a:rPr kumimoji="1" lang="en-US" altLang="ja-JP" sz="1100">
              <a:solidFill>
                <a:schemeClr val="dk1"/>
              </a:solidFill>
              <a:effectLst/>
              <a:latin typeface="+mn-lt"/>
              <a:ea typeface="+mn-ea"/>
              <a:cs typeface="+mn-cs"/>
            </a:rPr>
            <a:t>g</a:t>
          </a:r>
          <a:r>
            <a:rPr kumimoji="1" lang="ja-JP" altLang="en-US" sz="1100">
              <a:solidFill>
                <a:schemeClr val="dk1"/>
              </a:solidFill>
              <a:effectLst/>
              <a:latin typeface="+mn-lt"/>
              <a:ea typeface="+mn-ea"/>
              <a:cs typeface="+mn-cs"/>
            </a:rPr>
            <a:t>）を</a:t>
          </a:r>
          <a:r>
            <a:rPr kumimoji="1" lang="ja-JP" altLang="ja-JP" sz="1100">
              <a:solidFill>
                <a:schemeClr val="dk1"/>
              </a:solidFill>
              <a:effectLst/>
              <a:latin typeface="+mn-lt"/>
              <a:ea typeface="+mn-ea"/>
              <a:cs typeface="+mn-cs"/>
            </a:rPr>
            <a:t>入力する</a:t>
          </a:r>
          <a:r>
            <a:rPr kumimoji="1" lang="ja-JP" altLang="en-US" sz="1100">
              <a:solidFill>
                <a:schemeClr val="dk1"/>
              </a:solidFill>
              <a:effectLst/>
              <a:latin typeface="+mn-lt"/>
              <a:ea typeface="+mn-ea"/>
              <a:cs typeface="+mn-cs"/>
            </a:rPr>
            <a:t>と、給食内容検討表（給食月報）の該当日に各食品群の使用量の合計（</a:t>
          </a:r>
          <a:r>
            <a:rPr kumimoji="1" lang="en-US" altLang="ja-JP" sz="1100">
              <a:solidFill>
                <a:schemeClr val="dk1"/>
              </a:solidFill>
              <a:effectLst/>
              <a:latin typeface="+mn-lt"/>
              <a:ea typeface="+mn-ea"/>
              <a:cs typeface="+mn-cs"/>
            </a:rPr>
            <a:t>g</a:t>
          </a:r>
          <a:r>
            <a:rPr kumimoji="1" lang="ja-JP" altLang="en-US" sz="1100">
              <a:solidFill>
                <a:schemeClr val="dk1"/>
              </a:solidFill>
              <a:effectLst/>
              <a:latin typeface="+mn-lt"/>
              <a:ea typeface="+mn-ea"/>
              <a:cs typeface="+mn-cs"/>
            </a:rPr>
            <a:t>）が表示されます。</a:t>
          </a:r>
          <a:endParaRPr kumimoji="1" lang="en-US" altLang="ja-JP" sz="1100">
            <a:solidFill>
              <a:schemeClr val="dk1"/>
            </a:solidFill>
            <a:effectLst/>
            <a:latin typeface="+mn-lt"/>
            <a:ea typeface="+mn-ea"/>
            <a:cs typeface="+mn-cs"/>
          </a:endParaRPr>
        </a:p>
        <a:p>
          <a:endParaRPr kumimoji="0" lang="en-US" altLang="ja-JP" sz="1100" u="none">
            <a:effectLst/>
          </a:endParaRPr>
        </a:p>
        <a:p>
          <a:r>
            <a:rPr kumimoji="0" lang="ja-JP" altLang="en-US" sz="1100" u="sng">
              <a:effectLst/>
            </a:rPr>
            <a:t>■</a:t>
          </a:r>
          <a:r>
            <a:rPr kumimoji="1" lang="ja-JP" altLang="en-US" sz="1100" u="sng"/>
            <a:t>使い方</a:t>
          </a:r>
          <a:endParaRPr kumimoji="1" lang="en-US" altLang="ja-JP" sz="1100" u="sng"/>
        </a:p>
        <a:p>
          <a:pPr lvl="1"/>
          <a:r>
            <a:rPr kumimoji="1" lang="ja-JP" altLang="en-US" sz="1100"/>
            <a:t>①</a:t>
          </a:r>
          <a:r>
            <a:rPr kumimoji="1" lang="en-US" altLang="ja-JP" sz="1100"/>
            <a:t>【</a:t>
          </a:r>
          <a:r>
            <a:rPr kumimoji="1" lang="ja-JP" altLang="en-US" sz="1100"/>
            <a:t>給食内容検討表（</a:t>
          </a:r>
          <a:r>
            <a:rPr kumimoji="1" lang="en-US" altLang="ja-JP" sz="1100"/>
            <a:t>1</a:t>
          </a:r>
          <a:r>
            <a:rPr kumimoji="1" lang="ja-JP" altLang="en-US" sz="1100"/>
            <a:t>～</a:t>
          </a:r>
          <a:r>
            <a:rPr kumimoji="1" lang="en-US" altLang="ja-JP" sz="1100"/>
            <a:t>2</a:t>
          </a:r>
          <a:r>
            <a:rPr kumimoji="1" lang="ja-JP" altLang="en-US" sz="1100"/>
            <a:t>歳児）</a:t>
          </a:r>
          <a:r>
            <a:rPr kumimoji="1" lang="en-US" altLang="ja-JP" sz="1100"/>
            <a:t>】</a:t>
          </a:r>
          <a:r>
            <a:rPr kumimoji="1" lang="ja-JP" altLang="en-US" sz="1100"/>
            <a:t>のシート右上に、年月・保育所名を入力する。　</a:t>
          </a:r>
          <a:endParaRPr kumimoji="1" lang="en-US" altLang="ja-JP" sz="1100"/>
        </a:p>
        <a:p>
          <a:pPr lvl="1"/>
          <a:r>
            <a:rPr kumimoji="1" lang="ja-JP" altLang="en-US" sz="1100"/>
            <a:t>　　　すべてのシートの年月・保育所名の部分に反映されます。</a:t>
          </a:r>
          <a:endParaRPr kumimoji="1" lang="en-US" altLang="ja-JP" sz="1100"/>
        </a:p>
        <a:p>
          <a:pPr lvl="1"/>
          <a:r>
            <a:rPr kumimoji="1" lang="ja-JP" altLang="en-US" sz="1100">
              <a:solidFill>
                <a:schemeClr val="dk1"/>
              </a:solidFill>
              <a:effectLst/>
              <a:latin typeface="+mn-lt"/>
              <a:ea typeface="+mn-ea"/>
              <a:cs typeface="+mn-cs"/>
            </a:rPr>
            <a:t>②日計表を入力していく。</a:t>
          </a:r>
          <a:endParaRPr kumimoji="1" lang="en-US" altLang="ja-JP" sz="1100">
            <a:solidFill>
              <a:schemeClr val="dk1"/>
            </a:solidFill>
            <a:effectLst/>
            <a:latin typeface="+mn-lt"/>
            <a:ea typeface="+mn-ea"/>
            <a:cs typeface="+mn-cs"/>
          </a:endParaRPr>
        </a:p>
        <a:p>
          <a:pPr lvl="1"/>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日計表の詳細な記載（入力）方法は</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記入例</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のシートをご覧ください。</a:t>
          </a:r>
          <a:endParaRPr kumimoji="1" lang="en-US" altLang="ja-JP" sz="1100">
            <a:solidFill>
              <a:schemeClr val="dk1"/>
            </a:solidFill>
            <a:effectLst/>
            <a:latin typeface="+mn-lt"/>
            <a:ea typeface="+mn-ea"/>
            <a:cs typeface="+mn-cs"/>
          </a:endParaRPr>
        </a:p>
        <a:p>
          <a:endParaRPr kumimoji="1" lang="en-US" altLang="ja-JP" sz="1100" u="sng">
            <a:solidFill>
              <a:schemeClr val="dk1"/>
            </a:solidFill>
            <a:effectLst/>
            <a:latin typeface="+mn-lt"/>
            <a:ea typeface="+mn-ea"/>
            <a:cs typeface="+mn-cs"/>
          </a:endParaRPr>
        </a:p>
        <a:p>
          <a:r>
            <a:rPr kumimoji="1" lang="ja-JP" altLang="en-US" sz="1100" u="sng">
              <a:solidFill>
                <a:schemeClr val="dk1"/>
              </a:solidFill>
              <a:effectLst/>
              <a:latin typeface="+mn-lt"/>
              <a:ea typeface="+mn-ea"/>
              <a:cs typeface="+mn-cs"/>
            </a:rPr>
            <a:t>■日計表の食品</a:t>
          </a:r>
          <a:r>
            <a:rPr kumimoji="1" lang="en-US" altLang="ja-JP" sz="1100" u="sng">
              <a:solidFill>
                <a:schemeClr val="dk1"/>
              </a:solidFill>
              <a:effectLst/>
              <a:latin typeface="+mn-lt"/>
              <a:ea typeface="+mn-ea"/>
              <a:cs typeface="+mn-cs"/>
            </a:rPr>
            <a:t>NO</a:t>
          </a:r>
          <a:r>
            <a:rPr kumimoji="1" lang="ja-JP" altLang="en-US" sz="1100" u="sng">
              <a:solidFill>
                <a:schemeClr val="dk1"/>
              </a:solidFill>
              <a:effectLst/>
              <a:latin typeface="+mn-lt"/>
              <a:ea typeface="+mn-ea"/>
              <a:cs typeface="+mn-cs"/>
            </a:rPr>
            <a:t>・廃棄率に“？”が出たとき</a:t>
          </a:r>
          <a:endParaRPr kumimoji="1" lang="en-US" altLang="ja-JP" sz="1100" u="sng">
            <a:solidFill>
              <a:schemeClr val="dk1"/>
            </a:solidFill>
            <a:effectLst/>
            <a:latin typeface="+mn-lt"/>
            <a:ea typeface="+mn-ea"/>
            <a:cs typeface="+mn-cs"/>
          </a:endParaRPr>
        </a:p>
        <a:p>
          <a:pPr lvl="0"/>
          <a:r>
            <a:rPr kumimoji="1" lang="ja-JP" altLang="en-US" sz="1100" u="none">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日計表に入力した材料名が</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廃棄率表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のシート</a:t>
          </a:r>
          <a:r>
            <a:rPr kumimoji="1" lang="ja-JP" altLang="en-US" sz="1100">
              <a:solidFill>
                <a:schemeClr val="dk1"/>
              </a:solidFill>
              <a:effectLst/>
              <a:latin typeface="+mn-lt"/>
              <a:ea typeface="+mn-ea"/>
              <a:cs typeface="+mn-cs"/>
            </a:rPr>
            <a:t>と一致しない状態です。</a:t>
          </a:r>
          <a:endParaRPr kumimoji="1" lang="en-US" altLang="ja-JP" sz="1100">
            <a:solidFill>
              <a:schemeClr val="dk1"/>
            </a:solidFill>
            <a:effectLst/>
            <a:latin typeface="+mn-lt"/>
            <a:ea typeface="+mn-ea"/>
            <a:cs typeface="+mn-cs"/>
          </a:endParaRPr>
        </a:p>
        <a:p>
          <a:pPr lvl="0"/>
          <a:r>
            <a:rPr kumimoji="1" lang="ja-JP" altLang="en-US" sz="1100">
              <a:solidFill>
                <a:schemeClr val="dk1"/>
              </a:solidFill>
              <a:effectLst/>
              <a:latin typeface="+mn-lt"/>
              <a:ea typeface="+mn-ea"/>
              <a:cs typeface="+mn-cs"/>
            </a:rPr>
            <a:t>　　　　①②のいずれかの対応を行ってください。</a:t>
          </a:r>
          <a:endParaRPr kumimoji="1" lang="en-US" altLang="ja-JP" sz="1100">
            <a:solidFill>
              <a:schemeClr val="dk1"/>
            </a:solidFill>
            <a:effectLst/>
            <a:latin typeface="+mn-lt"/>
            <a:ea typeface="+mn-ea"/>
            <a:cs typeface="+mn-cs"/>
          </a:endParaRPr>
        </a:p>
        <a:p>
          <a:pPr lvl="1"/>
          <a:endParaRPr kumimoji="1" lang="en-US" altLang="ja-JP" sz="1100">
            <a:solidFill>
              <a:schemeClr val="dk1"/>
            </a:solidFill>
            <a:effectLst/>
            <a:latin typeface="+mn-lt"/>
            <a:ea typeface="+mn-ea"/>
            <a:cs typeface="+mn-cs"/>
          </a:endParaRPr>
        </a:p>
        <a:p>
          <a:pPr lvl="1"/>
          <a:r>
            <a:rPr kumimoji="1" lang="ja-JP" altLang="en-US" sz="1100">
              <a:solidFill>
                <a:schemeClr val="dk1"/>
              </a:solidFill>
              <a:effectLst/>
              <a:latin typeface="+mn-lt"/>
              <a:ea typeface="+mn-ea"/>
              <a:cs typeface="+mn-cs"/>
            </a:rPr>
            <a:t>①</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廃棄率表</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シートの食品名・廃棄率自体を変更する。</a:t>
          </a:r>
          <a:endParaRPr kumimoji="1" lang="en-US" altLang="ja-JP" sz="1100">
            <a:solidFill>
              <a:schemeClr val="dk1"/>
            </a:solidFill>
            <a:effectLst/>
            <a:latin typeface="+mn-lt"/>
            <a:ea typeface="+mn-ea"/>
            <a:cs typeface="+mn-cs"/>
          </a:endParaRPr>
        </a:p>
        <a:p>
          <a:pPr lvl="1"/>
          <a:r>
            <a:rPr kumimoji="1" lang="ja-JP" altLang="en-US" sz="1100">
              <a:solidFill>
                <a:schemeClr val="dk1"/>
              </a:solidFill>
              <a:effectLst/>
              <a:latin typeface="+mn-lt"/>
              <a:ea typeface="+mn-ea"/>
              <a:cs typeface="+mn-cs"/>
            </a:rPr>
            <a:t>②日計表の？の部分に食品</a:t>
          </a:r>
          <a:r>
            <a:rPr kumimoji="1" lang="en-US" altLang="ja-JP" sz="1100">
              <a:solidFill>
                <a:schemeClr val="dk1"/>
              </a:solidFill>
              <a:effectLst/>
              <a:latin typeface="+mn-lt"/>
              <a:ea typeface="+mn-ea"/>
              <a:cs typeface="+mn-cs"/>
            </a:rPr>
            <a:t>NO</a:t>
          </a:r>
          <a:r>
            <a:rPr kumimoji="1" lang="ja-JP" altLang="en-US" sz="1100">
              <a:solidFill>
                <a:schemeClr val="dk1"/>
              </a:solidFill>
              <a:effectLst/>
              <a:latin typeface="+mn-lt"/>
              <a:ea typeface="+mn-ea"/>
              <a:cs typeface="+mn-cs"/>
            </a:rPr>
            <a:t>または、廃棄率を上書きする。</a:t>
          </a:r>
          <a:endParaRPr kumimoji="1" lang="en-US" altLang="ja-JP" sz="1100">
            <a:solidFill>
              <a:schemeClr val="dk1"/>
            </a:solidFill>
            <a:effectLst/>
            <a:latin typeface="+mn-lt"/>
            <a:ea typeface="+mn-ea"/>
            <a:cs typeface="+mn-cs"/>
          </a:endParaRPr>
        </a:p>
        <a:p>
          <a:pPr lvl="1"/>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食品</a:t>
          </a:r>
          <a:r>
            <a:rPr kumimoji="1" lang="en-US" altLang="ja-JP" sz="1100">
              <a:solidFill>
                <a:schemeClr val="dk1"/>
              </a:solidFill>
              <a:effectLst/>
              <a:latin typeface="+mn-lt"/>
              <a:ea typeface="+mn-ea"/>
              <a:cs typeface="+mn-cs"/>
            </a:rPr>
            <a:t>NO</a:t>
          </a:r>
          <a:r>
            <a:rPr kumimoji="1" lang="ja-JP" altLang="en-US" sz="1100">
              <a:solidFill>
                <a:schemeClr val="dk1"/>
              </a:solidFill>
              <a:effectLst/>
              <a:latin typeface="+mn-lt"/>
              <a:ea typeface="+mn-ea"/>
              <a:cs typeface="+mn-cs"/>
            </a:rPr>
            <a:t>は、各日計表の欄外に表記しています。</a:t>
          </a:r>
          <a:endParaRPr kumimoji="1" lang="en-US" altLang="ja-JP" sz="1100">
            <a:solidFill>
              <a:schemeClr val="dk1"/>
            </a:solidFill>
            <a:effectLst/>
            <a:latin typeface="+mn-lt"/>
            <a:ea typeface="+mn-ea"/>
            <a:cs typeface="+mn-cs"/>
          </a:endParaRPr>
        </a:p>
      </xdr:txBody>
    </xdr:sp>
    <xdr:clientData/>
  </xdr:twoCellAnchor>
  <xdr:twoCellAnchor>
    <xdr:from>
      <xdr:col>0</xdr:col>
      <xdr:colOff>0</xdr:colOff>
      <xdr:row>42</xdr:row>
      <xdr:rowOff>153245</xdr:rowOff>
    </xdr:from>
    <xdr:to>
      <xdr:col>54</xdr:col>
      <xdr:colOff>121226</xdr:colOff>
      <xdr:row>60</xdr:row>
      <xdr:rowOff>138541</xdr:rowOff>
    </xdr:to>
    <xdr:sp macro="" textlink="">
      <xdr:nvSpPr>
        <xdr:cNvPr id="3" name="テキスト ボックス 2"/>
        <xdr:cNvSpPr txBox="1"/>
      </xdr:nvSpPr>
      <xdr:spPr>
        <a:xfrm>
          <a:off x="0" y="7790563"/>
          <a:ext cx="7438158" cy="32584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☆操作について☆</a:t>
          </a:r>
          <a:endParaRPr kumimoji="1" lang="en-US" altLang="ja-JP" sz="1100"/>
        </a:p>
        <a:p>
          <a:endParaRPr kumimoji="1" lang="en-US" altLang="ja-JP" sz="1100"/>
        </a:p>
        <a:p>
          <a:r>
            <a:rPr kumimoji="1" lang="ja-JP" altLang="en-US" sz="1100"/>
            <a:t>・入力</a:t>
          </a:r>
          <a:endParaRPr kumimoji="1" lang="en-US" altLang="ja-JP" sz="1100"/>
        </a:p>
        <a:p>
          <a:r>
            <a:rPr kumimoji="1" lang="ja-JP" altLang="en-US" sz="1100"/>
            <a:t>　Ｅｎｔｅｒキー（エンターキー） </a:t>
          </a:r>
          <a:r>
            <a:rPr kumimoji="1" lang="ja-JP" altLang="en-US" sz="1100" baseline="0"/>
            <a:t> </a:t>
          </a:r>
          <a:r>
            <a:rPr kumimoji="1" lang="ja-JP" altLang="en-US" sz="1100"/>
            <a:t>  ：　下へ移動</a:t>
          </a:r>
          <a:endParaRPr kumimoji="1" lang="en-US" altLang="ja-JP" sz="1100"/>
        </a:p>
        <a:p>
          <a:r>
            <a:rPr kumimoji="1" lang="ja-JP" altLang="en-US" sz="1100"/>
            <a:t>　Ｔａｂキー（タブキー）                ：　右へ移動</a:t>
          </a:r>
          <a:endParaRPr kumimoji="1" lang="en-US" altLang="ja-JP" sz="1100"/>
        </a:p>
        <a:p>
          <a:r>
            <a:rPr kumimoji="1" lang="ja-JP" altLang="en-US" sz="1100"/>
            <a:t>　↑↓←→（矢印キー）               ：　各方向へ移動</a:t>
          </a:r>
          <a:endParaRPr kumimoji="1" lang="en-US" altLang="ja-JP" sz="1100"/>
        </a:p>
        <a:p>
          <a:r>
            <a:rPr kumimoji="1" lang="ja-JP" altLang="en-US" sz="1100"/>
            <a:t>・シート名</a:t>
          </a:r>
          <a:endParaRPr kumimoji="1" lang="en-US" altLang="ja-JP" sz="1100"/>
        </a:p>
        <a:p>
          <a:r>
            <a:rPr kumimoji="1" lang="ja-JP" altLang="en-US" sz="1100"/>
            <a:t>　集計表に自動で結果が反映されるようシート名を日付にしています。</a:t>
          </a:r>
          <a:endParaRPr kumimoji="1" lang="en-US" altLang="ja-JP" sz="1100"/>
        </a:p>
        <a:p>
          <a:r>
            <a:rPr kumimoji="1" lang="ja-JP" altLang="en-US" sz="1100"/>
            <a:t>　シート名を変更しても集計表の数式は変更されますが、シートを削除すると数式にエラーが出ます。</a:t>
          </a:r>
          <a:endParaRPr kumimoji="1" lang="en-US" altLang="ja-JP" sz="1100"/>
        </a:p>
        <a:p>
          <a:r>
            <a:rPr kumimoji="1" lang="ja-JP" altLang="en-US" sz="1100"/>
            <a:t>　シートを削除する場合には、集計表の数式を上下のセルを参考に修正するか、直接数字を上書き入力してください。</a:t>
          </a:r>
          <a:endParaRPr kumimoji="1" lang="en-US" altLang="ja-JP" sz="1100"/>
        </a:p>
        <a:p>
          <a:r>
            <a:rPr kumimoji="1" lang="ja-JP" altLang="en-US" sz="1100"/>
            <a:t>・数式</a:t>
          </a:r>
          <a:endParaRPr kumimoji="1" lang="en-US" altLang="ja-JP" sz="1100"/>
        </a:p>
        <a:p>
          <a:r>
            <a:rPr kumimoji="1" lang="ja-JP" altLang="en-US" sz="1100"/>
            <a:t>　セルに入力されている数式を誤って消去した場合には以下の方法により復旧させてください。</a:t>
          </a:r>
          <a:endParaRPr kumimoji="1" lang="en-US" altLang="ja-JP" sz="1100"/>
        </a:p>
        <a:p>
          <a:r>
            <a:rPr kumimoji="1" lang="ja-JP" altLang="en-US" sz="1100"/>
            <a:t>　１．エクセルの「戻る」ボタンで戻る</a:t>
          </a:r>
          <a:endParaRPr kumimoji="1" lang="en-US" altLang="ja-JP" sz="1100"/>
        </a:p>
        <a:p>
          <a:r>
            <a:rPr kumimoji="1" lang="ja-JP" altLang="en-US" sz="1100"/>
            <a:t>　２．上下のセルを参考に数式を記入</a:t>
          </a:r>
          <a:endParaRPr kumimoji="1" lang="en-US" altLang="ja-JP" sz="1100"/>
        </a:p>
        <a:p>
          <a:r>
            <a:rPr kumimoji="1" lang="ja-JP" altLang="en-US" sz="1100"/>
            <a:t>　３．最後につけてある空白シートの同じセルの数式をコピーして貼り付ける</a:t>
          </a:r>
          <a:endParaRPr kumimoji="1" lang="en-US" altLang="ja-JP" sz="1100"/>
        </a:p>
        <a:p>
          <a:endParaRPr kumimoji="1" lang="en-US" altLang="ja-JP" sz="1100"/>
        </a:p>
        <a:p>
          <a:endParaRPr kumimoji="1" lang="ja-JP" altLang="en-US" sz="1100"/>
        </a:p>
      </xdr:txBody>
    </xdr:sp>
    <xdr:clientData/>
  </xdr:twoCellAnchor>
  <xdr:twoCellAnchor>
    <xdr:from>
      <xdr:col>0</xdr:col>
      <xdr:colOff>0</xdr:colOff>
      <xdr:row>24</xdr:row>
      <xdr:rowOff>174286</xdr:rowOff>
    </xdr:from>
    <xdr:to>
      <xdr:col>55</xdr:col>
      <xdr:colOff>0</xdr:colOff>
      <xdr:row>41</xdr:row>
      <xdr:rowOff>121228</xdr:rowOff>
    </xdr:to>
    <xdr:sp macro="" textlink="">
      <xdr:nvSpPr>
        <xdr:cNvPr id="4" name="テキスト ボックス 3"/>
        <xdr:cNvSpPr txBox="1"/>
      </xdr:nvSpPr>
      <xdr:spPr>
        <a:xfrm>
          <a:off x="0" y="4538468"/>
          <a:ext cx="7403523" cy="30382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☆ファイルの構成☆</a:t>
          </a:r>
          <a:endParaRPr kumimoji="1" lang="en-US" altLang="ja-JP" sz="1100"/>
        </a:p>
        <a:p>
          <a:endParaRPr kumimoji="1" lang="en-US" altLang="ja-JP" sz="1100"/>
        </a:p>
        <a:p>
          <a:r>
            <a:rPr kumimoji="1" lang="ja-JP" altLang="en-US" sz="1100"/>
            <a:t>・説明　　</a:t>
          </a:r>
          <a:r>
            <a:rPr kumimoji="1" lang="ja-JP" altLang="en-US" sz="1100" baseline="0"/>
            <a:t> </a:t>
          </a:r>
          <a:r>
            <a:rPr kumimoji="1" lang="ja-JP" altLang="en-US" sz="1100"/>
            <a:t>　　　　　</a:t>
          </a:r>
          <a:r>
            <a:rPr kumimoji="1" lang="ja-JP" altLang="en-US" sz="1100" baseline="0"/>
            <a:t> </a:t>
          </a:r>
          <a:r>
            <a:rPr kumimoji="1" lang="ja-JP" altLang="en-US" sz="1100"/>
            <a:t>：　このシートです。</a:t>
          </a:r>
          <a:endParaRPr kumimoji="1" lang="en-US" altLang="ja-JP" sz="1100"/>
        </a:p>
        <a:p>
          <a:r>
            <a:rPr kumimoji="1" lang="ja-JP" altLang="en-US" sz="1100"/>
            <a:t>・日計表記入例　</a:t>
          </a:r>
          <a:r>
            <a:rPr kumimoji="1" lang="ja-JP" altLang="en-US" sz="1100" baseline="0"/>
            <a:t>  ：　</a:t>
          </a:r>
          <a:r>
            <a:rPr kumimoji="1" lang="ja-JP" altLang="en-US" sz="1100"/>
            <a:t>日計表の記入例を記載したシートです。</a:t>
          </a:r>
          <a:endParaRPr kumimoji="1" lang="en-US" altLang="ja-JP" sz="1100"/>
        </a:p>
        <a:p>
          <a:r>
            <a:rPr kumimoji="1" lang="ja-JP" altLang="en-US" sz="1100"/>
            <a:t>・集計    　 　　　  　 ：　日計表の入力結果を１ヶ月分集計したシートです。</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・給食内容検討表</a:t>
          </a:r>
          <a:r>
            <a:rPr kumimoji="1" lang="ja-JP" altLang="ja-JP" sz="1100">
              <a:solidFill>
                <a:schemeClr val="dk1"/>
              </a:solidFill>
              <a:effectLst/>
              <a:latin typeface="+mn-lt"/>
              <a:ea typeface="+mn-ea"/>
              <a:cs typeface="+mn-cs"/>
            </a:rPr>
            <a:t>：　各日の日計表に記載された食材</a:t>
          </a:r>
          <a:r>
            <a:rPr kumimoji="1" lang="ja-JP" altLang="en-US" sz="1100">
              <a:solidFill>
                <a:schemeClr val="dk1"/>
              </a:solidFill>
              <a:effectLst/>
              <a:latin typeface="+mn-lt"/>
              <a:ea typeface="+mn-ea"/>
              <a:cs typeface="+mn-cs"/>
            </a:rPr>
            <a:t>について、各食品群の使用量の合計（ｇ）が</a:t>
          </a:r>
          <a:r>
            <a:rPr kumimoji="1" lang="ja-JP" altLang="ja-JP" sz="1100">
              <a:solidFill>
                <a:schemeClr val="dk1"/>
              </a:solidFill>
              <a:effectLst/>
              <a:latin typeface="+mn-lt"/>
              <a:ea typeface="+mn-ea"/>
              <a:cs typeface="+mn-cs"/>
            </a:rPr>
            <a:t>反映されます。</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a:t>
          </a:r>
          <a:r>
            <a:rPr kumimoji="1" lang="ja-JP" altLang="ja-JP" sz="1100" baseline="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歳児のシート</a:t>
          </a:r>
          <a:r>
            <a:rPr kumimoji="1" lang="ja-JP" altLang="ja-JP" sz="1100">
              <a:solidFill>
                <a:schemeClr val="dk1"/>
              </a:solidFill>
              <a:effectLst/>
              <a:latin typeface="+mn-lt"/>
              <a:ea typeface="+mn-ea"/>
              <a:cs typeface="+mn-cs"/>
            </a:rPr>
            <a:t>右上に年月を入力すると、集計、</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31</a:t>
          </a:r>
          <a:r>
            <a:rPr kumimoji="1" lang="ja-JP" altLang="ja-JP" sz="1100">
              <a:solidFill>
                <a:schemeClr val="dk1"/>
              </a:solidFill>
              <a:effectLst/>
              <a:latin typeface="+mn-lt"/>
              <a:ea typeface="+mn-ea"/>
              <a:cs typeface="+mn-cs"/>
            </a:rPr>
            <a:t>の日計表へ連動しています。</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・１～３１　         　   ：　各日の日計表です。該当日に入力してください。</a:t>
          </a:r>
          <a:endParaRPr kumimoji="1" lang="en-US" altLang="ja-JP" sz="1100"/>
        </a:p>
        <a:p>
          <a:r>
            <a:rPr kumimoji="1" lang="ja-JP" altLang="en-US" sz="1100"/>
            <a:t>・廃棄率表        　   ：　廃棄率の参考値や食品群を検索、表示するためのシートです。５行目から２０００行目までを</a:t>
          </a:r>
          <a:endParaRPr kumimoji="1" lang="en-US" altLang="ja-JP" sz="1100"/>
        </a:p>
        <a:p>
          <a:r>
            <a:rPr kumimoji="1" lang="ja-JP" altLang="en-US" sz="1100"/>
            <a:t>　　　　　　　　            　 検索対象としているので、施設の実態に合わせ、廃棄率等、自由に追加・修正してください。</a:t>
          </a:r>
          <a:endParaRPr kumimoji="1" lang="en-US" altLang="ja-JP" sz="1100"/>
        </a:p>
        <a:p>
          <a:r>
            <a:rPr kumimoji="1" lang="ja-JP" altLang="en-US" sz="1100"/>
            <a:t>　　　　　　　　　          　</a:t>
          </a:r>
          <a:r>
            <a:rPr kumimoji="1" lang="en-US" altLang="ja-JP" sz="1100"/>
            <a:t>※</a:t>
          </a:r>
          <a:r>
            <a:rPr kumimoji="1" lang="ja-JP" altLang="en-US" sz="1100"/>
            <a:t>日本食品標準成分表</a:t>
          </a:r>
          <a:r>
            <a:rPr kumimoji="1" lang="en-US" altLang="ja-JP" sz="1100"/>
            <a:t>2015</a:t>
          </a:r>
          <a:r>
            <a:rPr kumimoji="1" lang="ja-JP" altLang="en-US" sz="1100"/>
            <a:t>年版（七訂）を参考。</a:t>
          </a:r>
          <a:endParaRPr kumimoji="1" lang="en-US" altLang="ja-JP" sz="1100"/>
        </a:p>
        <a:p>
          <a:r>
            <a:rPr kumimoji="1" lang="ja-JP" altLang="en-US" sz="1100"/>
            <a:t>・白紙　　           　　：　未記入シートです（削除可）。</a:t>
          </a:r>
          <a:endParaRPr kumimoji="1" lang="en-US" altLang="ja-JP" sz="1100"/>
        </a:p>
        <a:p>
          <a:r>
            <a:rPr kumimoji="1" lang="ja-JP" altLang="en-US" sz="1100"/>
            <a:t>・各手書き用    　   ：　手書き用の未記入シートです</a:t>
          </a:r>
          <a:r>
            <a:rPr kumimoji="1" lang="ja-JP" altLang="ja-JP" sz="1100">
              <a:solidFill>
                <a:schemeClr val="dk1"/>
              </a:solidFill>
              <a:effectLst/>
              <a:latin typeface="+mn-lt"/>
              <a:ea typeface="+mn-ea"/>
              <a:cs typeface="+mn-cs"/>
            </a:rPr>
            <a:t>（削除可）</a:t>
          </a:r>
          <a:r>
            <a:rPr kumimoji="1" lang="ja-JP" altLang="en-US" sz="1100"/>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43</xdr:col>
      <xdr:colOff>28575</xdr:colOff>
      <xdr:row>0</xdr:row>
      <xdr:rowOff>161925</xdr:rowOff>
    </xdr:from>
    <xdr:to>
      <xdr:col>51</xdr:col>
      <xdr:colOff>38098</xdr:colOff>
      <xdr:row>3</xdr:row>
      <xdr:rowOff>19050</xdr:rowOff>
    </xdr:to>
    <xdr:sp macro="" textlink="">
      <xdr:nvSpPr>
        <xdr:cNvPr id="2" name="線吹き出し 1 (枠付き) 1"/>
        <xdr:cNvSpPr/>
      </xdr:nvSpPr>
      <xdr:spPr>
        <a:xfrm rot="10800000" flipV="1">
          <a:off x="5495925" y="161925"/>
          <a:ext cx="1076323" cy="314325"/>
        </a:xfrm>
        <a:prstGeom prst="borderCallout1">
          <a:avLst>
            <a:gd name="adj1" fmla="val 98091"/>
            <a:gd name="adj2" fmla="val 672"/>
            <a:gd name="adj3" fmla="val 120227"/>
            <a:gd name="adj4" fmla="val -18122"/>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合計額／補正人数</a:t>
          </a:r>
        </a:p>
      </xdr:txBody>
    </xdr:sp>
    <xdr:clientData/>
  </xdr:twoCellAnchor>
  <xdr:twoCellAnchor>
    <xdr:from>
      <xdr:col>47</xdr:col>
      <xdr:colOff>104774</xdr:colOff>
      <xdr:row>5</xdr:row>
      <xdr:rowOff>14494</xdr:rowOff>
    </xdr:from>
    <xdr:to>
      <xdr:col>60</xdr:col>
      <xdr:colOff>91108</xdr:colOff>
      <xdr:row>7</xdr:row>
      <xdr:rowOff>90692</xdr:rowOff>
    </xdr:to>
    <xdr:sp macro="" textlink="">
      <xdr:nvSpPr>
        <xdr:cNvPr id="3" name="線吹き出し 1 (枠付き) 2"/>
        <xdr:cNvSpPr/>
      </xdr:nvSpPr>
      <xdr:spPr>
        <a:xfrm rot="10800000" flipV="1">
          <a:off x="6068252" y="842755"/>
          <a:ext cx="1709117" cy="440633"/>
        </a:xfrm>
        <a:prstGeom prst="borderCallout1">
          <a:avLst>
            <a:gd name="adj1" fmla="val 83"/>
            <a:gd name="adj2" fmla="val 101584"/>
            <a:gd name="adj3" fmla="val -27056"/>
            <a:gd name="adj4" fmla="val 111626"/>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領収書やレシートが外税表示の場合、外税額を合計して記入</a:t>
          </a:r>
        </a:p>
      </xdr:txBody>
    </xdr:sp>
    <xdr:clientData/>
  </xdr:twoCellAnchor>
  <xdr:twoCellAnchor>
    <xdr:from>
      <xdr:col>30</xdr:col>
      <xdr:colOff>57150</xdr:colOff>
      <xdr:row>1</xdr:row>
      <xdr:rowOff>9525</xdr:rowOff>
    </xdr:from>
    <xdr:to>
      <xdr:col>36</xdr:col>
      <xdr:colOff>114299</xdr:colOff>
      <xdr:row>3</xdr:row>
      <xdr:rowOff>66675</xdr:rowOff>
    </xdr:to>
    <xdr:sp macro="" textlink="">
      <xdr:nvSpPr>
        <xdr:cNvPr id="4" name="線吹き出し 1 (枠付き) 3"/>
        <xdr:cNvSpPr/>
      </xdr:nvSpPr>
      <xdr:spPr>
        <a:xfrm rot="10800000" flipV="1">
          <a:off x="3790950" y="190500"/>
          <a:ext cx="857249" cy="333375"/>
        </a:xfrm>
        <a:prstGeom prst="borderCallout1">
          <a:avLst>
            <a:gd name="adj1" fmla="val 100617"/>
            <a:gd name="adj2" fmla="val -3020"/>
            <a:gd name="adj3" fmla="val 160187"/>
            <a:gd name="adj4" fmla="val -50674"/>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金額欄の合計</a:t>
          </a:r>
          <a:endParaRPr kumimoji="1" lang="en-US" altLang="ja-JP" sz="800" b="1">
            <a:latin typeface="+mn-ea"/>
            <a:ea typeface="+mn-ea"/>
          </a:endParaRPr>
        </a:p>
      </xdr:txBody>
    </xdr:sp>
    <xdr:clientData/>
  </xdr:twoCellAnchor>
  <xdr:twoCellAnchor>
    <xdr:from>
      <xdr:col>44</xdr:col>
      <xdr:colOff>10946</xdr:colOff>
      <xdr:row>9</xdr:row>
      <xdr:rowOff>175296</xdr:rowOff>
    </xdr:from>
    <xdr:to>
      <xdr:col>56</xdr:col>
      <xdr:colOff>1421</xdr:colOff>
      <xdr:row>12</xdr:row>
      <xdr:rowOff>161628</xdr:rowOff>
    </xdr:to>
    <xdr:sp macro="" textlink="">
      <xdr:nvSpPr>
        <xdr:cNvPr id="5" name="線吹き出し 1 (枠付き) 4"/>
        <xdr:cNvSpPr/>
      </xdr:nvSpPr>
      <xdr:spPr>
        <a:xfrm rot="10800000" flipV="1">
          <a:off x="5576859" y="1732426"/>
          <a:ext cx="1580736" cy="450159"/>
        </a:xfrm>
        <a:prstGeom prst="borderCallout1">
          <a:avLst>
            <a:gd name="adj1" fmla="val 145436"/>
            <a:gd name="adj2" fmla="val 85169"/>
            <a:gd name="adj3" fmla="val 102023"/>
            <a:gd name="adj4" fmla="val 77786"/>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l"/>
          <a:r>
            <a:rPr kumimoji="1" lang="ja-JP" altLang="en-US" sz="800" b="1">
              <a:latin typeface="+mn-ea"/>
              <a:ea typeface="+mn-ea"/>
            </a:rPr>
            <a:t>領収書、レシートの金額表示に応じて税抜もしくは税込額を入力</a:t>
          </a:r>
        </a:p>
      </xdr:txBody>
    </xdr:sp>
    <xdr:clientData/>
  </xdr:twoCellAnchor>
  <xdr:twoCellAnchor>
    <xdr:from>
      <xdr:col>28</xdr:col>
      <xdr:colOff>114300</xdr:colOff>
      <xdr:row>9</xdr:row>
      <xdr:rowOff>161925</xdr:rowOff>
    </xdr:from>
    <xdr:to>
      <xdr:col>39</xdr:col>
      <xdr:colOff>9518</xdr:colOff>
      <xdr:row>13</xdr:row>
      <xdr:rowOff>76200</xdr:rowOff>
    </xdr:to>
    <xdr:sp macro="" textlink="">
      <xdr:nvSpPr>
        <xdr:cNvPr id="6" name="線吹き出し 1 (枠付き) 5"/>
        <xdr:cNvSpPr/>
      </xdr:nvSpPr>
      <xdr:spPr>
        <a:xfrm rot="10800000" flipV="1">
          <a:off x="3581400" y="1704975"/>
          <a:ext cx="1362068" cy="552450"/>
        </a:xfrm>
        <a:prstGeom prst="borderCallout1">
          <a:avLst>
            <a:gd name="adj1" fmla="val 111840"/>
            <a:gd name="adj2" fmla="val -11852"/>
            <a:gd name="adj3" fmla="val 76896"/>
            <a:gd name="adj4" fmla="val -2601"/>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保存食、検食、展示食等を含めた実際の購入量を入力</a:t>
          </a:r>
        </a:p>
      </xdr:txBody>
    </xdr:sp>
    <xdr:clientData/>
  </xdr:twoCellAnchor>
  <xdr:twoCellAnchor>
    <xdr:from>
      <xdr:col>9</xdr:col>
      <xdr:colOff>47625</xdr:colOff>
      <xdr:row>11</xdr:row>
      <xdr:rowOff>76200</xdr:rowOff>
    </xdr:from>
    <xdr:to>
      <xdr:col>16</xdr:col>
      <xdr:colOff>142876</xdr:colOff>
      <xdr:row>14</xdr:row>
      <xdr:rowOff>152400</xdr:rowOff>
    </xdr:to>
    <xdr:sp macro="" textlink="">
      <xdr:nvSpPr>
        <xdr:cNvPr id="7" name="線吹き出し 1 (枠付き) 6"/>
        <xdr:cNvSpPr/>
      </xdr:nvSpPr>
      <xdr:spPr>
        <a:xfrm rot="10800000" flipV="1">
          <a:off x="1247775" y="1981200"/>
          <a:ext cx="1028701" cy="533400"/>
        </a:xfrm>
        <a:prstGeom prst="borderCallout1">
          <a:avLst>
            <a:gd name="adj1" fmla="val 112393"/>
            <a:gd name="adj2" fmla="val -35149"/>
            <a:gd name="adj3" fmla="val 56610"/>
            <a:gd name="adj4" fmla="val -1222"/>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倍率は実態に応じて設定してください</a:t>
          </a:r>
        </a:p>
      </xdr:txBody>
    </xdr:sp>
    <xdr:clientData/>
  </xdr:twoCellAnchor>
  <xdr:twoCellAnchor>
    <xdr:from>
      <xdr:col>5</xdr:col>
      <xdr:colOff>60877</xdr:colOff>
      <xdr:row>4</xdr:row>
      <xdr:rowOff>91938</xdr:rowOff>
    </xdr:from>
    <xdr:to>
      <xdr:col>15</xdr:col>
      <xdr:colOff>51355</xdr:colOff>
      <xdr:row>6</xdr:row>
      <xdr:rowOff>15738</xdr:rowOff>
    </xdr:to>
    <xdr:sp macro="" textlink="">
      <xdr:nvSpPr>
        <xdr:cNvPr id="8" name="線吹き出し 1 (枠付き) 7"/>
        <xdr:cNvSpPr/>
      </xdr:nvSpPr>
      <xdr:spPr>
        <a:xfrm rot="10800000" flipV="1">
          <a:off x="723486" y="737981"/>
          <a:ext cx="1315695" cy="288235"/>
        </a:xfrm>
        <a:prstGeom prst="borderCallout1">
          <a:avLst>
            <a:gd name="adj1" fmla="val 173189"/>
            <a:gd name="adj2" fmla="val 113769"/>
            <a:gd name="adj3" fmla="val 97623"/>
            <a:gd name="adj4" fmla="val 98501"/>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補正人数＝倍率</a:t>
          </a:r>
          <a:r>
            <a:rPr kumimoji="1" lang="en-US" altLang="ja-JP" sz="800" b="1">
              <a:latin typeface="+mn-ea"/>
              <a:ea typeface="+mn-ea"/>
            </a:rPr>
            <a:t>×</a:t>
          </a:r>
          <a:r>
            <a:rPr kumimoji="1" lang="ja-JP" altLang="en-US" sz="800" b="1">
              <a:latin typeface="+mn-ea"/>
              <a:ea typeface="+mn-ea"/>
            </a:rPr>
            <a:t>食数</a:t>
          </a:r>
          <a:endParaRPr kumimoji="1" lang="en-US" altLang="ja-JP" sz="800" b="1">
            <a:latin typeface="+mn-ea"/>
            <a:ea typeface="+mn-ea"/>
          </a:endParaRPr>
        </a:p>
      </xdr:txBody>
    </xdr:sp>
    <xdr:clientData/>
  </xdr:twoCellAnchor>
  <xdr:twoCellAnchor>
    <xdr:from>
      <xdr:col>0</xdr:col>
      <xdr:colOff>26088</xdr:colOff>
      <xdr:row>17</xdr:row>
      <xdr:rowOff>101047</xdr:rowOff>
    </xdr:from>
    <xdr:to>
      <xdr:col>7</xdr:col>
      <xdr:colOff>82825</xdr:colOff>
      <xdr:row>22</xdr:row>
      <xdr:rowOff>82826</xdr:rowOff>
    </xdr:to>
    <xdr:sp macro="" textlink="">
      <xdr:nvSpPr>
        <xdr:cNvPr id="9" name="線吹き出し 1 (枠付き) 8"/>
        <xdr:cNvSpPr/>
      </xdr:nvSpPr>
      <xdr:spPr>
        <a:xfrm rot="10800000" flipV="1">
          <a:off x="26088" y="3033090"/>
          <a:ext cx="984389" cy="892866"/>
        </a:xfrm>
        <a:prstGeom prst="borderCallout1">
          <a:avLst>
            <a:gd name="adj1" fmla="val -9747"/>
            <a:gd name="adj2" fmla="val -9659"/>
            <a:gd name="adj3" fmla="val 4351"/>
            <a:gd name="adj4" fmla="val -3225"/>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36000" tIns="0" rIns="36000" bIns="0" rtlCol="0" anchor="ctr"/>
        <a:lstStyle/>
        <a:p>
          <a:pPr algn="ctr"/>
          <a:r>
            <a:rPr kumimoji="1" lang="ja-JP" altLang="en-US" sz="800" b="1">
              <a:latin typeface="+mn-ea"/>
              <a:ea typeface="+mn-ea"/>
            </a:rPr>
            <a:t>貯蔵食品受払簿と分量を記載している献立等で管理している場合「米」は省略可</a:t>
          </a:r>
          <a:endParaRPr kumimoji="1" lang="en-US" altLang="ja-JP" sz="800" b="1">
            <a:latin typeface="+mn-ea"/>
            <a:ea typeface="+mn-ea"/>
          </a:endParaRPr>
        </a:p>
      </xdr:txBody>
    </xdr:sp>
    <xdr:clientData/>
  </xdr:twoCellAnchor>
  <xdr:twoCellAnchor>
    <xdr:from>
      <xdr:col>12</xdr:col>
      <xdr:colOff>133349</xdr:colOff>
      <xdr:row>32</xdr:row>
      <xdr:rowOff>9526</xdr:rowOff>
    </xdr:from>
    <xdr:to>
      <xdr:col>21</xdr:col>
      <xdr:colOff>76196</xdr:colOff>
      <xdr:row>35</xdr:row>
      <xdr:rowOff>104775</xdr:rowOff>
    </xdr:to>
    <xdr:sp macro="" textlink="">
      <xdr:nvSpPr>
        <xdr:cNvPr id="10" name="線吹き出し 1 (枠付き) 9"/>
        <xdr:cNvSpPr/>
      </xdr:nvSpPr>
      <xdr:spPr>
        <a:xfrm rot="10800000" flipV="1">
          <a:off x="1733549" y="5629276"/>
          <a:ext cx="876297" cy="638174"/>
        </a:xfrm>
        <a:prstGeom prst="borderCallout1">
          <a:avLst>
            <a:gd name="adj1" fmla="val -85689"/>
            <a:gd name="adj2" fmla="val 109686"/>
            <a:gd name="adj3" fmla="val -741"/>
            <a:gd name="adj4" fmla="val 100348"/>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献立表等で分量を記載している場合は省略可</a:t>
          </a:r>
        </a:p>
      </xdr:txBody>
    </xdr:sp>
    <xdr:clientData/>
  </xdr:twoCellAnchor>
  <xdr:twoCellAnchor>
    <xdr:from>
      <xdr:col>11</xdr:col>
      <xdr:colOff>114300</xdr:colOff>
      <xdr:row>27</xdr:row>
      <xdr:rowOff>38100</xdr:rowOff>
    </xdr:from>
    <xdr:to>
      <xdr:col>12</xdr:col>
      <xdr:colOff>26669</xdr:colOff>
      <xdr:row>30</xdr:row>
      <xdr:rowOff>107175</xdr:rowOff>
    </xdr:to>
    <xdr:sp macro="" textlink="">
      <xdr:nvSpPr>
        <xdr:cNvPr id="11" name="左中かっこ 10"/>
        <xdr:cNvSpPr/>
      </xdr:nvSpPr>
      <xdr:spPr>
        <a:xfrm flipH="1">
          <a:off x="1581150" y="4752975"/>
          <a:ext cx="45719" cy="61200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6</xdr:col>
      <xdr:colOff>114300</xdr:colOff>
      <xdr:row>62</xdr:row>
      <xdr:rowOff>9525</xdr:rowOff>
    </xdr:from>
    <xdr:to>
      <xdr:col>14</xdr:col>
      <xdr:colOff>66675</xdr:colOff>
      <xdr:row>65</xdr:row>
      <xdr:rowOff>133350</xdr:rowOff>
    </xdr:to>
    <xdr:sp macro="" textlink="">
      <xdr:nvSpPr>
        <xdr:cNvPr id="12" name="線吹き出し 1 (枠付き) 11"/>
        <xdr:cNvSpPr/>
      </xdr:nvSpPr>
      <xdr:spPr>
        <a:xfrm rot="10800000" flipV="1">
          <a:off x="914400" y="7620000"/>
          <a:ext cx="1019175" cy="581025"/>
        </a:xfrm>
        <a:prstGeom prst="borderCallout1">
          <a:avLst>
            <a:gd name="adj1" fmla="val 120192"/>
            <a:gd name="adj2" fmla="val -25890"/>
            <a:gd name="adj3" fmla="val 54482"/>
            <a:gd name="adj4" fmla="val -4000"/>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実態に応じて昼食と別の倍率の設定も可</a:t>
          </a:r>
        </a:p>
      </xdr:txBody>
    </xdr:sp>
    <xdr:clientData/>
  </xdr:twoCellAnchor>
  <xdr:twoCellAnchor>
    <xdr:from>
      <xdr:col>43</xdr:col>
      <xdr:colOff>71650</xdr:colOff>
      <xdr:row>65</xdr:row>
      <xdr:rowOff>163167</xdr:rowOff>
    </xdr:from>
    <xdr:to>
      <xdr:col>50</xdr:col>
      <xdr:colOff>118447</xdr:colOff>
      <xdr:row>68</xdr:row>
      <xdr:rowOff>10767</xdr:rowOff>
    </xdr:to>
    <xdr:sp macro="" textlink="">
      <xdr:nvSpPr>
        <xdr:cNvPr id="13" name="線吹き出し 1 (枠付き) 12"/>
        <xdr:cNvSpPr/>
      </xdr:nvSpPr>
      <xdr:spPr>
        <a:xfrm rot="10800000" flipV="1">
          <a:off x="5505041" y="8296689"/>
          <a:ext cx="974449" cy="394252"/>
        </a:xfrm>
        <a:prstGeom prst="borderCallout1">
          <a:avLst>
            <a:gd name="adj1" fmla="val 48836"/>
            <a:gd name="adj2" fmla="val 99914"/>
            <a:gd name="adj3" fmla="val 96832"/>
            <a:gd name="adj4" fmla="val 116224"/>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重複購入の場合は一括計上でも可</a:t>
          </a:r>
          <a:endParaRPr kumimoji="1" lang="en-US" altLang="ja-JP" sz="800" b="1">
            <a:latin typeface="+mn-ea"/>
            <a:ea typeface="+mn-ea"/>
          </a:endParaRPr>
        </a:p>
      </xdr:txBody>
    </xdr:sp>
    <xdr:clientData/>
  </xdr:twoCellAnchor>
  <xdr:twoCellAnchor>
    <xdr:from>
      <xdr:col>51</xdr:col>
      <xdr:colOff>116377</xdr:colOff>
      <xdr:row>71</xdr:row>
      <xdr:rowOff>123410</xdr:rowOff>
    </xdr:from>
    <xdr:to>
      <xdr:col>59</xdr:col>
      <xdr:colOff>59230</xdr:colOff>
      <xdr:row>72</xdr:row>
      <xdr:rowOff>151986</xdr:rowOff>
    </xdr:to>
    <xdr:sp macro="" textlink="">
      <xdr:nvSpPr>
        <xdr:cNvPr id="14" name="線吹き出し 1 (枠付き) 13"/>
        <xdr:cNvSpPr/>
      </xdr:nvSpPr>
      <xdr:spPr>
        <a:xfrm rot="10800000" flipV="1">
          <a:off x="6609942" y="9350236"/>
          <a:ext cx="1003027" cy="210793"/>
        </a:xfrm>
        <a:prstGeom prst="borderCallout1">
          <a:avLst>
            <a:gd name="adj1" fmla="val -3603"/>
            <a:gd name="adj2" fmla="val 55575"/>
            <a:gd name="adj3" fmla="val -66741"/>
            <a:gd name="adj4" fmla="val 72917"/>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繰越し量を入力</a:t>
          </a:r>
          <a:endParaRPr kumimoji="1" lang="en-US" altLang="ja-JP" sz="800" b="1">
            <a:latin typeface="+mn-ea"/>
            <a:ea typeface="+mn-ea"/>
          </a:endParaRPr>
        </a:p>
      </xdr:txBody>
    </xdr:sp>
    <xdr:clientData/>
  </xdr:twoCellAnchor>
  <xdr:twoCellAnchor>
    <xdr:from>
      <xdr:col>28</xdr:col>
      <xdr:colOff>55080</xdr:colOff>
      <xdr:row>72</xdr:row>
      <xdr:rowOff>77443</xdr:rowOff>
    </xdr:from>
    <xdr:to>
      <xdr:col>38</xdr:col>
      <xdr:colOff>55086</xdr:colOff>
      <xdr:row>74</xdr:row>
      <xdr:rowOff>163168</xdr:rowOff>
    </xdr:to>
    <xdr:sp macro="" textlink="">
      <xdr:nvSpPr>
        <xdr:cNvPr id="15" name="線吹き出し 1 (枠付き) 14"/>
        <xdr:cNvSpPr/>
      </xdr:nvSpPr>
      <xdr:spPr>
        <a:xfrm rot="10800000" flipV="1">
          <a:off x="3500645" y="9486486"/>
          <a:ext cx="1325224" cy="450160"/>
        </a:xfrm>
        <a:prstGeom prst="borderCallout1">
          <a:avLst>
            <a:gd name="adj1" fmla="val -411"/>
            <a:gd name="adj2" fmla="val 100616"/>
            <a:gd name="adj3" fmla="val -58351"/>
            <a:gd name="adj4" fmla="val 116402"/>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離乳食で使用しない場合は「０」を上書き</a:t>
          </a:r>
          <a:endParaRPr kumimoji="1" lang="en-US" altLang="ja-JP" sz="800" b="1">
            <a:latin typeface="+mn-ea"/>
            <a:ea typeface="+mn-ea"/>
          </a:endParaRPr>
        </a:p>
      </xdr:txBody>
    </xdr:sp>
    <xdr:clientData/>
  </xdr:twoCellAnchor>
  <xdr:twoCellAnchor>
    <xdr:from>
      <xdr:col>41</xdr:col>
      <xdr:colOff>74550</xdr:colOff>
      <xdr:row>74</xdr:row>
      <xdr:rowOff>125896</xdr:rowOff>
    </xdr:from>
    <xdr:to>
      <xdr:col>54</xdr:col>
      <xdr:colOff>18231</xdr:colOff>
      <xdr:row>76</xdr:row>
      <xdr:rowOff>154471</xdr:rowOff>
    </xdr:to>
    <xdr:sp macro="" textlink="">
      <xdr:nvSpPr>
        <xdr:cNvPr id="16" name="線吹き出し 1 (枠付き) 15"/>
        <xdr:cNvSpPr/>
      </xdr:nvSpPr>
      <xdr:spPr>
        <a:xfrm rot="10800000" flipV="1">
          <a:off x="5242898" y="9899374"/>
          <a:ext cx="1666463" cy="393010"/>
        </a:xfrm>
        <a:prstGeom prst="borderCallout1">
          <a:avLst>
            <a:gd name="adj1" fmla="val 155220"/>
            <a:gd name="adj2" fmla="val 94111"/>
            <a:gd name="adj3" fmla="val 101850"/>
            <a:gd name="adj4" fmla="val 85640"/>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５袋購入し、在庫から１袋繰入れ</a:t>
          </a:r>
          <a:endParaRPr kumimoji="1" lang="en-US" altLang="ja-JP" sz="800" b="1">
            <a:latin typeface="+mn-ea"/>
            <a:ea typeface="+mn-ea"/>
          </a:endParaRPr>
        </a:p>
        <a:p>
          <a:pPr algn="ctr"/>
          <a:r>
            <a:rPr kumimoji="1" lang="ja-JP" altLang="en-US" sz="800" b="1">
              <a:latin typeface="+mn-ea"/>
              <a:ea typeface="+mn-ea"/>
            </a:rPr>
            <a:t>２袋を消費して、残４袋を繰越し</a:t>
          </a:r>
          <a:endParaRPr kumimoji="1" lang="en-US" altLang="ja-JP" sz="800" b="1">
            <a:latin typeface="+mn-ea"/>
            <a:ea typeface="+mn-ea"/>
          </a:endParaRPr>
        </a:p>
      </xdr:txBody>
    </xdr:sp>
    <xdr:clientData/>
  </xdr:twoCellAnchor>
  <xdr:twoCellAnchor>
    <xdr:from>
      <xdr:col>1</xdr:col>
      <xdr:colOff>413</xdr:colOff>
      <xdr:row>74</xdr:row>
      <xdr:rowOff>74543</xdr:rowOff>
    </xdr:from>
    <xdr:to>
      <xdr:col>7</xdr:col>
      <xdr:colOff>75784</xdr:colOff>
      <xdr:row>85</xdr:row>
      <xdr:rowOff>131693</xdr:rowOff>
    </xdr:to>
    <xdr:sp macro="" textlink="">
      <xdr:nvSpPr>
        <xdr:cNvPr id="17" name="線吹き出し 1 (枠付き) 16"/>
        <xdr:cNvSpPr/>
      </xdr:nvSpPr>
      <xdr:spPr>
        <a:xfrm rot="10800000" flipV="1">
          <a:off x="132935" y="9848021"/>
          <a:ext cx="870501" cy="603802"/>
        </a:xfrm>
        <a:prstGeom prst="borderCallout1">
          <a:avLst>
            <a:gd name="adj1" fmla="val -54986"/>
            <a:gd name="adj2" fmla="val 26252"/>
            <a:gd name="adj3" fmla="val 361"/>
            <a:gd name="adj4" fmla="val 56436"/>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献立表等で分量を記載している場合は省略可</a:t>
          </a:r>
        </a:p>
      </xdr:txBody>
    </xdr:sp>
    <xdr:clientData/>
  </xdr:twoCellAnchor>
  <xdr:twoCellAnchor>
    <xdr:from>
      <xdr:col>26</xdr:col>
      <xdr:colOff>63362</xdr:colOff>
      <xdr:row>67</xdr:row>
      <xdr:rowOff>135421</xdr:rowOff>
    </xdr:from>
    <xdr:to>
      <xdr:col>26</xdr:col>
      <xdr:colOff>109081</xdr:colOff>
      <xdr:row>73</xdr:row>
      <xdr:rowOff>50117</xdr:rowOff>
    </xdr:to>
    <xdr:sp macro="" textlink="">
      <xdr:nvSpPr>
        <xdr:cNvPr id="27" name="左中かっこ 26"/>
        <xdr:cNvSpPr/>
      </xdr:nvSpPr>
      <xdr:spPr>
        <a:xfrm flipH="1">
          <a:off x="3243884" y="8633378"/>
          <a:ext cx="45719" cy="100800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26</xdr:col>
      <xdr:colOff>16566</xdr:colOff>
      <xdr:row>59</xdr:row>
      <xdr:rowOff>107675</xdr:rowOff>
    </xdr:from>
    <xdr:to>
      <xdr:col>26</xdr:col>
      <xdr:colOff>62285</xdr:colOff>
      <xdr:row>61</xdr:row>
      <xdr:rowOff>48040</xdr:rowOff>
    </xdr:to>
    <xdr:sp macro="" textlink="">
      <xdr:nvSpPr>
        <xdr:cNvPr id="28" name="左中かっこ 27"/>
        <xdr:cNvSpPr/>
      </xdr:nvSpPr>
      <xdr:spPr>
        <a:xfrm flipH="1">
          <a:off x="3197088" y="7230718"/>
          <a:ext cx="45719" cy="30480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27</xdr:col>
      <xdr:colOff>20300</xdr:colOff>
      <xdr:row>60</xdr:row>
      <xdr:rowOff>135005</xdr:rowOff>
    </xdr:from>
    <xdr:to>
      <xdr:col>34</xdr:col>
      <xdr:colOff>95674</xdr:colOff>
      <xdr:row>61</xdr:row>
      <xdr:rowOff>163581</xdr:rowOff>
    </xdr:to>
    <xdr:sp macro="" textlink="">
      <xdr:nvSpPr>
        <xdr:cNvPr id="30" name="線吹き出し 1 (枠付き) 29"/>
        <xdr:cNvSpPr/>
      </xdr:nvSpPr>
      <xdr:spPr>
        <a:xfrm rot="10800000" flipV="1">
          <a:off x="3333343" y="7440266"/>
          <a:ext cx="1003027" cy="210793"/>
        </a:xfrm>
        <a:prstGeom prst="borderCallout1">
          <a:avLst>
            <a:gd name="adj1" fmla="val -7533"/>
            <a:gd name="adj2" fmla="val 91908"/>
            <a:gd name="adj3" fmla="val -66741"/>
            <a:gd name="adj4" fmla="val 109250"/>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ctr"/>
          <a:r>
            <a:rPr kumimoji="1" lang="ja-JP" altLang="en-US" sz="800" b="1">
              <a:latin typeface="+mn-ea"/>
              <a:ea typeface="+mn-ea"/>
            </a:rPr>
            <a:t>倍率</a:t>
          </a:r>
          <a:r>
            <a:rPr kumimoji="1" lang="en-US" altLang="ja-JP" sz="800" b="1">
              <a:latin typeface="+mn-ea"/>
              <a:ea typeface="+mn-ea"/>
            </a:rPr>
            <a:t>1</a:t>
          </a:r>
          <a:r>
            <a:rPr kumimoji="1" lang="ja-JP" altLang="en-US" sz="800" b="1">
              <a:latin typeface="+mn-ea"/>
              <a:ea typeface="+mn-ea"/>
            </a:rPr>
            <a:t>倍で計算</a:t>
          </a:r>
          <a:endParaRPr kumimoji="1" lang="en-US" altLang="ja-JP" sz="800" b="1">
            <a:latin typeface="+mn-ea"/>
            <a:ea typeface="+mn-ea"/>
          </a:endParaRPr>
        </a:p>
      </xdr:txBody>
    </xdr:sp>
    <xdr:clientData/>
  </xdr:twoCellAnchor>
  <xdr:twoCellAnchor>
    <xdr:from>
      <xdr:col>10</xdr:col>
      <xdr:colOff>22360</xdr:colOff>
      <xdr:row>0</xdr:row>
      <xdr:rowOff>66262</xdr:rowOff>
    </xdr:from>
    <xdr:to>
      <xdr:col>22</xdr:col>
      <xdr:colOff>41409</xdr:colOff>
      <xdr:row>3</xdr:row>
      <xdr:rowOff>149088</xdr:rowOff>
    </xdr:to>
    <xdr:sp macro="" textlink="">
      <xdr:nvSpPr>
        <xdr:cNvPr id="32" name="線吹き出し 1 (枠付き) 31"/>
        <xdr:cNvSpPr/>
      </xdr:nvSpPr>
      <xdr:spPr>
        <a:xfrm rot="10800000" flipV="1">
          <a:off x="1347577" y="66262"/>
          <a:ext cx="1344267" cy="546652"/>
        </a:xfrm>
        <a:prstGeom prst="borderCallout1">
          <a:avLst>
            <a:gd name="adj1" fmla="val 46827"/>
            <a:gd name="adj2" fmla="val 104852"/>
            <a:gd name="adj3" fmla="val 37320"/>
            <a:gd name="adj4" fmla="val 120633"/>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l"/>
          <a:r>
            <a:rPr kumimoji="1" lang="ja-JP" altLang="en-US" sz="800" b="1">
              <a:latin typeface="+mn-ea"/>
              <a:ea typeface="+mn-ea"/>
            </a:rPr>
            <a:t>　年月：給食内容検討表に</a:t>
          </a:r>
          <a:endParaRPr kumimoji="1" lang="en-US" altLang="ja-JP" sz="800" b="1">
            <a:latin typeface="+mn-ea"/>
            <a:ea typeface="+mn-ea"/>
          </a:endParaRPr>
        </a:p>
        <a:p>
          <a:pPr algn="l"/>
          <a:r>
            <a:rPr kumimoji="1" lang="ja-JP" altLang="en-US" sz="800" b="1">
              <a:latin typeface="+mn-ea"/>
              <a:ea typeface="+mn-ea"/>
            </a:rPr>
            <a:t>　　　　入力された年月を反映</a:t>
          </a:r>
          <a:endParaRPr kumimoji="1" lang="en-US" altLang="ja-JP" sz="800" b="1">
            <a:latin typeface="+mn-ea"/>
            <a:ea typeface="+mn-ea"/>
          </a:endParaRPr>
        </a:p>
        <a:p>
          <a:pPr algn="l"/>
          <a:r>
            <a:rPr kumimoji="1" lang="ja-JP" altLang="en-US" sz="800" b="1">
              <a:latin typeface="+mn-ea"/>
              <a:ea typeface="+mn-ea"/>
            </a:rPr>
            <a:t>　日：シート名</a:t>
          </a:r>
          <a:endParaRPr kumimoji="1" lang="en-US" altLang="ja-JP" sz="800" b="1">
            <a:latin typeface="+mn-ea"/>
            <a:ea typeface="+mn-ea"/>
          </a:endParaRPr>
        </a:p>
      </xdr:txBody>
    </xdr:sp>
    <xdr:clientData/>
  </xdr:twoCellAnchor>
  <xdr:twoCellAnchor>
    <xdr:from>
      <xdr:col>32</xdr:col>
      <xdr:colOff>47381</xdr:colOff>
      <xdr:row>15</xdr:row>
      <xdr:rowOff>74545</xdr:rowOff>
    </xdr:from>
    <xdr:to>
      <xdr:col>51</xdr:col>
      <xdr:colOff>45983</xdr:colOff>
      <xdr:row>19</xdr:row>
      <xdr:rowOff>177362</xdr:rowOff>
    </xdr:to>
    <xdr:sp macro="" textlink="">
      <xdr:nvSpPr>
        <xdr:cNvPr id="22" name="線吹き出し 1 (枠付き) 21"/>
        <xdr:cNvSpPr/>
      </xdr:nvSpPr>
      <xdr:spPr>
        <a:xfrm rot="10800000" flipV="1">
          <a:off x="4330347" y="2662717"/>
          <a:ext cx="2494808" cy="838542"/>
        </a:xfrm>
        <a:prstGeom prst="borderCallout1">
          <a:avLst>
            <a:gd name="adj1" fmla="val 145436"/>
            <a:gd name="adj2" fmla="val 85169"/>
            <a:gd name="adj3" fmla="val 102023"/>
            <a:gd name="adj4" fmla="val 77786"/>
          </a:avLst>
        </a:prstGeom>
        <a:solidFill>
          <a:srgbClr val="FF7C80">
            <a:alpha val="89804"/>
          </a:srgbClr>
        </a:solid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lIns="0" tIns="36000" rIns="0" bIns="36000" rtlCol="0" anchor="ctr"/>
        <a:lstStyle/>
        <a:p>
          <a:pPr algn="l"/>
          <a:r>
            <a:rPr kumimoji="1" lang="ja-JP" altLang="en-US" sz="800" b="1">
              <a:latin typeface="+mn-ea"/>
              <a:ea typeface="+mn-ea"/>
            </a:rPr>
            <a:t>材料名を廃棄率表と同じ表記で入力した場合、食品群</a:t>
          </a:r>
          <a:r>
            <a:rPr kumimoji="1" lang="en-US" altLang="ja-JP" sz="800" b="1">
              <a:latin typeface="+mn-ea"/>
              <a:ea typeface="+mn-ea"/>
            </a:rPr>
            <a:t>NO</a:t>
          </a:r>
          <a:r>
            <a:rPr kumimoji="1" lang="ja-JP" altLang="en-US" sz="800" b="1">
              <a:latin typeface="+mn-ea"/>
              <a:ea typeface="+mn-ea"/>
            </a:rPr>
            <a:t>と廃棄率が表示される。</a:t>
          </a:r>
          <a:endParaRPr kumimoji="1" lang="en-US" altLang="ja-JP" sz="800" b="1">
            <a:latin typeface="+mn-ea"/>
            <a:ea typeface="+mn-ea"/>
          </a:endParaRPr>
        </a:p>
        <a:p>
          <a:pPr algn="l"/>
          <a:r>
            <a:rPr kumimoji="1" lang="ja-JP" altLang="en-US" sz="800" b="1">
              <a:latin typeface="+mn-ea"/>
              <a:ea typeface="+mn-ea"/>
            </a:rPr>
            <a:t>異なる表記で入力した場合、？と表示。</a:t>
          </a:r>
          <a:endParaRPr kumimoji="1" lang="en-US" altLang="ja-JP" sz="800" b="1">
            <a:latin typeface="+mn-ea"/>
            <a:ea typeface="+mn-ea"/>
          </a:endParaRPr>
        </a:p>
        <a:p>
          <a:pPr algn="l"/>
          <a:r>
            <a:rPr kumimoji="1" lang="ja-JP" altLang="en-US" sz="800" b="1">
              <a:latin typeface="+mn-ea"/>
              <a:ea typeface="+mn-ea"/>
            </a:rPr>
            <a:t>上書きで入力可能。</a:t>
          </a:r>
          <a:endParaRPr kumimoji="1" lang="en-US" altLang="ja-JP" sz="800" b="1">
            <a:latin typeface="+mn-ea"/>
            <a:ea typeface="+mn-ea"/>
          </a:endParaRPr>
        </a:p>
        <a:p>
          <a:pPr algn="l"/>
          <a:endParaRPr kumimoji="1" lang="en-US" altLang="ja-JP" sz="800" b="1">
            <a:latin typeface="+mn-ea"/>
            <a:ea typeface="+mn-ea"/>
          </a:endParaRPr>
        </a:p>
      </xdr:txBody>
    </xdr:sp>
    <xdr:clientData/>
  </xdr:twoCellAnchor>
  <xdr:twoCellAnchor>
    <xdr:from>
      <xdr:col>6</xdr:col>
      <xdr:colOff>50110</xdr:colOff>
      <xdr:row>71</xdr:row>
      <xdr:rowOff>149087</xdr:rowOff>
    </xdr:from>
    <xdr:to>
      <xdr:col>6</xdr:col>
      <xdr:colOff>97735</xdr:colOff>
      <xdr:row>73</xdr:row>
      <xdr:rowOff>70402</xdr:rowOff>
    </xdr:to>
    <xdr:sp macro="" textlink="">
      <xdr:nvSpPr>
        <xdr:cNvPr id="23" name="左中かっこ 22"/>
        <xdr:cNvSpPr/>
      </xdr:nvSpPr>
      <xdr:spPr>
        <a:xfrm>
          <a:off x="845240" y="9375913"/>
          <a:ext cx="47625" cy="2857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16</xdr:col>
      <xdr:colOff>249621</xdr:colOff>
      <xdr:row>19</xdr:row>
      <xdr:rowOff>13137</xdr:rowOff>
    </xdr:from>
    <xdr:to>
      <xdr:col>32</xdr:col>
      <xdr:colOff>65689</xdr:colOff>
      <xdr:row>22</xdr:row>
      <xdr:rowOff>52551</xdr:rowOff>
    </xdr:to>
    <xdr:cxnSp macro="">
      <xdr:nvCxnSpPr>
        <xdr:cNvPr id="19" name="直線コネクタ 18"/>
        <xdr:cNvCxnSpPr/>
      </xdr:nvCxnSpPr>
      <xdr:spPr>
        <a:xfrm flipH="1">
          <a:off x="2351690" y="3337034"/>
          <a:ext cx="1996965" cy="5912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0</xdr:colOff>
      <xdr:row>5</xdr:row>
      <xdr:rowOff>0</xdr:rowOff>
    </xdr:to>
    <xdr:sp macro="" textlink="">
      <xdr:nvSpPr>
        <xdr:cNvPr id="2" name="Line 1"/>
        <xdr:cNvSpPr>
          <a:spLocks noChangeShapeType="1"/>
        </xdr:cNvSpPr>
      </xdr:nvSpPr>
      <xdr:spPr bwMode="auto">
        <a:xfrm>
          <a:off x="238125" y="342900"/>
          <a:ext cx="476250" cy="51435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0</xdr:colOff>
      <xdr:row>5</xdr:row>
      <xdr:rowOff>0</xdr:rowOff>
    </xdr:to>
    <xdr:sp macro="" textlink="">
      <xdr:nvSpPr>
        <xdr:cNvPr id="2" name="Line 1"/>
        <xdr:cNvSpPr>
          <a:spLocks noChangeShapeType="1"/>
        </xdr:cNvSpPr>
      </xdr:nvSpPr>
      <xdr:spPr bwMode="auto">
        <a:xfrm>
          <a:off x="0" y="466725"/>
          <a:ext cx="1371600" cy="62865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F66"/>
  <sheetViews>
    <sheetView tabSelected="1" view="pageBreakPreview" zoomScale="110" zoomScaleNormal="85" zoomScaleSheetLayoutView="110" workbookViewId="0">
      <selection activeCell="BH5" sqref="BH5"/>
    </sheetView>
  </sheetViews>
  <sheetFormatPr defaultColWidth="1.75" defaultRowHeight="14.25" customHeight="1"/>
  <cols>
    <col min="1" max="2" width="1.75" style="3"/>
    <col min="3" max="3" width="5.125" style="3" customWidth="1"/>
    <col min="4" max="16384" width="1.75" style="3"/>
  </cols>
  <sheetData>
    <row r="1" spans="1:58" ht="14.25" customHeight="1">
      <c r="A1" s="8"/>
      <c r="B1" s="8"/>
      <c r="C1" s="8"/>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8"/>
      <c r="AL1" s="8"/>
      <c r="AM1" s="8"/>
      <c r="AN1" s="8"/>
      <c r="AO1" s="8"/>
      <c r="AP1" s="8"/>
      <c r="AQ1" s="8"/>
      <c r="AR1" s="8"/>
      <c r="AS1" s="8"/>
      <c r="AT1" s="8"/>
      <c r="AU1" s="8"/>
      <c r="AV1" s="8"/>
      <c r="AW1" s="8"/>
      <c r="AX1" s="8"/>
      <c r="AY1" s="8"/>
      <c r="AZ1" s="8"/>
      <c r="BA1" s="8"/>
      <c r="BB1" s="8"/>
      <c r="BC1" s="8"/>
      <c r="BD1" s="8"/>
      <c r="BE1" s="8"/>
      <c r="BF1" s="8"/>
    </row>
    <row r="2" spans="1:58" ht="14.2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row>
    <row r="3" spans="1:58" ht="14.25" customHeight="1">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row>
    <row r="4" spans="1:58" ht="14.2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row>
    <row r="5" spans="1:58" ht="14.25" customHeight="1">
      <c r="A5" s="8"/>
      <c r="B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row>
    <row r="6" spans="1:58" ht="14.25" customHeight="1">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row>
    <row r="7" spans="1:58" ht="14.25" customHeight="1">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row>
    <row r="8" spans="1:58" ht="14.25" customHeight="1">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row>
    <row r="9" spans="1:58" ht="14.25" customHeigh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row>
    <row r="10" spans="1:58" ht="14.25" customHeight="1">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row>
    <row r="11" spans="1:58" ht="14.25" customHeight="1">
      <c r="A11" s="8"/>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row>
    <row r="12" spans="1:58" ht="14.25" customHeight="1">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row>
    <row r="13" spans="1:58" ht="14.25" customHeight="1">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row>
    <row r="14" spans="1:58" ht="14.25" customHeight="1">
      <c r="A14" s="8"/>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row>
    <row r="15" spans="1:58" ht="14.25" customHeight="1">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row>
    <row r="16" spans="1:58" ht="14.25" customHeight="1">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row>
    <row r="17" spans="1:58" ht="14.25"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row>
    <row r="18" spans="1:58" ht="14.25" customHeigh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row>
    <row r="19" spans="1:58" ht="14.25" customHeigh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row>
    <row r="20" spans="1:58" ht="14.25" customHeight="1">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row>
    <row r="21" spans="1:58" ht="14.25" customHeight="1">
      <c r="A21" s="8"/>
      <c r="B21" s="8"/>
      <c r="C21" s="8"/>
      <c r="D21" s="8"/>
      <c r="E21" s="8"/>
      <c r="F21" s="8"/>
      <c r="G21" s="8"/>
      <c r="H21" s="8"/>
      <c r="I21" s="8"/>
      <c r="J21" s="8"/>
      <c r="K21" s="8"/>
      <c r="L21" s="8"/>
      <c r="M21" s="8"/>
      <c r="N21" s="8"/>
      <c r="O21" s="8"/>
      <c r="P21" s="8"/>
      <c r="Q21" s="8"/>
      <c r="R21" s="8"/>
      <c r="S21" s="8"/>
      <c r="T21" s="8"/>
      <c r="U21" s="8"/>
      <c r="V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row>
    <row r="22" spans="1:58" ht="14.25" customHeigh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row>
    <row r="23" spans="1:58" ht="14.25" customHeigh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row>
    <row r="24" spans="1:58" ht="14.2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row>
    <row r="25" spans="1:58" ht="14.2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row>
    <row r="26" spans="1:58" ht="14.2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row>
    <row r="27" spans="1:58" ht="14.2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row>
    <row r="28" spans="1:58" ht="14.2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row>
    <row r="29" spans="1:58" ht="14.2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row>
    <row r="30" spans="1:58" ht="14.2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row>
    <row r="31" spans="1:58" ht="14.2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row>
    <row r="32" spans="1:58" ht="14.2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row>
    <row r="33" spans="1:58" ht="14.2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row>
    <row r="34" spans="1:58" ht="14.2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row>
    <row r="35" spans="1:58" ht="14.25" customHeight="1">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row>
    <row r="36" spans="1:58"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row>
    <row r="37" spans="1:58"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row>
    <row r="38" spans="1:58" ht="14.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row>
    <row r="39" spans="1:58" ht="14.2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row>
    <row r="40" spans="1:58" ht="14.2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row>
    <row r="41" spans="1:58" ht="14.2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row>
    <row r="42" spans="1:58"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row>
    <row r="43" spans="1:58"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row>
    <row r="44" spans="1:58"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row>
    <row r="45" spans="1:58"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row>
    <row r="46" spans="1:58" ht="14.2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row>
    <row r="47" spans="1:58" ht="14.2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row>
    <row r="48" spans="1:58" ht="14.2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row>
    <row r="49" spans="1:58" ht="14.2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row>
    <row r="50" spans="1:58" ht="14.2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row>
    <row r="51" spans="1:58"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row>
    <row r="52" spans="1:58"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row>
    <row r="53" spans="1:58"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row>
    <row r="54" spans="1:58"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row>
    <row r="55" spans="1:58"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row>
    <row r="56" spans="1:58"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row>
    <row r="57" spans="1:58"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row>
    <row r="58" spans="1:58"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row>
    <row r="59" spans="1:58"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row>
    <row r="60" spans="1:58"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row>
    <row r="61" spans="1:58"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row>
    <row r="62" spans="1:58"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row>
    <row r="63" spans="1:58"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58"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row>
    <row r="65" spans="1:58"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row>
    <row r="66" spans="1:58"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row>
  </sheetData>
  <phoneticPr fontId="7"/>
  <pageMargins left="0.19685039370078741" right="0.19685039370078741" top="0.39370078740157483" bottom="0.3937007874015748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5</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8"/>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81"/>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81"/>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81"/>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81"/>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81"/>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81"/>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81"/>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81"/>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81"/>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81"/>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81"/>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81"/>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81"/>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81"/>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81"/>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81"/>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81"/>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81"/>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81"/>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81"/>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81"/>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81"/>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81"/>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81"/>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81"/>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81"/>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81"/>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81"/>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81"/>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81"/>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81"/>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81"/>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81"/>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81"/>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81"/>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81"/>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81"/>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81"/>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81"/>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81"/>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81"/>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06"/>
      <c r="AH59" s="418"/>
      <c r="AI59" s="419"/>
      <c r="AJ59" s="420"/>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81"/>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81"/>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29"/>
      <c r="AH62" s="435" t="str">
        <f>IF(H62="","",IFERROR(""&amp;VLOOKUP(H62,廃棄率表!$A$6:$B$2001,2,FALSE)&amp;"","?"))</f>
        <v/>
      </c>
      <c r="AI62" s="436"/>
      <c r="AJ62" s="437"/>
      <c r="AK62" s="439"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418"/>
      <c r="AI86" s="419"/>
      <c r="AJ86" s="420"/>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6</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8"/>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81"/>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81"/>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81"/>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81"/>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81"/>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81"/>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81"/>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81"/>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81"/>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81"/>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81"/>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81"/>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81"/>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81"/>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81"/>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81"/>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81"/>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81"/>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81"/>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81"/>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81"/>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81"/>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81"/>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81"/>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81"/>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81"/>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81"/>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81"/>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81"/>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81"/>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81"/>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81"/>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81"/>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81"/>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81"/>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81"/>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81"/>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81"/>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81"/>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81"/>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81"/>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06"/>
      <c r="AH59" s="418"/>
      <c r="AI59" s="419"/>
      <c r="AJ59" s="420"/>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81"/>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81"/>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29"/>
      <c r="AH62" s="435" t="str">
        <f>IF(H62="","",IFERROR(""&amp;VLOOKUP(H62,廃棄率表!$A$6:$B$2001,2,FALSE)&amp;"","?"))</f>
        <v/>
      </c>
      <c r="AI62" s="436"/>
      <c r="AJ62" s="437"/>
      <c r="AK62" s="439"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418"/>
      <c r="AI86" s="419"/>
      <c r="AJ86" s="420"/>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7</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8"/>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81"/>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81"/>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81"/>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81"/>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81"/>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81"/>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81"/>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81"/>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81"/>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81"/>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81"/>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81"/>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81"/>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81"/>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81"/>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81"/>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81"/>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81"/>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81"/>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81"/>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81"/>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81"/>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81"/>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81"/>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81"/>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81"/>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81"/>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81"/>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81"/>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81"/>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81"/>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81"/>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81"/>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81"/>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81"/>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81"/>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81"/>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81"/>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81"/>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81"/>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81"/>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06"/>
      <c r="AH59" s="418"/>
      <c r="AI59" s="419"/>
      <c r="AJ59" s="420"/>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81"/>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81"/>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29"/>
      <c r="AH62" s="435" t="str">
        <f>IF(H62="","",IFERROR(""&amp;VLOOKUP(H62,廃棄率表!$A$6:$B$2001,2,FALSE)&amp;"","?"))</f>
        <v/>
      </c>
      <c r="AI62" s="436"/>
      <c r="AJ62" s="437"/>
      <c r="AK62" s="439"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418"/>
      <c r="AI86" s="419"/>
      <c r="AJ86" s="420"/>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8</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8"/>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81"/>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81"/>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81"/>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81"/>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81"/>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81"/>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81"/>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81"/>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81"/>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81"/>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81"/>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81"/>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81"/>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81"/>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81"/>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81"/>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81"/>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81"/>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81"/>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81"/>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81"/>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81"/>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81"/>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81"/>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81"/>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81"/>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81"/>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81"/>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81"/>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81"/>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81"/>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81"/>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81"/>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81"/>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81"/>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81"/>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81"/>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81"/>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81"/>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81"/>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81"/>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06"/>
      <c r="AH59" s="418"/>
      <c r="AI59" s="419"/>
      <c r="AJ59" s="420"/>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81"/>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81"/>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29"/>
      <c r="AH62" s="435" t="str">
        <f>IF(H62="","",IFERROR(""&amp;VLOOKUP(H62,廃棄率表!$A$6:$B$2001,2,FALSE)&amp;"","?"))</f>
        <v/>
      </c>
      <c r="AI62" s="436"/>
      <c r="AJ62" s="437"/>
      <c r="AK62" s="439"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418"/>
      <c r="AI86" s="419"/>
      <c r="AJ86" s="420"/>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9</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10</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11</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12</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13</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14</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41"/>
  <sheetViews>
    <sheetView view="pageBreakPreview" zoomScaleNormal="115" zoomScaleSheetLayoutView="100" workbookViewId="0">
      <selection sqref="A1:B2"/>
    </sheetView>
  </sheetViews>
  <sheetFormatPr defaultColWidth="1.75" defaultRowHeight="14.25" customHeight="1"/>
  <cols>
    <col min="1" max="9" width="1.75" style="3"/>
    <col min="10" max="10" width="1.75" style="3" customWidth="1"/>
    <col min="11" max="11" width="1.75" style="3"/>
    <col min="12" max="12" width="1.75" style="3" customWidth="1"/>
    <col min="13" max="16" width="1.75" style="3"/>
    <col min="17" max="17" width="4.5" style="3" customWidth="1"/>
    <col min="18" max="18" width="7" style="3" hidden="1" customWidth="1"/>
    <col min="19" max="47" width="1.75" style="3"/>
    <col min="48" max="48" width="1.75" style="3" customWidth="1"/>
    <col min="49" max="56" width="1.75" style="3"/>
    <col min="57" max="57" width="1.75" style="3" customWidth="1"/>
    <col min="58"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6" t="str">
        <f ca="1">RIGHT(CELL("filename",I1),LEN(CELL("filename",I1))-FIND("]",CELL("filename",I1)))</f>
        <v>日計表記入例</v>
      </c>
      <c r="J1" s="256"/>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7"/>
      <c r="J2" s="257"/>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78"/>
      <c r="B3" s="178"/>
      <c r="C3" s="178"/>
      <c r="D3" s="178"/>
      <c r="E3" s="178"/>
      <c r="F3" s="178"/>
      <c r="G3" s="178"/>
      <c r="H3" s="178"/>
      <c r="I3" s="178"/>
      <c r="J3" s="178"/>
      <c r="K3" s="178"/>
      <c r="L3" s="5"/>
      <c r="M3" s="179"/>
      <c r="N3" s="179"/>
      <c r="O3" s="179"/>
      <c r="P3" s="179"/>
      <c r="Q3" s="179"/>
      <c r="R3" s="179"/>
      <c r="S3" s="179"/>
      <c r="T3" s="179"/>
      <c r="U3" s="179"/>
      <c r="V3" s="179"/>
      <c r="W3" s="179"/>
      <c r="X3" s="179"/>
      <c r="Y3" s="179"/>
      <c r="Z3" s="179"/>
      <c r="AA3" s="179"/>
      <c r="AB3" s="179"/>
      <c r="AC3" s="179"/>
      <c r="AD3" s="179"/>
      <c r="AE3" s="179"/>
      <c r="AF3" s="179"/>
      <c r="AG3" s="179"/>
      <c r="AH3" s="179"/>
      <c r="AI3" s="5"/>
      <c r="AJ3" s="178"/>
      <c r="AK3" s="178"/>
      <c r="AL3" s="178"/>
      <c r="AM3" s="178"/>
      <c r="AN3" s="178"/>
      <c r="AO3" s="178"/>
      <c r="AP3" s="178"/>
      <c r="AQ3" s="177"/>
      <c r="AR3" s="177"/>
      <c r="AS3" s="177"/>
      <c r="AT3" s="178"/>
      <c r="AU3" s="5"/>
      <c r="AV3" s="178"/>
      <c r="AW3" s="178"/>
      <c r="AX3" s="178"/>
      <c r="AY3" s="178"/>
      <c r="AZ3" s="178"/>
      <c r="BA3" s="178"/>
      <c r="BB3" s="178"/>
      <c r="BC3" s="177"/>
      <c r="BD3" s="177"/>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v>1</v>
      </c>
      <c r="D6" s="262"/>
      <c r="E6" s="263"/>
      <c r="F6" s="261">
        <v>12</v>
      </c>
      <c r="G6" s="262"/>
      <c r="H6" s="263"/>
      <c r="I6" s="261">
        <v>2</v>
      </c>
      <c r="J6" s="262"/>
      <c r="K6" s="263"/>
      <c r="L6" s="261">
        <v>3</v>
      </c>
      <c r="M6" s="262"/>
      <c r="N6" s="263"/>
      <c r="O6" s="267">
        <f>SUM(C6:N7)</f>
        <v>18</v>
      </c>
      <c r="P6" s="268"/>
      <c r="Q6" s="268"/>
      <c r="R6" s="268"/>
      <c r="S6" s="269"/>
      <c r="T6" s="273" t="s">
        <v>1526</v>
      </c>
      <c r="U6" s="274"/>
      <c r="V6" s="261">
        <v>1</v>
      </c>
      <c r="W6" s="262"/>
      <c r="X6" s="263"/>
      <c r="Y6" s="261">
        <v>12</v>
      </c>
      <c r="Z6" s="262"/>
      <c r="AA6" s="263"/>
      <c r="AB6" s="261">
        <v>2</v>
      </c>
      <c r="AC6" s="262"/>
      <c r="AD6" s="263"/>
      <c r="AE6" s="261">
        <v>3</v>
      </c>
      <c r="AF6" s="262"/>
      <c r="AG6" s="263"/>
      <c r="AH6" s="318">
        <f>SUM(V6:AG7)</f>
        <v>18</v>
      </c>
      <c r="AI6" s="311"/>
      <c r="AJ6" s="312"/>
      <c r="AK6" s="303" t="s">
        <v>69</v>
      </c>
      <c r="AL6" s="304"/>
      <c r="AM6" s="305"/>
      <c r="AN6" s="314">
        <f>SUM(AR17:AU62)</f>
        <v>4948</v>
      </c>
      <c r="AO6" s="314"/>
      <c r="AP6" s="314"/>
      <c r="AQ6" s="314"/>
      <c r="AR6" s="319"/>
      <c r="AS6" s="320">
        <v>395</v>
      </c>
      <c r="AT6" s="321"/>
      <c r="AU6" s="322"/>
      <c r="AV6" s="313">
        <f>SUM(AN6:AU7)</f>
        <v>5343</v>
      </c>
      <c r="AW6" s="314"/>
      <c r="AX6" s="314"/>
      <c r="AY6" s="314"/>
      <c r="AZ6" s="314"/>
      <c r="BA6" s="289">
        <f>IFERROR(AV6/O8,0)</f>
        <v>278.28124999999994</v>
      </c>
      <c r="BB6" s="290"/>
      <c r="BC6" s="290"/>
      <c r="BD6" s="291"/>
      <c r="BE6" s="289">
        <f>IFERROR(AV6/O11,0)</f>
        <v>219.87654320987653</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23"/>
      <c r="AT7" s="324"/>
      <c r="AU7" s="325"/>
      <c r="AV7" s="313"/>
      <c r="AW7" s="314"/>
      <c r="AX7" s="314"/>
      <c r="AY7" s="314"/>
      <c r="AZ7" s="314"/>
      <c r="BA7" s="292"/>
      <c r="BB7" s="293"/>
      <c r="BC7" s="293"/>
      <c r="BD7" s="294"/>
      <c r="BE7" s="292"/>
      <c r="BF7" s="293"/>
      <c r="BG7" s="293"/>
      <c r="BH7" s="294"/>
    </row>
    <row r="8" spans="1:65" ht="14.25" customHeight="1" thickBot="1">
      <c r="A8" s="315" t="s">
        <v>1524</v>
      </c>
      <c r="B8" s="316"/>
      <c r="C8" s="297">
        <f>C6*S16</f>
        <v>1</v>
      </c>
      <c r="D8" s="298"/>
      <c r="E8" s="299"/>
      <c r="F8" s="297">
        <f>F6*V16</f>
        <v>10.8</v>
      </c>
      <c r="G8" s="298"/>
      <c r="H8" s="299"/>
      <c r="I8" s="297">
        <f>I6*Y16</f>
        <v>1.4</v>
      </c>
      <c r="J8" s="298"/>
      <c r="K8" s="299"/>
      <c r="L8" s="297">
        <f>L6*AB16</f>
        <v>6</v>
      </c>
      <c r="M8" s="298"/>
      <c r="N8" s="299"/>
      <c r="O8" s="300">
        <f>SUM(C8:N8)</f>
        <v>19.200000000000003</v>
      </c>
      <c r="P8" s="301"/>
      <c r="Q8" s="301"/>
      <c r="R8" s="301"/>
      <c r="S8" s="302"/>
      <c r="T8" s="317" t="s">
        <v>1524</v>
      </c>
      <c r="U8" s="316"/>
      <c r="V8" s="297">
        <f>V6*S67</f>
        <v>1</v>
      </c>
      <c r="W8" s="298"/>
      <c r="X8" s="299"/>
      <c r="Y8" s="297">
        <f>Y6*V67</f>
        <v>12</v>
      </c>
      <c r="Z8" s="298"/>
      <c r="AA8" s="299"/>
      <c r="AB8" s="297">
        <f>AB6*Y67</f>
        <v>1.4</v>
      </c>
      <c r="AC8" s="298"/>
      <c r="AD8" s="299"/>
      <c r="AE8" s="297">
        <f>AE6*AB67</f>
        <v>3</v>
      </c>
      <c r="AF8" s="298"/>
      <c r="AG8" s="299"/>
      <c r="AH8" s="300">
        <f>SUM(V8:AG8)</f>
        <v>17.399999999999999</v>
      </c>
      <c r="AI8" s="301"/>
      <c r="AJ8" s="302"/>
      <c r="AK8" s="303" t="s">
        <v>57</v>
      </c>
      <c r="AL8" s="304"/>
      <c r="AM8" s="305"/>
      <c r="AN8" s="314">
        <f>SUM(AR68:AU89)</f>
        <v>1903</v>
      </c>
      <c r="AO8" s="314"/>
      <c r="AP8" s="314"/>
      <c r="AQ8" s="314"/>
      <c r="AR8" s="319"/>
      <c r="AS8" s="343">
        <v>152</v>
      </c>
      <c r="AT8" s="344"/>
      <c r="AU8" s="345"/>
      <c r="AV8" s="313">
        <f>SUM(AN8:AU9)</f>
        <v>2055</v>
      </c>
      <c r="AW8" s="314"/>
      <c r="AX8" s="314"/>
      <c r="AY8" s="314"/>
      <c r="AZ8" s="314"/>
      <c r="BA8" s="289">
        <f>IFERROR(AV8/AH8,0)</f>
        <v>118.10344827586208</v>
      </c>
      <c r="BB8" s="290"/>
      <c r="BC8" s="290"/>
      <c r="BD8" s="291"/>
      <c r="BE8" s="289">
        <f>IFERROR(AV8/AH11,0)</f>
        <v>125.30487804878049</v>
      </c>
      <c r="BF8" s="290"/>
      <c r="BG8" s="290"/>
      <c r="BH8" s="291"/>
    </row>
    <row r="9" spans="1:65" ht="14.25" customHeight="1" thickBot="1">
      <c r="A9" s="295" t="s">
        <v>1525</v>
      </c>
      <c r="B9" s="274"/>
      <c r="C9" s="261">
        <v>1</v>
      </c>
      <c r="D9" s="262"/>
      <c r="E9" s="263"/>
      <c r="F9" s="261">
        <v>11</v>
      </c>
      <c r="G9" s="262"/>
      <c r="H9" s="263"/>
      <c r="I9" s="261">
        <v>2</v>
      </c>
      <c r="J9" s="262"/>
      <c r="K9" s="263"/>
      <c r="L9" s="261">
        <v>6</v>
      </c>
      <c r="M9" s="262"/>
      <c r="N9" s="263"/>
      <c r="O9" s="267">
        <f>SUM(C9:N10)</f>
        <v>20</v>
      </c>
      <c r="P9" s="268"/>
      <c r="Q9" s="268"/>
      <c r="R9" s="268"/>
      <c r="S9" s="269"/>
      <c r="T9" s="273" t="s">
        <v>1525</v>
      </c>
      <c r="U9" s="274"/>
      <c r="V9" s="261">
        <v>1</v>
      </c>
      <c r="W9" s="262"/>
      <c r="X9" s="263"/>
      <c r="Y9" s="261">
        <v>11</v>
      </c>
      <c r="Z9" s="262"/>
      <c r="AA9" s="263"/>
      <c r="AB9" s="261">
        <v>2</v>
      </c>
      <c r="AC9" s="262"/>
      <c r="AD9" s="263"/>
      <c r="AE9" s="261">
        <v>3</v>
      </c>
      <c r="AF9" s="262"/>
      <c r="AG9" s="263"/>
      <c r="AH9" s="309">
        <f>SUM(V9:AG10)</f>
        <v>17</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6851</v>
      </c>
      <c r="AO10" s="314"/>
      <c r="AP10" s="314"/>
      <c r="AQ10" s="314"/>
      <c r="AR10" s="314"/>
      <c r="AS10" s="342">
        <f>SUM(AS6:AU9)</f>
        <v>547</v>
      </c>
      <c r="AT10" s="342"/>
      <c r="AU10" s="342"/>
      <c r="AV10" s="314">
        <f>SUM(AN10:AU11)</f>
        <v>7398</v>
      </c>
      <c r="AW10" s="314"/>
      <c r="AX10" s="314"/>
      <c r="AY10" s="314"/>
      <c r="AZ10" s="314"/>
      <c r="BA10" s="289">
        <f>SUM(BA6:BD9)</f>
        <v>396.38469827586204</v>
      </c>
      <c r="BB10" s="290"/>
      <c r="BC10" s="290"/>
      <c r="BD10" s="291"/>
      <c r="BE10" s="289">
        <f>SUM(BE6:BH9)</f>
        <v>345.181421258657</v>
      </c>
      <c r="BF10" s="290"/>
      <c r="BG10" s="290"/>
      <c r="BH10" s="291"/>
    </row>
    <row r="11" spans="1:65" ht="14.25" customHeight="1">
      <c r="A11" s="315" t="s">
        <v>1524</v>
      </c>
      <c r="B11" s="316"/>
      <c r="C11" s="339">
        <f>C9*S16</f>
        <v>1</v>
      </c>
      <c r="D11" s="340"/>
      <c r="E11" s="341"/>
      <c r="F11" s="339">
        <f>F9*V16</f>
        <v>9.9</v>
      </c>
      <c r="G11" s="340"/>
      <c r="H11" s="341"/>
      <c r="I11" s="339">
        <f>I9*Y16</f>
        <v>1.4</v>
      </c>
      <c r="J11" s="340"/>
      <c r="K11" s="341"/>
      <c r="L11" s="339">
        <f>L9*AB16</f>
        <v>12</v>
      </c>
      <c r="M11" s="340"/>
      <c r="N11" s="341"/>
      <c r="O11" s="300">
        <f>SUM(C11:N11)</f>
        <v>24.3</v>
      </c>
      <c r="P11" s="301"/>
      <c r="Q11" s="301"/>
      <c r="R11" s="301"/>
      <c r="S11" s="302"/>
      <c r="T11" s="317" t="s">
        <v>1524</v>
      </c>
      <c r="U11" s="316"/>
      <c r="V11" s="339">
        <f>V9*S67</f>
        <v>1</v>
      </c>
      <c r="W11" s="340"/>
      <c r="X11" s="341"/>
      <c r="Y11" s="339">
        <f>Y9*V67</f>
        <v>11</v>
      </c>
      <c r="Z11" s="340"/>
      <c r="AA11" s="341"/>
      <c r="AB11" s="339">
        <f t="shared" ref="AB11" si="0">AB9*Y67</f>
        <v>1.4</v>
      </c>
      <c r="AC11" s="340"/>
      <c r="AD11" s="341"/>
      <c r="AE11" s="339">
        <f t="shared" ref="AE11" si="1">AE9*AB67</f>
        <v>3</v>
      </c>
      <c r="AF11" s="340"/>
      <c r="AG11" s="341"/>
      <c r="AH11" s="300">
        <f>SUM(V11:AG11)</f>
        <v>16.399999999999999</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37"/>
      <c r="BM15" s="137"/>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v>1</v>
      </c>
      <c r="T16" s="362"/>
      <c r="U16" s="363"/>
      <c r="V16" s="364">
        <v>0.9</v>
      </c>
      <c r="W16" s="362"/>
      <c r="X16" s="363"/>
      <c r="Y16" s="364">
        <v>0.7</v>
      </c>
      <c r="Z16" s="362"/>
      <c r="AA16" s="363"/>
      <c r="AB16" s="364">
        <v>2</v>
      </c>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38"/>
      <c r="BM16" s="139"/>
    </row>
    <row r="17" spans="1:65" ht="14.25" customHeight="1">
      <c r="A17" s="394" t="s">
        <v>47</v>
      </c>
      <c r="B17" s="374" t="s">
        <v>1624</v>
      </c>
      <c r="C17" s="375"/>
      <c r="D17" s="375"/>
      <c r="E17" s="375"/>
      <c r="F17" s="375"/>
      <c r="G17" s="376"/>
      <c r="H17" s="374" t="s">
        <v>1627</v>
      </c>
      <c r="I17" s="375"/>
      <c r="J17" s="375"/>
      <c r="K17" s="375"/>
      <c r="L17" s="375"/>
      <c r="M17" s="376"/>
      <c r="N17" s="374">
        <v>20</v>
      </c>
      <c r="O17" s="375"/>
      <c r="P17" s="376"/>
      <c r="Q17" s="151" t="str">
        <f>IF(H17="","",IFERROR(""&amp;VLOOKUP(H17,廃棄率表!$A$6:$D$2001,3,FALSE)&amp;"","?"))</f>
        <v>3</v>
      </c>
      <c r="R17" s="180" t="str">
        <f>IF(Q17="","",IFERROR(""&amp;VLOOKUP(Q17*1,廃棄率表!$H$6:$I$31,2,FALSE)&amp;"","?"))</f>
        <v>肉類－生</v>
      </c>
      <c r="S17" s="397">
        <f>IF(N17="","",N17*$C$8)</f>
        <v>20</v>
      </c>
      <c r="T17" s="385"/>
      <c r="U17" s="386"/>
      <c r="V17" s="384">
        <f>IF(N17="","",N17*$F$8)</f>
        <v>216</v>
      </c>
      <c r="W17" s="385"/>
      <c r="X17" s="386"/>
      <c r="Y17" s="384">
        <f t="shared" ref="Y17:Y58" si="2">IF(N17="","",N17*$I$8)</f>
        <v>28</v>
      </c>
      <c r="Z17" s="385"/>
      <c r="AA17" s="386"/>
      <c r="AB17" s="384">
        <f>IF(N17="","",N17*$L$8)</f>
        <v>120</v>
      </c>
      <c r="AC17" s="385"/>
      <c r="AD17" s="386"/>
      <c r="AE17" s="387">
        <f>IF(N17="","",SUM(S17:AD17))</f>
        <v>384</v>
      </c>
      <c r="AF17" s="388"/>
      <c r="AG17" s="389"/>
      <c r="AH17" s="390" t="str">
        <f>IF(H17="","",IFERROR(""&amp;VLOOKUP(H17,廃棄率表!$A$6:$B$2001,2,FALSE)&amp;"","?"))</f>
        <v>0</v>
      </c>
      <c r="AI17" s="391"/>
      <c r="AJ17" s="392"/>
      <c r="AK17" s="393">
        <f>IFERROR(AE17/(1-AH17/100),"")</f>
        <v>384</v>
      </c>
      <c r="AL17" s="393"/>
      <c r="AM17" s="393"/>
      <c r="AN17" s="374" t="s">
        <v>1650</v>
      </c>
      <c r="AO17" s="375"/>
      <c r="AP17" s="375"/>
      <c r="AQ17" s="376"/>
      <c r="AR17" s="371">
        <v>2490</v>
      </c>
      <c r="AS17" s="372"/>
      <c r="AT17" s="372"/>
      <c r="AU17" s="373"/>
      <c r="AV17" s="374"/>
      <c r="AW17" s="375"/>
      <c r="AX17" s="375"/>
      <c r="AY17" s="376"/>
      <c r="AZ17" s="374"/>
      <c r="BA17" s="375"/>
      <c r="BB17" s="375"/>
      <c r="BC17" s="375"/>
      <c r="BD17" s="374"/>
      <c r="BE17" s="375"/>
      <c r="BF17" s="375"/>
      <c r="BG17" s="375"/>
      <c r="BH17" s="376"/>
      <c r="BL17" s="140"/>
      <c r="BM17" s="141"/>
    </row>
    <row r="18" spans="1:65" ht="14.25" customHeight="1">
      <c r="A18" s="395"/>
      <c r="B18" s="377"/>
      <c r="C18" s="378"/>
      <c r="D18" s="378"/>
      <c r="E18" s="378"/>
      <c r="F18" s="378"/>
      <c r="G18" s="379"/>
      <c r="H18" s="377" t="s">
        <v>1628</v>
      </c>
      <c r="I18" s="378"/>
      <c r="J18" s="378"/>
      <c r="K18" s="378"/>
      <c r="L18" s="378"/>
      <c r="M18" s="379"/>
      <c r="N18" s="377">
        <v>40</v>
      </c>
      <c r="O18" s="378"/>
      <c r="P18" s="379"/>
      <c r="Q18" s="152" t="str">
        <f>IF(H18="","",IFERROR(""&amp;VLOOKUP(H18,廃棄率表!$A$6:$D$2001,3,FALSE)&amp;"","?"))</f>
        <v>15</v>
      </c>
      <c r="R18" s="157" t="str">
        <f>IF(Q18="","",IFERROR(""&amp;VLOOKUP(Q18*1,廃棄率表!$H$6:$I$31,2,FALSE)&amp;"","?"))</f>
        <v>いも及びでん粉類-いも類</v>
      </c>
      <c r="S18" s="380">
        <f>IF(N18="","",N18*$C$8)</f>
        <v>40</v>
      </c>
      <c r="T18" s="381"/>
      <c r="U18" s="382"/>
      <c r="V18" s="383">
        <f>IF(N18="","",N18*$F$8)</f>
        <v>432</v>
      </c>
      <c r="W18" s="381"/>
      <c r="X18" s="382"/>
      <c r="Y18" s="383">
        <f t="shared" si="2"/>
        <v>56</v>
      </c>
      <c r="Z18" s="381"/>
      <c r="AA18" s="382"/>
      <c r="AB18" s="383">
        <f>IF(N18="","",N18*$L$8)</f>
        <v>240</v>
      </c>
      <c r="AC18" s="381"/>
      <c r="AD18" s="382"/>
      <c r="AE18" s="383">
        <f>IF(N18="","",SUM(S18:AD18))</f>
        <v>768</v>
      </c>
      <c r="AF18" s="381"/>
      <c r="AG18" s="398"/>
      <c r="AH18" s="399" t="str">
        <f>IF(H18="","",IFERROR(""&amp;VLOOKUP(H18,廃棄率表!$A$6:$B$2001,2,FALSE)&amp;"","?"))</f>
        <v>10</v>
      </c>
      <c r="AI18" s="400"/>
      <c r="AJ18" s="401"/>
      <c r="AK18" s="393">
        <f t="shared" ref="AK18:AK62" si="3">IFERROR(AE18/(1-AH18/100),"")</f>
        <v>853.33333333333326</v>
      </c>
      <c r="AL18" s="393"/>
      <c r="AM18" s="393"/>
      <c r="AN18" s="377" t="s">
        <v>1651</v>
      </c>
      <c r="AO18" s="378"/>
      <c r="AP18" s="378"/>
      <c r="AQ18" s="379"/>
      <c r="AR18" s="402">
        <v>440</v>
      </c>
      <c r="AS18" s="403"/>
      <c r="AT18" s="403"/>
      <c r="AU18" s="404"/>
      <c r="AV18" s="377"/>
      <c r="AW18" s="378"/>
      <c r="AX18" s="378"/>
      <c r="AY18" s="379"/>
      <c r="AZ18" s="377"/>
      <c r="BA18" s="378"/>
      <c r="BB18" s="378"/>
      <c r="BC18" s="379"/>
      <c r="BD18" s="377"/>
      <c r="BE18" s="378"/>
      <c r="BF18" s="378"/>
      <c r="BG18" s="378"/>
      <c r="BH18" s="379"/>
      <c r="BL18" s="140"/>
      <c r="BM18" s="142"/>
    </row>
    <row r="19" spans="1:65" ht="14.25" customHeight="1">
      <c r="A19" s="395"/>
      <c r="B19" s="377"/>
      <c r="C19" s="378"/>
      <c r="D19" s="378"/>
      <c r="E19" s="378"/>
      <c r="F19" s="378"/>
      <c r="G19" s="379"/>
      <c r="H19" s="377" t="s">
        <v>1629</v>
      </c>
      <c r="I19" s="378"/>
      <c r="J19" s="378"/>
      <c r="K19" s="378"/>
      <c r="L19" s="378"/>
      <c r="M19" s="379"/>
      <c r="N19" s="377">
        <v>30</v>
      </c>
      <c r="O19" s="378"/>
      <c r="P19" s="379"/>
      <c r="Q19" s="152" t="str">
        <f>IF(H19="","",IFERROR(""&amp;VLOOKUP(H19,廃棄率表!$A$6:$D$2001,3,FALSE)&amp;"","?"))</f>
        <v>12</v>
      </c>
      <c r="R19" s="157" t="str">
        <f>IF(Q19="","",IFERROR(""&amp;VLOOKUP(Q19*1,廃棄率表!$H$6:$I$31,2,FALSE)&amp;"","?"))</f>
        <v>その他の野菜</v>
      </c>
      <c r="S19" s="380">
        <f t="shared" ref="S19:S58" si="4">IF(N19="","",N19*$C$8)</f>
        <v>30</v>
      </c>
      <c r="T19" s="381"/>
      <c r="U19" s="382"/>
      <c r="V19" s="383">
        <f t="shared" ref="V19:V58" si="5">IF(N19="","",N19*$F$8)</f>
        <v>324</v>
      </c>
      <c r="W19" s="381"/>
      <c r="X19" s="382"/>
      <c r="Y19" s="383">
        <f t="shared" si="2"/>
        <v>42</v>
      </c>
      <c r="Z19" s="381"/>
      <c r="AA19" s="382"/>
      <c r="AB19" s="383">
        <f t="shared" ref="AB19:AB58" si="6">IF(N19="","",N19*$L$8)</f>
        <v>180</v>
      </c>
      <c r="AC19" s="381"/>
      <c r="AD19" s="382"/>
      <c r="AE19" s="383">
        <f t="shared" ref="AE19:AE58" si="7">IF(N19="","",SUM(S19:AD19))</f>
        <v>576</v>
      </c>
      <c r="AF19" s="381"/>
      <c r="AG19" s="398"/>
      <c r="AH19" s="399" t="str">
        <f>IF(H19="","",IFERROR(""&amp;VLOOKUP(H19,廃棄率表!$A$6:$B$2001,2,FALSE)&amp;"","?"))</f>
        <v>6</v>
      </c>
      <c r="AI19" s="400"/>
      <c r="AJ19" s="401"/>
      <c r="AK19" s="393">
        <f t="shared" si="3"/>
        <v>612.76595744680856</v>
      </c>
      <c r="AL19" s="393"/>
      <c r="AM19" s="393"/>
      <c r="AN19" s="377" t="s">
        <v>1652</v>
      </c>
      <c r="AO19" s="378"/>
      <c r="AP19" s="378"/>
      <c r="AQ19" s="379"/>
      <c r="AR19" s="402">
        <v>220</v>
      </c>
      <c r="AS19" s="403"/>
      <c r="AT19" s="403"/>
      <c r="AU19" s="404"/>
      <c r="AV19" s="377"/>
      <c r="AW19" s="378"/>
      <c r="AX19" s="378"/>
      <c r="AY19" s="379"/>
      <c r="AZ19" s="377"/>
      <c r="BA19" s="378"/>
      <c r="BB19" s="378"/>
      <c r="BC19" s="379"/>
      <c r="BD19" s="377"/>
      <c r="BE19" s="378"/>
      <c r="BF19" s="378"/>
      <c r="BG19" s="378"/>
      <c r="BH19" s="379"/>
      <c r="BL19" s="140"/>
      <c r="BM19" s="142"/>
    </row>
    <row r="20" spans="1:65" ht="14.25" customHeight="1">
      <c r="A20" s="395"/>
      <c r="B20" s="377"/>
      <c r="C20" s="378"/>
      <c r="D20" s="378"/>
      <c r="E20" s="378"/>
      <c r="F20" s="378"/>
      <c r="G20" s="379"/>
      <c r="H20" s="377" t="s">
        <v>1630</v>
      </c>
      <c r="I20" s="378"/>
      <c r="J20" s="378"/>
      <c r="K20" s="378"/>
      <c r="L20" s="378"/>
      <c r="M20" s="379"/>
      <c r="N20" s="377">
        <v>20</v>
      </c>
      <c r="O20" s="378"/>
      <c r="P20" s="379"/>
      <c r="Q20" s="152" t="str">
        <f>IF(H20="","",IFERROR(""&amp;VLOOKUP(H20,廃棄率表!$A$6:$D$2001,3,FALSE)&amp;"","?"))</f>
        <v>11</v>
      </c>
      <c r="R20" s="157" t="str">
        <f>IF(Q20="","",IFERROR(""&amp;VLOOKUP(Q20*1,廃棄率表!$H$6:$I$31,2,FALSE)&amp;"","?"))</f>
        <v>緑黄色野菜</v>
      </c>
      <c r="S20" s="380">
        <f t="shared" si="4"/>
        <v>20</v>
      </c>
      <c r="T20" s="381"/>
      <c r="U20" s="382"/>
      <c r="V20" s="383">
        <f t="shared" si="5"/>
        <v>216</v>
      </c>
      <c r="W20" s="381"/>
      <c r="X20" s="382"/>
      <c r="Y20" s="383">
        <f t="shared" si="2"/>
        <v>28</v>
      </c>
      <c r="Z20" s="381"/>
      <c r="AA20" s="382"/>
      <c r="AB20" s="383">
        <f t="shared" si="6"/>
        <v>120</v>
      </c>
      <c r="AC20" s="381"/>
      <c r="AD20" s="382"/>
      <c r="AE20" s="383">
        <f t="shared" si="7"/>
        <v>384</v>
      </c>
      <c r="AF20" s="381"/>
      <c r="AG20" s="398"/>
      <c r="AH20" s="399" t="str">
        <f>IF(H20="","",IFERROR(""&amp;VLOOKUP(H20,廃棄率表!$A$6:$B$2001,2,FALSE)&amp;"","?"))</f>
        <v>3</v>
      </c>
      <c r="AI20" s="400"/>
      <c r="AJ20" s="401"/>
      <c r="AK20" s="393">
        <f t="shared" si="3"/>
        <v>395.87628865979383</v>
      </c>
      <c r="AL20" s="393"/>
      <c r="AM20" s="393"/>
      <c r="AN20" s="377" t="s">
        <v>1653</v>
      </c>
      <c r="AO20" s="378"/>
      <c r="AP20" s="378"/>
      <c r="AQ20" s="379"/>
      <c r="AR20" s="402">
        <v>198</v>
      </c>
      <c r="AS20" s="403"/>
      <c r="AT20" s="403"/>
      <c r="AU20" s="404"/>
      <c r="AV20" s="377"/>
      <c r="AW20" s="378"/>
      <c r="AX20" s="378"/>
      <c r="AY20" s="379"/>
      <c r="AZ20" s="377"/>
      <c r="BA20" s="378"/>
      <c r="BB20" s="378"/>
      <c r="BC20" s="379"/>
      <c r="BD20" s="377"/>
      <c r="BE20" s="378"/>
      <c r="BF20" s="378"/>
      <c r="BG20" s="378"/>
      <c r="BH20" s="379"/>
      <c r="BL20" s="140"/>
      <c r="BM20" s="142"/>
    </row>
    <row r="21" spans="1:65" ht="14.25" customHeight="1">
      <c r="A21" s="395"/>
      <c r="B21" s="377"/>
      <c r="C21" s="378"/>
      <c r="D21" s="378"/>
      <c r="E21" s="378"/>
      <c r="F21" s="378"/>
      <c r="G21" s="379"/>
      <c r="H21" s="377" t="s">
        <v>1631</v>
      </c>
      <c r="I21" s="378"/>
      <c r="J21" s="378"/>
      <c r="K21" s="378"/>
      <c r="L21" s="378"/>
      <c r="M21" s="379"/>
      <c r="N21" s="377">
        <v>2</v>
      </c>
      <c r="O21" s="378"/>
      <c r="P21" s="379"/>
      <c r="Q21" s="152" t="str">
        <f>IF(H21="","",IFERROR(""&amp;VLOOKUP(H21,廃棄率表!$A$6:$D$2001,3,FALSE)&amp;"","?"))</f>
        <v>12</v>
      </c>
      <c r="R21" s="157" t="str">
        <f>IF(Q21="","",IFERROR(""&amp;VLOOKUP(Q21*1,廃棄率表!$H$6:$I$31,2,FALSE)&amp;"","?"))</f>
        <v>その他の野菜</v>
      </c>
      <c r="S21" s="380">
        <f t="shared" si="4"/>
        <v>2</v>
      </c>
      <c r="T21" s="381"/>
      <c r="U21" s="382"/>
      <c r="V21" s="383">
        <f t="shared" si="5"/>
        <v>21.6</v>
      </c>
      <c r="W21" s="381"/>
      <c r="X21" s="382"/>
      <c r="Y21" s="383">
        <f t="shared" si="2"/>
        <v>2.8</v>
      </c>
      <c r="Z21" s="381"/>
      <c r="AA21" s="382"/>
      <c r="AB21" s="383">
        <f t="shared" si="6"/>
        <v>12</v>
      </c>
      <c r="AC21" s="381"/>
      <c r="AD21" s="382"/>
      <c r="AE21" s="383">
        <f>IF(N21="","",SUM(S21:AD21))</f>
        <v>38.400000000000006</v>
      </c>
      <c r="AF21" s="381"/>
      <c r="AG21" s="398"/>
      <c r="AH21" s="399" t="str">
        <f>IF(H21="","",IFERROR(""&amp;VLOOKUP(H21,廃棄率表!$A$6:$B$2001,2,FALSE)&amp;"","?"))</f>
        <v>0</v>
      </c>
      <c r="AI21" s="400"/>
      <c r="AJ21" s="401"/>
      <c r="AK21" s="393">
        <f t="shared" si="3"/>
        <v>38.400000000000006</v>
      </c>
      <c r="AL21" s="393"/>
      <c r="AM21" s="393"/>
      <c r="AN21" s="377"/>
      <c r="AO21" s="378"/>
      <c r="AP21" s="378"/>
      <c r="AQ21" s="379"/>
      <c r="AR21" s="402"/>
      <c r="AS21" s="403"/>
      <c r="AT21" s="403"/>
      <c r="AU21" s="404"/>
      <c r="AV21" s="377" t="s">
        <v>1659</v>
      </c>
      <c r="AW21" s="378"/>
      <c r="AX21" s="378"/>
      <c r="AY21" s="379"/>
      <c r="AZ21" s="377" t="s">
        <v>1660</v>
      </c>
      <c r="BA21" s="378"/>
      <c r="BB21" s="378"/>
      <c r="BC21" s="379"/>
      <c r="BD21" s="377"/>
      <c r="BE21" s="378"/>
      <c r="BF21" s="378"/>
      <c r="BG21" s="378"/>
      <c r="BH21" s="379"/>
      <c r="BL21" s="140"/>
      <c r="BM21" s="143"/>
    </row>
    <row r="22" spans="1:65" ht="14.25" customHeight="1">
      <c r="A22" s="395"/>
      <c r="B22" s="377"/>
      <c r="C22" s="378"/>
      <c r="D22" s="378"/>
      <c r="E22" s="378"/>
      <c r="F22" s="378"/>
      <c r="G22" s="379"/>
      <c r="H22" s="377" t="s">
        <v>1727</v>
      </c>
      <c r="I22" s="378"/>
      <c r="J22" s="378"/>
      <c r="K22" s="378"/>
      <c r="L22" s="378"/>
      <c r="M22" s="379"/>
      <c r="N22" s="377">
        <v>7</v>
      </c>
      <c r="O22" s="378"/>
      <c r="P22" s="379"/>
      <c r="Q22" s="152" t="str">
        <f>IF(H22="","",IFERROR(""&amp;VLOOKUP(H22,廃棄率表!$A$6:$D$2001,3,FALSE)&amp;"","?"))</f>
        <v>25</v>
      </c>
      <c r="R22" s="157" t="str">
        <f>IF(Q22="","",IFERROR(""&amp;VLOOKUP(Q22*1,廃棄率表!$H$6:$I$31,2,FALSE)&amp;"","?"))</f>
        <v>調味料及び香辛料類</v>
      </c>
      <c r="S22" s="380">
        <f t="shared" si="4"/>
        <v>7</v>
      </c>
      <c r="T22" s="381"/>
      <c r="U22" s="382"/>
      <c r="V22" s="383">
        <f t="shared" si="5"/>
        <v>75.600000000000009</v>
      </c>
      <c r="W22" s="381"/>
      <c r="X22" s="382"/>
      <c r="Y22" s="383">
        <f t="shared" si="2"/>
        <v>9.7999999999999989</v>
      </c>
      <c r="Z22" s="381"/>
      <c r="AA22" s="382"/>
      <c r="AB22" s="383">
        <f t="shared" si="6"/>
        <v>42</v>
      </c>
      <c r="AC22" s="381"/>
      <c r="AD22" s="382"/>
      <c r="AE22" s="383">
        <f t="shared" si="7"/>
        <v>134.4</v>
      </c>
      <c r="AF22" s="381"/>
      <c r="AG22" s="398"/>
      <c r="AH22" s="399" t="str">
        <f>IF(H22="","",IFERROR(""&amp;VLOOKUP(H22,廃棄率表!$A$6:$B$2001,2,FALSE)&amp;"","?"))</f>
        <v>0</v>
      </c>
      <c r="AI22" s="400"/>
      <c r="AJ22" s="401"/>
      <c r="AK22" s="393">
        <f>IFERROR(AE22/(1-AH22/100),"")</f>
        <v>134.4</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40"/>
      <c r="BM22" s="142"/>
    </row>
    <row r="23" spans="1:65" ht="14.25" customHeight="1">
      <c r="A23" s="395"/>
      <c r="B23" s="377"/>
      <c r="C23" s="378"/>
      <c r="D23" s="378"/>
      <c r="E23" s="378"/>
      <c r="F23" s="378"/>
      <c r="G23" s="379"/>
      <c r="H23" s="377" t="s">
        <v>1632</v>
      </c>
      <c r="I23" s="378"/>
      <c r="J23" s="378"/>
      <c r="K23" s="378"/>
      <c r="L23" s="378"/>
      <c r="M23" s="379"/>
      <c r="N23" s="377">
        <v>1</v>
      </c>
      <c r="O23" s="378"/>
      <c r="P23" s="379"/>
      <c r="Q23" s="152" t="str">
        <f>IF(H23="","",IFERROR(""&amp;VLOOKUP(H23,廃棄率表!$A$6:$D$2001,3,FALSE)&amp;"","?"))</f>
        <v>?</v>
      </c>
      <c r="R23" s="157" t="str">
        <f>IF(Q23="","",IFERROR(""&amp;VLOOKUP(Q23*1,廃棄率表!$H$6:$I$31,2,FALSE)&amp;"","?"))</f>
        <v>?</v>
      </c>
      <c r="S23" s="380">
        <f t="shared" si="4"/>
        <v>1</v>
      </c>
      <c r="T23" s="381"/>
      <c r="U23" s="382"/>
      <c r="V23" s="383">
        <f>IF(N23="","",N23*$F$8)</f>
        <v>10.8</v>
      </c>
      <c r="W23" s="381"/>
      <c r="X23" s="382"/>
      <c r="Y23" s="383">
        <f t="shared" si="2"/>
        <v>1.4</v>
      </c>
      <c r="Z23" s="381"/>
      <c r="AA23" s="382"/>
      <c r="AB23" s="383">
        <f t="shared" si="6"/>
        <v>6</v>
      </c>
      <c r="AC23" s="381"/>
      <c r="AD23" s="382"/>
      <c r="AE23" s="383">
        <f t="shared" si="7"/>
        <v>19.200000000000003</v>
      </c>
      <c r="AF23" s="381"/>
      <c r="AG23" s="398"/>
      <c r="AH23" s="399" t="str">
        <f>IF(H23="","",IFERROR(""&amp;VLOOKUP(H23,廃棄率表!$A$6:$B$2001,2,FALSE)&amp;"","?"))</f>
        <v>?</v>
      </c>
      <c r="AI23" s="400"/>
      <c r="AJ23" s="401"/>
      <c r="AK23" s="393" t="str">
        <f t="shared" si="3"/>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40"/>
      <c r="BM23" s="142"/>
    </row>
    <row r="24" spans="1:65" ht="14.25" customHeight="1">
      <c r="A24" s="395"/>
      <c r="B24" s="377" t="s">
        <v>1625</v>
      </c>
      <c r="C24" s="378"/>
      <c r="D24" s="378"/>
      <c r="E24" s="378"/>
      <c r="F24" s="378"/>
      <c r="G24" s="379"/>
      <c r="H24" s="377" t="s">
        <v>1633</v>
      </c>
      <c r="I24" s="378"/>
      <c r="J24" s="378"/>
      <c r="K24" s="378"/>
      <c r="L24" s="378"/>
      <c r="M24" s="379"/>
      <c r="N24" s="377">
        <v>20</v>
      </c>
      <c r="O24" s="378"/>
      <c r="P24" s="379"/>
      <c r="Q24" s="152" t="str">
        <f>IF(H24="","",IFERROR(""&amp;VLOOKUP(H24,廃棄率表!$A$6:$D$2001,3,FALSE)&amp;"","?"))</f>
        <v>12</v>
      </c>
      <c r="R24" s="157" t="str">
        <f>IF(Q24="","",IFERROR(""&amp;VLOOKUP(Q24*1,廃棄率表!$H$6:$I$31,2,FALSE)&amp;"","?"))</f>
        <v>その他の野菜</v>
      </c>
      <c r="S24" s="380">
        <f t="shared" si="4"/>
        <v>20</v>
      </c>
      <c r="T24" s="381"/>
      <c r="U24" s="382"/>
      <c r="V24" s="383">
        <f t="shared" si="5"/>
        <v>216</v>
      </c>
      <c r="W24" s="381"/>
      <c r="X24" s="382"/>
      <c r="Y24" s="383">
        <f t="shared" si="2"/>
        <v>28</v>
      </c>
      <c r="Z24" s="381"/>
      <c r="AA24" s="382"/>
      <c r="AB24" s="383">
        <f t="shared" si="6"/>
        <v>120</v>
      </c>
      <c r="AC24" s="381"/>
      <c r="AD24" s="382"/>
      <c r="AE24" s="383">
        <f>IF(N24="","",SUM(S24:AD24))</f>
        <v>384</v>
      </c>
      <c r="AF24" s="381"/>
      <c r="AG24" s="398"/>
      <c r="AH24" s="399" t="str">
        <f>IF(H24="","",IFERROR(""&amp;VLOOKUP(H24,廃棄率表!$A$6:$B$2001,2,FALSE)&amp;"","?"))</f>
        <v>15</v>
      </c>
      <c r="AI24" s="400"/>
      <c r="AJ24" s="401"/>
      <c r="AK24" s="393">
        <f t="shared" si="3"/>
        <v>451.76470588235293</v>
      </c>
      <c r="AL24" s="393"/>
      <c r="AM24" s="393"/>
      <c r="AN24" s="377" t="s">
        <v>1654</v>
      </c>
      <c r="AO24" s="378"/>
      <c r="AP24" s="378"/>
      <c r="AQ24" s="379"/>
      <c r="AR24" s="402">
        <v>130</v>
      </c>
      <c r="AS24" s="403"/>
      <c r="AT24" s="403"/>
      <c r="AU24" s="404"/>
      <c r="AV24" s="377"/>
      <c r="AW24" s="378"/>
      <c r="AX24" s="378"/>
      <c r="AY24" s="379"/>
      <c r="AZ24" s="377"/>
      <c r="BA24" s="378"/>
      <c r="BB24" s="378"/>
      <c r="BC24" s="379"/>
      <c r="BD24" s="377"/>
      <c r="BE24" s="378"/>
      <c r="BF24" s="378"/>
      <c r="BG24" s="378"/>
      <c r="BH24" s="379"/>
      <c r="BL24" s="140"/>
      <c r="BM24" s="144"/>
    </row>
    <row r="25" spans="1:65" ht="14.25" customHeight="1">
      <c r="A25" s="395"/>
      <c r="B25" s="377"/>
      <c r="C25" s="378"/>
      <c r="D25" s="378"/>
      <c r="E25" s="378"/>
      <c r="F25" s="378"/>
      <c r="G25" s="379"/>
      <c r="H25" s="377" t="s">
        <v>1634</v>
      </c>
      <c r="I25" s="378"/>
      <c r="J25" s="378"/>
      <c r="K25" s="378"/>
      <c r="L25" s="378"/>
      <c r="M25" s="379"/>
      <c r="N25" s="377">
        <v>15</v>
      </c>
      <c r="O25" s="378"/>
      <c r="P25" s="379"/>
      <c r="Q25" s="152" t="str">
        <f>IF(H25="","",IFERROR(""&amp;VLOOKUP(H25,廃棄率表!$A$6:$D$2001,3,FALSE)&amp;"","?"))</f>
        <v>12</v>
      </c>
      <c r="R25" s="157" t="str">
        <f>IF(Q25="","",IFERROR(""&amp;VLOOKUP(Q25*1,廃棄率表!$H$6:$I$31,2,FALSE)&amp;"","?"))</f>
        <v>その他の野菜</v>
      </c>
      <c r="S25" s="380">
        <f t="shared" si="4"/>
        <v>15</v>
      </c>
      <c r="T25" s="381"/>
      <c r="U25" s="382"/>
      <c r="V25" s="383">
        <f t="shared" si="5"/>
        <v>162</v>
      </c>
      <c r="W25" s="381"/>
      <c r="X25" s="382"/>
      <c r="Y25" s="383">
        <f t="shared" si="2"/>
        <v>21</v>
      </c>
      <c r="Z25" s="381"/>
      <c r="AA25" s="382"/>
      <c r="AB25" s="383">
        <f t="shared" si="6"/>
        <v>90</v>
      </c>
      <c r="AC25" s="381"/>
      <c r="AD25" s="382"/>
      <c r="AE25" s="383">
        <f t="shared" si="7"/>
        <v>288</v>
      </c>
      <c r="AF25" s="381"/>
      <c r="AG25" s="398"/>
      <c r="AH25" s="399" t="str">
        <f>IF(H25="","",IFERROR(""&amp;VLOOKUP(H25,廃棄率表!$A$6:$B$2001,2,FALSE)&amp;"","?"))</f>
        <v>2</v>
      </c>
      <c r="AI25" s="400"/>
      <c r="AJ25" s="401"/>
      <c r="AK25" s="393">
        <f t="shared" si="3"/>
        <v>293.87755102040819</v>
      </c>
      <c r="AL25" s="393"/>
      <c r="AM25" s="393"/>
      <c r="AN25" s="377" t="s">
        <v>1655</v>
      </c>
      <c r="AO25" s="378"/>
      <c r="AP25" s="378"/>
      <c r="AQ25" s="379"/>
      <c r="AR25" s="402">
        <v>240</v>
      </c>
      <c r="AS25" s="403"/>
      <c r="AT25" s="403"/>
      <c r="AU25" s="404"/>
      <c r="AV25" s="377"/>
      <c r="AW25" s="378"/>
      <c r="AX25" s="378"/>
      <c r="AY25" s="379"/>
      <c r="AZ25" s="377"/>
      <c r="BA25" s="378"/>
      <c r="BB25" s="378"/>
      <c r="BC25" s="379"/>
      <c r="BD25" s="377"/>
      <c r="BE25" s="378"/>
      <c r="BF25" s="378"/>
      <c r="BG25" s="378"/>
      <c r="BH25" s="379"/>
      <c r="BL25" s="140"/>
      <c r="BM25" s="144"/>
    </row>
    <row r="26" spans="1:65" ht="14.25" customHeight="1">
      <c r="A26" s="395"/>
      <c r="B26" s="377"/>
      <c r="C26" s="378"/>
      <c r="D26" s="378"/>
      <c r="E26" s="378"/>
      <c r="F26" s="378"/>
      <c r="G26" s="379"/>
      <c r="H26" s="377" t="s">
        <v>1635</v>
      </c>
      <c r="I26" s="378"/>
      <c r="J26" s="378"/>
      <c r="K26" s="378"/>
      <c r="L26" s="378"/>
      <c r="M26" s="379"/>
      <c r="N26" s="377">
        <v>10</v>
      </c>
      <c r="O26" s="378"/>
      <c r="P26" s="379"/>
      <c r="Q26" s="152" t="str">
        <f>IF(H26="","",IFERROR(""&amp;VLOOKUP(H26,廃棄率表!$A$6:$D$2001,3,FALSE)&amp;"","?"))</f>
        <v>11</v>
      </c>
      <c r="R26" s="157" t="str">
        <f>IF(Q26="","",IFERROR(""&amp;VLOOKUP(Q26*1,廃棄率表!$H$6:$I$31,2,FALSE)&amp;"","?"))</f>
        <v>緑黄色野菜</v>
      </c>
      <c r="S26" s="380">
        <f t="shared" si="4"/>
        <v>10</v>
      </c>
      <c r="T26" s="381"/>
      <c r="U26" s="382"/>
      <c r="V26" s="383">
        <f t="shared" si="5"/>
        <v>108</v>
      </c>
      <c r="W26" s="381"/>
      <c r="X26" s="382"/>
      <c r="Y26" s="383">
        <f t="shared" si="2"/>
        <v>14</v>
      </c>
      <c r="Z26" s="381"/>
      <c r="AA26" s="382"/>
      <c r="AB26" s="383">
        <f t="shared" si="6"/>
        <v>60</v>
      </c>
      <c r="AC26" s="381"/>
      <c r="AD26" s="382"/>
      <c r="AE26" s="383">
        <f t="shared" si="7"/>
        <v>192</v>
      </c>
      <c r="AF26" s="381"/>
      <c r="AG26" s="398"/>
      <c r="AH26" s="399" t="str">
        <f>IF(H26="","",IFERROR(""&amp;VLOOKUP(H26,廃棄率表!$A$6:$B$2001,2,FALSE)&amp;"","?"))</f>
        <v>3</v>
      </c>
      <c r="AI26" s="400"/>
      <c r="AJ26" s="401"/>
      <c r="AK26" s="393">
        <f t="shared" si="3"/>
        <v>197.93814432989691</v>
      </c>
      <c r="AL26" s="393"/>
      <c r="AM26" s="393"/>
      <c r="AN26" s="377" t="s">
        <v>1656</v>
      </c>
      <c r="AO26" s="378"/>
      <c r="AP26" s="378"/>
      <c r="AQ26" s="379"/>
      <c r="AR26" s="402">
        <v>260</v>
      </c>
      <c r="AS26" s="403"/>
      <c r="AT26" s="403"/>
      <c r="AU26" s="404"/>
      <c r="AV26" s="377"/>
      <c r="AW26" s="378"/>
      <c r="AX26" s="378"/>
      <c r="AY26" s="379"/>
      <c r="AZ26" s="377"/>
      <c r="BA26" s="378"/>
      <c r="BB26" s="378"/>
      <c r="BC26" s="379"/>
      <c r="BD26" s="377" t="s">
        <v>83</v>
      </c>
      <c r="BE26" s="378"/>
      <c r="BF26" s="378"/>
      <c r="BG26" s="378"/>
      <c r="BH26" s="379"/>
      <c r="BL26" s="140"/>
      <c r="BM26" s="143"/>
    </row>
    <row r="27" spans="1:65" ht="14.25" customHeight="1">
      <c r="A27" s="395"/>
      <c r="B27" s="377"/>
      <c r="C27" s="378"/>
      <c r="D27" s="378"/>
      <c r="E27" s="378"/>
      <c r="F27" s="378"/>
      <c r="G27" s="379"/>
      <c r="H27" s="377" t="s">
        <v>1636</v>
      </c>
      <c r="I27" s="378"/>
      <c r="J27" s="378"/>
      <c r="K27" s="378"/>
      <c r="L27" s="378"/>
      <c r="M27" s="379"/>
      <c r="N27" s="377">
        <v>5</v>
      </c>
      <c r="O27" s="378"/>
      <c r="P27" s="379"/>
      <c r="Q27" s="152" t="str">
        <f>IF(H27="","",IFERROR(""&amp;VLOOKUP(H27,廃棄率表!$A$6:$D$2001,3,FALSE)&amp;"","?"))</f>
        <v>?</v>
      </c>
      <c r="R27" s="157" t="str">
        <f>IF(Q27="","",IFERROR(""&amp;VLOOKUP(Q27*1,廃棄率表!$H$6:$I$31,2,FALSE)&amp;"","?"))</f>
        <v>?</v>
      </c>
      <c r="S27" s="380">
        <f t="shared" si="4"/>
        <v>5</v>
      </c>
      <c r="T27" s="381"/>
      <c r="U27" s="382"/>
      <c r="V27" s="383">
        <f t="shared" si="5"/>
        <v>54</v>
      </c>
      <c r="W27" s="381"/>
      <c r="X27" s="382"/>
      <c r="Y27" s="383">
        <f t="shared" si="2"/>
        <v>7</v>
      </c>
      <c r="Z27" s="381"/>
      <c r="AA27" s="382"/>
      <c r="AB27" s="383">
        <f t="shared" si="6"/>
        <v>30</v>
      </c>
      <c r="AC27" s="381"/>
      <c r="AD27" s="382"/>
      <c r="AE27" s="383">
        <f t="shared" si="7"/>
        <v>96</v>
      </c>
      <c r="AF27" s="381"/>
      <c r="AG27" s="398"/>
      <c r="AH27" s="399" t="str">
        <f>IF(H27="","",IFERROR(""&amp;VLOOKUP(H27,廃棄率表!$A$6:$B$2001,2,FALSE)&amp;"","?"))</f>
        <v>?</v>
      </c>
      <c r="AI27" s="400"/>
      <c r="AJ27" s="401"/>
      <c r="AK27" s="393" t="str">
        <f t="shared" si="3"/>
        <v/>
      </c>
      <c r="AL27" s="393"/>
      <c r="AM27" s="393"/>
      <c r="AN27" s="377" t="s">
        <v>1657</v>
      </c>
      <c r="AO27" s="378"/>
      <c r="AP27" s="378"/>
      <c r="AQ27" s="379"/>
      <c r="AR27" s="402">
        <v>142</v>
      </c>
      <c r="AS27" s="403"/>
      <c r="AT27" s="403"/>
      <c r="AU27" s="404"/>
      <c r="AV27" s="377"/>
      <c r="AW27" s="378"/>
      <c r="AX27" s="378"/>
      <c r="AY27" s="379"/>
      <c r="AZ27" s="377"/>
      <c r="BA27" s="378"/>
      <c r="BB27" s="378"/>
      <c r="BC27" s="379"/>
      <c r="BD27" s="377"/>
      <c r="BE27" s="378"/>
      <c r="BF27" s="378"/>
      <c r="BG27" s="378"/>
      <c r="BH27" s="379"/>
      <c r="BL27" s="140"/>
      <c r="BM27" s="143"/>
    </row>
    <row r="28" spans="1:65" ht="14.25" customHeight="1">
      <c r="A28" s="395"/>
      <c r="B28" s="377"/>
      <c r="C28" s="378"/>
      <c r="D28" s="378"/>
      <c r="E28" s="378"/>
      <c r="F28" s="378"/>
      <c r="G28" s="379"/>
      <c r="H28" s="377" t="s">
        <v>1632</v>
      </c>
      <c r="I28" s="378"/>
      <c r="J28" s="378"/>
      <c r="K28" s="378"/>
      <c r="L28" s="378"/>
      <c r="M28" s="379"/>
      <c r="N28" s="377">
        <v>2</v>
      </c>
      <c r="O28" s="378"/>
      <c r="P28" s="379"/>
      <c r="Q28" s="152" t="str">
        <f>IF(H28="","",IFERROR(""&amp;VLOOKUP(H28,廃棄率表!$A$6:$D$2001,3,FALSE)&amp;"","?"))</f>
        <v>?</v>
      </c>
      <c r="R28" s="157" t="str">
        <f>IF(Q28="","",IFERROR(""&amp;VLOOKUP(Q28*1,廃棄率表!$H$6:$I$31,2,FALSE)&amp;"","?"))</f>
        <v>?</v>
      </c>
      <c r="S28" s="380">
        <f t="shared" si="4"/>
        <v>2</v>
      </c>
      <c r="T28" s="381"/>
      <c r="U28" s="382"/>
      <c r="V28" s="383">
        <f t="shared" si="5"/>
        <v>21.6</v>
      </c>
      <c r="W28" s="381"/>
      <c r="X28" s="382"/>
      <c r="Y28" s="383">
        <f t="shared" si="2"/>
        <v>2.8</v>
      </c>
      <c r="Z28" s="381"/>
      <c r="AA28" s="382"/>
      <c r="AB28" s="383">
        <f t="shared" si="6"/>
        <v>12</v>
      </c>
      <c r="AC28" s="381"/>
      <c r="AD28" s="382"/>
      <c r="AE28" s="383">
        <f t="shared" si="7"/>
        <v>38.400000000000006</v>
      </c>
      <c r="AF28" s="381"/>
      <c r="AG28" s="398"/>
      <c r="AH28" s="399" t="str">
        <f>IF(H28="","",IFERROR(""&amp;VLOOKUP(H28,廃棄率表!$A$6:$B$2001,2,FALSE)&amp;"","?"))</f>
        <v>?</v>
      </c>
      <c r="AI28" s="400"/>
      <c r="AJ28" s="401"/>
      <c r="AK28" s="393" t="str">
        <f t="shared" si="3"/>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40"/>
      <c r="BM28" s="143"/>
    </row>
    <row r="29" spans="1:65" ht="14.25" customHeight="1">
      <c r="A29" s="395"/>
      <c r="B29" s="377"/>
      <c r="C29" s="378"/>
      <c r="D29" s="378"/>
      <c r="E29" s="378"/>
      <c r="F29" s="378"/>
      <c r="G29" s="379"/>
      <c r="H29" s="377" t="s">
        <v>1637</v>
      </c>
      <c r="I29" s="378"/>
      <c r="J29" s="378"/>
      <c r="K29" s="378"/>
      <c r="L29" s="378"/>
      <c r="M29" s="379"/>
      <c r="N29" s="377">
        <v>1</v>
      </c>
      <c r="O29" s="378"/>
      <c r="P29" s="379"/>
      <c r="Q29" s="152" t="str">
        <f>IF(H29="","",IFERROR(""&amp;VLOOKUP(H29,廃棄率表!$A$6:$D$2001,3,FALSE)&amp;"","?"))</f>
        <v>25</v>
      </c>
      <c r="R29" s="157" t="str">
        <f>IF(Q29="","",IFERROR(""&amp;VLOOKUP(Q29*1,廃棄率表!$H$6:$I$31,2,FALSE)&amp;"","?"))</f>
        <v>調味料及び香辛料類</v>
      </c>
      <c r="S29" s="380">
        <f t="shared" si="4"/>
        <v>1</v>
      </c>
      <c r="T29" s="381"/>
      <c r="U29" s="382"/>
      <c r="V29" s="383">
        <f t="shared" si="5"/>
        <v>10.8</v>
      </c>
      <c r="W29" s="381"/>
      <c r="X29" s="382"/>
      <c r="Y29" s="383">
        <f t="shared" si="2"/>
        <v>1.4</v>
      </c>
      <c r="Z29" s="381"/>
      <c r="AA29" s="382"/>
      <c r="AB29" s="383">
        <f t="shared" si="6"/>
        <v>6</v>
      </c>
      <c r="AC29" s="381"/>
      <c r="AD29" s="382"/>
      <c r="AE29" s="383">
        <f t="shared" si="7"/>
        <v>19.200000000000003</v>
      </c>
      <c r="AF29" s="381"/>
      <c r="AG29" s="398"/>
      <c r="AH29" s="399" t="str">
        <f>IF(H29="","",IFERROR(""&amp;VLOOKUP(H29,廃棄率表!$A$6:$B$2001,2,FALSE)&amp;"","?"))</f>
        <v>0</v>
      </c>
      <c r="AI29" s="400"/>
      <c r="AJ29" s="401"/>
      <c r="AK29" s="393">
        <f t="shared" si="3"/>
        <v>19.200000000000003</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40"/>
      <c r="BM29" s="143"/>
    </row>
    <row r="30" spans="1:65" ht="14.25" customHeight="1">
      <c r="A30" s="395"/>
      <c r="B30" s="377"/>
      <c r="C30" s="378"/>
      <c r="D30" s="378"/>
      <c r="E30" s="378"/>
      <c r="F30" s="378"/>
      <c r="G30" s="379"/>
      <c r="H30" s="377" t="s">
        <v>1638</v>
      </c>
      <c r="I30" s="378"/>
      <c r="J30" s="378"/>
      <c r="K30" s="378"/>
      <c r="L30" s="378"/>
      <c r="M30" s="379"/>
      <c r="N30" s="377">
        <v>1</v>
      </c>
      <c r="O30" s="378"/>
      <c r="P30" s="379"/>
      <c r="Q30" s="152" t="str">
        <f>IF(H30="","",IFERROR(""&amp;VLOOKUP(H30,廃棄率表!$A$6:$D$2001,3,FALSE)&amp;"","?"))</f>
        <v>21</v>
      </c>
      <c r="R30" s="157" t="str">
        <f>IF(Q30="","",IFERROR(""&amp;VLOOKUP(Q30*1,廃棄率表!$H$6:$I$31,2,FALSE)&amp;"","?"))</f>
        <v>砂糖及び甘味料</v>
      </c>
      <c r="S30" s="380">
        <f t="shared" si="4"/>
        <v>1</v>
      </c>
      <c r="T30" s="381"/>
      <c r="U30" s="382"/>
      <c r="V30" s="383">
        <f t="shared" si="5"/>
        <v>10.8</v>
      </c>
      <c r="W30" s="381"/>
      <c r="X30" s="382"/>
      <c r="Y30" s="383">
        <f t="shared" si="2"/>
        <v>1.4</v>
      </c>
      <c r="Z30" s="381"/>
      <c r="AA30" s="382"/>
      <c r="AB30" s="383">
        <f t="shared" si="6"/>
        <v>6</v>
      </c>
      <c r="AC30" s="381"/>
      <c r="AD30" s="382"/>
      <c r="AE30" s="383">
        <f t="shared" si="7"/>
        <v>19.200000000000003</v>
      </c>
      <c r="AF30" s="381"/>
      <c r="AG30" s="398"/>
      <c r="AH30" s="399" t="str">
        <f>IF(H30="","",IFERROR(""&amp;VLOOKUP(H30,廃棄率表!$A$6:$B$2001,2,FALSE)&amp;"","?"))</f>
        <v>0</v>
      </c>
      <c r="AI30" s="400"/>
      <c r="AJ30" s="401"/>
      <c r="AK30" s="393">
        <f t="shared" si="3"/>
        <v>19.200000000000003</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40"/>
      <c r="BM30" s="143"/>
    </row>
    <row r="31" spans="1:65" ht="14.25" customHeight="1">
      <c r="A31" s="395"/>
      <c r="B31" s="377"/>
      <c r="C31" s="378"/>
      <c r="D31" s="378"/>
      <c r="E31" s="378"/>
      <c r="F31" s="378"/>
      <c r="G31" s="379"/>
      <c r="H31" s="377" t="s">
        <v>1639</v>
      </c>
      <c r="I31" s="378"/>
      <c r="J31" s="378"/>
      <c r="K31" s="378"/>
      <c r="L31" s="378"/>
      <c r="M31" s="379"/>
      <c r="N31" s="377">
        <v>0.2</v>
      </c>
      <c r="O31" s="378"/>
      <c r="P31" s="379"/>
      <c r="Q31" s="152" t="str">
        <f>IF(H31="","",IFERROR(""&amp;VLOOKUP(H31,廃棄率表!$A$6:$D$2001,3,FALSE)&amp;"","?"))</f>
        <v>25</v>
      </c>
      <c r="R31" s="157" t="str">
        <f>IF(Q31="","",IFERROR(""&amp;VLOOKUP(Q31*1,廃棄率表!$H$6:$I$31,2,FALSE)&amp;"","?"))</f>
        <v>調味料及び香辛料類</v>
      </c>
      <c r="S31" s="380">
        <f t="shared" si="4"/>
        <v>0.2</v>
      </c>
      <c r="T31" s="381"/>
      <c r="U31" s="382"/>
      <c r="V31" s="383">
        <f t="shared" si="5"/>
        <v>2.16</v>
      </c>
      <c r="W31" s="381"/>
      <c r="X31" s="382"/>
      <c r="Y31" s="383">
        <f t="shared" si="2"/>
        <v>0.27999999999999997</v>
      </c>
      <c r="Z31" s="381"/>
      <c r="AA31" s="382"/>
      <c r="AB31" s="383">
        <f t="shared" si="6"/>
        <v>1.2000000000000002</v>
      </c>
      <c r="AC31" s="381"/>
      <c r="AD31" s="382"/>
      <c r="AE31" s="383">
        <f t="shared" si="7"/>
        <v>3.8400000000000003</v>
      </c>
      <c r="AF31" s="381"/>
      <c r="AG31" s="398"/>
      <c r="AH31" s="399" t="str">
        <f>IF(H31="","",IFERROR(""&amp;VLOOKUP(H31,廃棄率表!$A$6:$B$2001,2,FALSE)&amp;"","?"))</f>
        <v>0</v>
      </c>
      <c r="AI31" s="400"/>
      <c r="AJ31" s="401"/>
      <c r="AK31" s="393">
        <f t="shared" si="3"/>
        <v>3.8400000000000003</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40"/>
      <c r="BM31" s="142"/>
    </row>
    <row r="32" spans="1:65" ht="14.25" customHeight="1">
      <c r="A32" s="395"/>
      <c r="B32" s="377" t="s">
        <v>1626</v>
      </c>
      <c r="C32" s="378"/>
      <c r="D32" s="378"/>
      <c r="E32" s="378"/>
      <c r="F32" s="378"/>
      <c r="G32" s="379"/>
      <c r="H32" s="377" t="s">
        <v>1640</v>
      </c>
      <c r="I32" s="378"/>
      <c r="J32" s="378"/>
      <c r="K32" s="378"/>
      <c r="L32" s="378"/>
      <c r="M32" s="379"/>
      <c r="N32" s="377">
        <v>50</v>
      </c>
      <c r="O32" s="378"/>
      <c r="P32" s="379"/>
      <c r="Q32" s="152" t="str">
        <f>IF(H32="","",IFERROR(""&amp;VLOOKUP(H32,廃棄率表!$A$6:$D$2001,3,FALSE)&amp;"","?"))</f>
        <v>13</v>
      </c>
      <c r="R32" s="157" t="str">
        <f>IF(Q32="","",IFERROR(""&amp;VLOOKUP(Q32*1,廃棄率表!$H$6:$I$31,2,FALSE)&amp;"","?"))</f>
        <v>果物類</v>
      </c>
      <c r="S32" s="380">
        <f t="shared" si="4"/>
        <v>50</v>
      </c>
      <c r="T32" s="381"/>
      <c r="U32" s="382"/>
      <c r="V32" s="383">
        <f t="shared" si="5"/>
        <v>540</v>
      </c>
      <c r="W32" s="381"/>
      <c r="X32" s="382"/>
      <c r="Y32" s="383">
        <f t="shared" si="2"/>
        <v>70</v>
      </c>
      <c r="Z32" s="381"/>
      <c r="AA32" s="382"/>
      <c r="AB32" s="383">
        <f t="shared" si="6"/>
        <v>300</v>
      </c>
      <c r="AC32" s="381"/>
      <c r="AD32" s="382"/>
      <c r="AE32" s="383">
        <f t="shared" si="7"/>
        <v>960</v>
      </c>
      <c r="AF32" s="381"/>
      <c r="AG32" s="398"/>
      <c r="AH32" s="399" t="str">
        <f>IF(H32="","",IFERROR(""&amp;VLOOKUP(H32,廃棄率表!$A$6:$B$2001,2,FALSE)&amp;"","?"))</f>
        <v>40</v>
      </c>
      <c r="AI32" s="400"/>
      <c r="AJ32" s="401"/>
      <c r="AK32" s="393">
        <f t="shared" si="3"/>
        <v>1600</v>
      </c>
      <c r="AL32" s="393"/>
      <c r="AM32" s="393"/>
      <c r="AN32" s="377" t="s">
        <v>1658</v>
      </c>
      <c r="AO32" s="378"/>
      <c r="AP32" s="378"/>
      <c r="AQ32" s="379"/>
      <c r="AR32" s="402">
        <v>648</v>
      </c>
      <c r="AS32" s="403"/>
      <c r="AT32" s="403"/>
      <c r="AU32" s="404"/>
      <c r="AV32" s="377"/>
      <c r="AW32" s="378"/>
      <c r="AX32" s="378"/>
      <c r="AY32" s="379"/>
      <c r="AZ32" s="377"/>
      <c r="BA32" s="378"/>
      <c r="BB32" s="378"/>
      <c r="BC32" s="379"/>
      <c r="BD32" s="377"/>
      <c r="BE32" s="378"/>
      <c r="BF32" s="378"/>
      <c r="BG32" s="378"/>
      <c r="BH32" s="379"/>
      <c r="BL32" s="140"/>
      <c r="BM32" s="141"/>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4"/>
        <v/>
      </c>
      <c r="T33" s="381"/>
      <c r="U33" s="382"/>
      <c r="V33" s="383" t="str">
        <f t="shared" si="5"/>
        <v/>
      </c>
      <c r="W33" s="381"/>
      <c r="X33" s="382"/>
      <c r="Y33" s="383" t="str">
        <f t="shared" si="2"/>
        <v/>
      </c>
      <c r="Z33" s="381"/>
      <c r="AA33" s="382"/>
      <c r="AB33" s="383" t="str">
        <f t="shared" si="6"/>
        <v/>
      </c>
      <c r="AC33" s="381"/>
      <c r="AD33" s="382"/>
      <c r="AE33" s="383" t="str">
        <f t="shared" si="7"/>
        <v/>
      </c>
      <c r="AF33" s="381"/>
      <c r="AG33" s="398"/>
      <c r="AH33" s="399" t="str">
        <f>IF(H33="","",IFERROR(""&amp;VLOOKUP(H33,廃棄率表!$A$6:$B$2001,2,FALSE)&amp;"","?"))</f>
        <v/>
      </c>
      <c r="AI33" s="400"/>
      <c r="AJ33" s="401"/>
      <c r="AK33" s="393" t="str">
        <f t="shared" si="3"/>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40"/>
      <c r="BM33" s="145"/>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4"/>
        <v/>
      </c>
      <c r="T34" s="381"/>
      <c r="U34" s="382"/>
      <c r="V34" s="383" t="str">
        <f t="shared" si="5"/>
        <v/>
      </c>
      <c r="W34" s="381"/>
      <c r="X34" s="382"/>
      <c r="Y34" s="383" t="str">
        <f t="shared" si="2"/>
        <v/>
      </c>
      <c r="Z34" s="381"/>
      <c r="AA34" s="382"/>
      <c r="AB34" s="383" t="str">
        <f t="shared" si="6"/>
        <v/>
      </c>
      <c r="AC34" s="381"/>
      <c r="AD34" s="382"/>
      <c r="AE34" s="383" t="str">
        <f t="shared" si="7"/>
        <v/>
      </c>
      <c r="AF34" s="381"/>
      <c r="AG34" s="398"/>
      <c r="AH34" s="399" t="str">
        <f>IF(H34="","",IFERROR(""&amp;VLOOKUP(H34,廃棄率表!$A$6:$B$2001,2,FALSE)&amp;"","?"))</f>
        <v/>
      </c>
      <c r="AI34" s="400"/>
      <c r="AJ34" s="401"/>
      <c r="AK34" s="393" t="str">
        <f t="shared" si="3"/>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40"/>
      <c r="BM34" s="145"/>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4"/>
        <v/>
      </c>
      <c r="T35" s="381"/>
      <c r="U35" s="382"/>
      <c r="V35" s="383" t="str">
        <f t="shared" si="5"/>
        <v/>
      </c>
      <c r="W35" s="381"/>
      <c r="X35" s="382"/>
      <c r="Y35" s="383" t="str">
        <f t="shared" si="2"/>
        <v/>
      </c>
      <c r="Z35" s="381"/>
      <c r="AA35" s="382"/>
      <c r="AB35" s="383" t="str">
        <f t="shared" si="6"/>
        <v/>
      </c>
      <c r="AC35" s="381"/>
      <c r="AD35" s="382"/>
      <c r="AE35" s="383" t="str">
        <f t="shared" si="7"/>
        <v/>
      </c>
      <c r="AF35" s="381"/>
      <c r="AG35" s="398"/>
      <c r="AH35" s="399" t="str">
        <f>IF(H35="","",IFERROR(""&amp;VLOOKUP(H35,廃棄率表!$A$6:$B$2001,2,FALSE)&amp;"","?"))</f>
        <v/>
      </c>
      <c r="AI35" s="400"/>
      <c r="AJ35" s="401"/>
      <c r="AK35" s="393" t="str">
        <f t="shared" si="3"/>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40"/>
      <c r="BM35" s="141"/>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4"/>
        <v/>
      </c>
      <c r="T36" s="381"/>
      <c r="U36" s="382"/>
      <c r="V36" s="383" t="str">
        <f t="shared" si="5"/>
        <v/>
      </c>
      <c r="W36" s="381"/>
      <c r="X36" s="382"/>
      <c r="Y36" s="383" t="str">
        <f t="shared" si="2"/>
        <v/>
      </c>
      <c r="Z36" s="381"/>
      <c r="AA36" s="382"/>
      <c r="AB36" s="383" t="str">
        <f t="shared" si="6"/>
        <v/>
      </c>
      <c r="AC36" s="381"/>
      <c r="AD36" s="382"/>
      <c r="AE36" s="383" t="str">
        <f t="shared" si="7"/>
        <v/>
      </c>
      <c r="AF36" s="381"/>
      <c r="AG36" s="398"/>
      <c r="AH36" s="399" t="str">
        <f>IF(H36="","",IFERROR(""&amp;VLOOKUP(H36,廃棄率表!$A$6:$B$2001,2,FALSE)&amp;"","?"))</f>
        <v/>
      </c>
      <c r="AI36" s="400"/>
      <c r="AJ36" s="401"/>
      <c r="AK36" s="393" t="str">
        <f t="shared" si="3"/>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40"/>
      <c r="BM36" s="145"/>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4"/>
        <v/>
      </c>
      <c r="T37" s="381"/>
      <c r="U37" s="382"/>
      <c r="V37" s="383" t="str">
        <f t="shared" si="5"/>
        <v/>
      </c>
      <c r="W37" s="381"/>
      <c r="X37" s="382"/>
      <c r="Y37" s="383" t="str">
        <f t="shared" si="2"/>
        <v/>
      </c>
      <c r="Z37" s="381"/>
      <c r="AA37" s="382"/>
      <c r="AB37" s="383" t="str">
        <f t="shared" si="6"/>
        <v/>
      </c>
      <c r="AC37" s="381"/>
      <c r="AD37" s="382"/>
      <c r="AE37" s="383" t="str">
        <f t="shared" si="7"/>
        <v/>
      </c>
      <c r="AF37" s="381"/>
      <c r="AG37" s="398"/>
      <c r="AH37" s="399" t="str">
        <f>IF(H37="","",IFERROR(""&amp;VLOOKUP(H37,廃棄率表!$A$6:$B$2001,2,FALSE)&amp;"","?"))</f>
        <v/>
      </c>
      <c r="AI37" s="400"/>
      <c r="AJ37" s="401"/>
      <c r="AK37" s="393" t="str">
        <f t="shared" si="3"/>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40"/>
      <c r="BM37" s="146"/>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4"/>
        <v/>
      </c>
      <c r="T38" s="381"/>
      <c r="U38" s="382"/>
      <c r="V38" s="383" t="str">
        <f t="shared" si="5"/>
        <v/>
      </c>
      <c r="W38" s="381"/>
      <c r="X38" s="382"/>
      <c r="Y38" s="383" t="str">
        <f t="shared" si="2"/>
        <v/>
      </c>
      <c r="Z38" s="381"/>
      <c r="AA38" s="382"/>
      <c r="AB38" s="383" t="str">
        <f t="shared" si="6"/>
        <v/>
      </c>
      <c r="AC38" s="381"/>
      <c r="AD38" s="382"/>
      <c r="AE38" s="383" t="str">
        <f t="shared" si="7"/>
        <v/>
      </c>
      <c r="AF38" s="381"/>
      <c r="AG38" s="398"/>
      <c r="AH38" s="399" t="str">
        <f>IF(H38="","",IFERROR(""&amp;VLOOKUP(H38,廃棄率表!$A$6:$B$2001,2,FALSE)&amp;"","?"))</f>
        <v/>
      </c>
      <c r="AI38" s="400"/>
      <c r="AJ38" s="401"/>
      <c r="AK38" s="393" t="str">
        <f t="shared" si="3"/>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40"/>
      <c r="BM38" s="147"/>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4"/>
        <v/>
      </c>
      <c r="T39" s="381"/>
      <c r="U39" s="382"/>
      <c r="V39" s="383" t="str">
        <f t="shared" si="5"/>
        <v/>
      </c>
      <c r="W39" s="381"/>
      <c r="X39" s="382"/>
      <c r="Y39" s="383" t="str">
        <f>IF(N39="","",N39*$I$8)</f>
        <v/>
      </c>
      <c r="Z39" s="381"/>
      <c r="AA39" s="382"/>
      <c r="AB39" s="383" t="str">
        <f t="shared" si="6"/>
        <v/>
      </c>
      <c r="AC39" s="381"/>
      <c r="AD39" s="382"/>
      <c r="AE39" s="383" t="str">
        <f t="shared" si="7"/>
        <v/>
      </c>
      <c r="AF39" s="381"/>
      <c r="AG39" s="398"/>
      <c r="AH39" s="399" t="str">
        <f>IF(H39="","",IFERROR(""&amp;VLOOKUP(H39,廃棄率表!$A$6:$B$2001,2,FALSE)&amp;"","?"))</f>
        <v/>
      </c>
      <c r="AI39" s="400"/>
      <c r="AJ39" s="401"/>
      <c r="AK39" s="393" t="str">
        <f t="shared" si="3"/>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40"/>
      <c r="BM39" s="143"/>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4"/>
        <v/>
      </c>
      <c r="T40" s="381"/>
      <c r="U40" s="382"/>
      <c r="V40" s="383" t="str">
        <f t="shared" si="5"/>
        <v/>
      </c>
      <c r="W40" s="381"/>
      <c r="X40" s="382"/>
      <c r="Y40" s="383" t="str">
        <f t="shared" si="2"/>
        <v/>
      </c>
      <c r="Z40" s="381"/>
      <c r="AA40" s="382"/>
      <c r="AB40" s="383" t="str">
        <f t="shared" si="6"/>
        <v/>
      </c>
      <c r="AC40" s="381"/>
      <c r="AD40" s="382"/>
      <c r="AE40" s="383" t="str">
        <f t="shared" si="7"/>
        <v/>
      </c>
      <c r="AF40" s="381"/>
      <c r="AG40" s="398"/>
      <c r="AH40" s="399" t="str">
        <f>IF(H40="","",IFERROR(VLOOKUP(H40,廃棄率表!$A$6:$B$2001,2,FALSE),"?"))</f>
        <v/>
      </c>
      <c r="AI40" s="400"/>
      <c r="AJ40" s="401"/>
      <c r="AK40" s="393" t="str">
        <f t="shared" si="3"/>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37"/>
      <c r="BM40" s="137"/>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4"/>
        <v/>
      </c>
      <c r="T41" s="381"/>
      <c r="U41" s="382"/>
      <c r="V41" s="383" t="str">
        <f t="shared" si="5"/>
        <v/>
      </c>
      <c r="W41" s="381"/>
      <c r="X41" s="382"/>
      <c r="Y41" s="383" t="str">
        <f t="shared" si="2"/>
        <v/>
      </c>
      <c r="Z41" s="381"/>
      <c r="AA41" s="382"/>
      <c r="AB41" s="383" t="str">
        <f t="shared" si="6"/>
        <v/>
      </c>
      <c r="AC41" s="381"/>
      <c r="AD41" s="382"/>
      <c r="AE41" s="383" t="str">
        <f t="shared" si="7"/>
        <v/>
      </c>
      <c r="AF41" s="381"/>
      <c r="AG41" s="398"/>
      <c r="AH41" s="399" t="str">
        <f>IF(H41="","",IFERROR(VLOOKUP(H41,廃棄率表!$A$6:$B$2001,2,FALSE),"?"))</f>
        <v/>
      </c>
      <c r="AI41" s="400"/>
      <c r="AJ41" s="401"/>
      <c r="AK41" s="393" t="str">
        <f t="shared" si="3"/>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37"/>
      <c r="BM41" s="137"/>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4"/>
        <v/>
      </c>
      <c r="T42" s="381"/>
      <c r="U42" s="382"/>
      <c r="V42" s="383" t="str">
        <f t="shared" si="5"/>
        <v/>
      </c>
      <c r="W42" s="381"/>
      <c r="X42" s="382"/>
      <c r="Y42" s="383" t="str">
        <f t="shared" si="2"/>
        <v/>
      </c>
      <c r="Z42" s="381"/>
      <c r="AA42" s="382"/>
      <c r="AB42" s="383" t="str">
        <f t="shared" si="6"/>
        <v/>
      </c>
      <c r="AC42" s="381"/>
      <c r="AD42" s="382"/>
      <c r="AE42" s="383" t="str">
        <f t="shared" si="7"/>
        <v/>
      </c>
      <c r="AF42" s="381"/>
      <c r="AG42" s="398"/>
      <c r="AH42" s="399" t="str">
        <f>IF(H42="","",IFERROR(VLOOKUP(H42,廃棄率表!$A$6:$B$2001,2,FALSE),"?"))</f>
        <v/>
      </c>
      <c r="AI42" s="400"/>
      <c r="AJ42" s="401"/>
      <c r="AK42" s="393" t="str">
        <f t="shared" si="3"/>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4"/>
        <v/>
      </c>
      <c r="T43" s="381"/>
      <c r="U43" s="382"/>
      <c r="V43" s="383" t="str">
        <f t="shared" si="5"/>
        <v/>
      </c>
      <c r="W43" s="381"/>
      <c r="X43" s="382"/>
      <c r="Y43" s="383" t="str">
        <f t="shared" si="2"/>
        <v/>
      </c>
      <c r="Z43" s="381"/>
      <c r="AA43" s="382"/>
      <c r="AB43" s="383" t="str">
        <f t="shared" si="6"/>
        <v/>
      </c>
      <c r="AC43" s="381"/>
      <c r="AD43" s="382"/>
      <c r="AE43" s="383" t="str">
        <f t="shared" si="7"/>
        <v/>
      </c>
      <c r="AF43" s="381"/>
      <c r="AG43" s="398"/>
      <c r="AH43" s="399" t="str">
        <f>IF(H43="","",IFERROR(VLOOKUP(H43,廃棄率表!$A$6:$B$2001,2,FALSE),"?"))</f>
        <v/>
      </c>
      <c r="AI43" s="400"/>
      <c r="AJ43" s="401"/>
      <c r="AK43" s="393" t="str">
        <f t="shared" si="3"/>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v>2</v>
      </c>
      <c r="O44" s="378"/>
      <c r="P44" s="379"/>
      <c r="Q44" s="152" t="str">
        <f>IF(H44="","",IFERROR(""&amp;VLOOKUP(H44,廃棄率表!$A$6:$D$2001,3,FALSE)&amp;"","?"))</f>
        <v/>
      </c>
      <c r="R44" s="157" t="str">
        <f>IF(Q44="","",IFERROR(""&amp;VLOOKUP(Q44*1,廃棄率表!$H$6:$I$28,2,FALSE)&amp;"","?"))</f>
        <v/>
      </c>
      <c r="S44" s="380">
        <f t="shared" si="4"/>
        <v>2</v>
      </c>
      <c r="T44" s="381"/>
      <c r="U44" s="382"/>
      <c r="V44" s="383">
        <f t="shared" si="5"/>
        <v>21.6</v>
      </c>
      <c r="W44" s="381"/>
      <c r="X44" s="382"/>
      <c r="Y44" s="383">
        <f t="shared" si="2"/>
        <v>2.8</v>
      </c>
      <c r="Z44" s="381"/>
      <c r="AA44" s="382"/>
      <c r="AB44" s="383">
        <f t="shared" si="6"/>
        <v>12</v>
      </c>
      <c r="AC44" s="381"/>
      <c r="AD44" s="382"/>
      <c r="AE44" s="383">
        <f t="shared" si="7"/>
        <v>38.400000000000006</v>
      </c>
      <c r="AF44" s="381"/>
      <c r="AG44" s="398"/>
      <c r="AH44" s="399" t="str">
        <f>IF(H44="","",IFERROR(VLOOKUP(H44,廃棄率表!$A$6:$B$2001,2,FALSE),"?"))</f>
        <v/>
      </c>
      <c r="AI44" s="400"/>
      <c r="AJ44" s="401"/>
      <c r="AK44" s="393" t="str">
        <f t="shared" si="3"/>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4"/>
        <v/>
      </c>
      <c r="T45" s="381"/>
      <c r="U45" s="382"/>
      <c r="V45" s="383" t="str">
        <f t="shared" si="5"/>
        <v/>
      </c>
      <c r="W45" s="381"/>
      <c r="X45" s="382"/>
      <c r="Y45" s="383" t="str">
        <f t="shared" si="2"/>
        <v/>
      </c>
      <c r="Z45" s="381"/>
      <c r="AA45" s="382"/>
      <c r="AB45" s="383" t="str">
        <f t="shared" si="6"/>
        <v/>
      </c>
      <c r="AC45" s="381"/>
      <c r="AD45" s="382"/>
      <c r="AE45" s="383" t="str">
        <f t="shared" si="7"/>
        <v/>
      </c>
      <c r="AF45" s="381"/>
      <c r="AG45" s="398"/>
      <c r="AH45" s="399" t="str">
        <f>IF(H45="","",IFERROR(VLOOKUP(H45,廃棄率表!$A$6:$B$2001,2,FALSE),"?"))</f>
        <v/>
      </c>
      <c r="AI45" s="400"/>
      <c r="AJ45" s="401"/>
      <c r="AK45" s="393" t="str">
        <f t="shared" si="3"/>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4"/>
        <v/>
      </c>
      <c r="T46" s="381"/>
      <c r="U46" s="382"/>
      <c r="V46" s="383" t="str">
        <f t="shared" si="5"/>
        <v/>
      </c>
      <c r="W46" s="381"/>
      <c r="X46" s="382"/>
      <c r="Y46" s="383" t="str">
        <f t="shared" si="2"/>
        <v/>
      </c>
      <c r="Z46" s="381"/>
      <c r="AA46" s="382"/>
      <c r="AB46" s="383" t="str">
        <f t="shared" si="6"/>
        <v/>
      </c>
      <c r="AC46" s="381"/>
      <c r="AD46" s="382"/>
      <c r="AE46" s="383" t="str">
        <f t="shared" si="7"/>
        <v/>
      </c>
      <c r="AF46" s="381"/>
      <c r="AG46" s="398"/>
      <c r="AH46" s="399" t="str">
        <f>IF(H46="","",IFERROR(VLOOKUP(H46,廃棄率表!$A$6:$B$2001,2,FALSE),"?"))</f>
        <v/>
      </c>
      <c r="AI46" s="400"/>
      <c r="AJ46" s="401"/>
      <c r="AK46" s="393" t="str">
        <f t="shared" si="3"/>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4"/>
        <v/>
      </c>
      <c r="T47" s="381"/>
      <c r="U47" s="382"/>
      <c r="V47" s="383" t="str">
        <f t="shared" si="5"/>
        <v/>
      </c>
      <c r="W47" s="381"/>
      <c r="X47" s="382"/>
      <c r="Y47" s="383" t="str">
        <f t="shared" si="2"/>
        <v/>
      </c>
      <c r="Z47" s="381"/>
      <c r="AA47" s="382"/>
      <c r="AB47" s="383" t="str">
        <f t="shared" si="6"/>
        <v/>
      </c>
      <c r="AC47" s="381"/>
      <c r="AD47" s="382"/>
      <c r="AE47" s="383" t="str">
        <f t="shared" si="7"/>
        <v/>
      </c>
      <c r="AF47" s="381"/>
      <c r="AG47" s="398"/>
      <c r="AH47" s="399" t="str">
        <f>IF(H47="","",IFERROR(VLOOKUP(H47,廃棄率表!$A$6:$B$2001,2,FALSE),"?"))</f>
        <v/>
      </c>
      <c r="AI47" s="400"/>
      <c r="AJ47" s="401"/>
      <c r="AK47" s="393" t="str">
        <f t="shared" si="3"/>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4"/>
        <v/>
      </c>
      <c r="T48" s="381"/>
      <c r="U48" s="382"/>
      <c r="V48" s="383" t="str">
        <f t="shared" si="5"/>
        <v/>
      </c>
      <c r="W48" s="381"/>
      <c r="X48" s="382"/>
      <c r="Y48" s="383" t="str">
        <f t="shared" si="2"/>
        <v/>
      </c>
      <c r="Z48" s="381"/>
      <c r="AA48" s="382"/>
      <c r="AB48" s="383" t="str">
        <f t="shared" si="6"/>
        <v/>
      </c>
      <c r="AC48" s="381"/>
      <c r="AD48" s="382"/>
      <c r="AE48" s="383" t="str">
        <f t="shared" si="7"/>
        <v/>
      </c>
      <c r="AF48" s="381"/>
      <c r="AG48" s="398"/>
      <c r="AH48" s="399" t="str">
        <f>IF(H48="","",IFERROR(VLOOKUP(H48,廃棄率表!$A$6:$B$2001,2,FALSE),"?"))</f>
        <v/>
      </c>
      <c r="AI48" s="400"/>
      <c r="AJ48" s="401"/>
      <c r="AK48" s="393" t="str">
        <f t="shared" si="3"/>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4"/>
        <v/>
      </c>
      <c r="T49" s="381"/>
      <c r="U49" s="382"/>
      <c r="V49" s="383" t="str">
        <f t="shared" si="5"/>
        <v/>
      </c>
      <c r="W49" s="381"/>
      <c r="X49" s="382"/>
      <c r="Y49" s="383" t="str">
        <f t="shared" si="2"/>
        <v/>
      </c>
      <c r="Z49" s="381"/>
      <c r="AA49" s="382"/>
      <c r="AB49" s="383" t="str">
        <f t="shared" si="6"/>
        <v/>
      </c>
      <c r="AC49" s="381"/>
      <c r="AD49" s="382"/>
      <c r="AE49" s="383" t="str">
        <f t="shared" si="7"/>
        <v/>
      </c>
      <c r="AF49" s="381"/>
      <c r="AG49" s="398"/>
      <c r="AH49" s="399" t="str">
        <f>IF(H49="","",IFERROR(VLOOKUP(H49,廃棄率表!$A$6:$B$2001,2,FALSE),"?"))</f>
        <v/>
      </c>
      <c r="AI49" s="400"/>
      <c r="AJ49" s="401"/>
      <c r="AK49" s="393" t="str">
        <f t="shared" si="3"/>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4"/>
        <v/>
      </c>
      <c r="T50" s="381"/>
      <c r="U50" s="382"/>
      <c r="V50" s="383" t="str">
        <f t="shared" si="5"/>
        <v/>
      </c>
      <c r="W50" s="381"/>
      <c r="X50" s="382"/>
      <c r="Y50" s="383" t="str">
        <f t="shared" si="2"/>
        <v/>
      </c>
      <c r="Z50" s="381"/>
      <c r="AA50" s="382"/>
      <c r="AB50" s="383" t="str">
        <f t="shared" si="6"/>
        <v/>
      </c>
      <c r="AC50" s="381"/>
      <c r="AD50" s="382"/>
      <c r="AE50" s="383" t="str">
        <f t="shared" si="7"/>
        <v/>
      </c>
      <c r="AF50" s="381"/>
      <c r="AG50" s="398"/>
      <c r="AH50" s="399" t="str">
        <f>IF(H50="","",IFERROR(VLOOKUP(H50,廃棄率表!$A$6:$B$2001,2,FALSE),"?"))</f>
        <v/>
      </c>
      <c r="AI50" s="400"/>
      <c r="AJ50" s="401"/>
      <c r="AK50" s="393" t="str">
        <f t="shared" si="3"/>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4"/>
        <v/>
      </c>
      <c r="T51" s="381"/>
      <c r="U51" s="382"/>
      <c r="V51" s="383" t="str">
        <f t="shared" si="5"/>
        <v/>
      </c>
      <c r="W51" s="381"/>
      <c r="X51" s="382"/>
      <c r="Y51" s="383" t="str">
        <f t="shared" si="2"/>
        <v/>
      </c>
      <c r="Z51" s="381"/>
      <c r="AA51" s="382"/>
      <c r="AB51" s="383" t="str">
        <f t="shared" si="6"/>
        <v/>
      </c>
      <c r="AC51" s="381"/>
      <c r="AD51" s="382"/>
      <c r="AE51" s="383" t="str">
        <f t="shared" si="7"/>
        <v/>
      </c>
      <c r="AF51" s="381"/>
      <c r="AG51" s="398"/>
      <c r="AH51" s="399" t="str">
        <f>IF(H51="","",IFERROR(VLOOKUP(H51,廃棄率表!$A$6:$B$2001,2,FALSE),"?"))</f>
        <v/>
      </c>
      <c r="AI51" s="400"/>
      <c r="AJ51" s="401"/>
      <c r="AK51" s="393" t="str">
        <f t="shared" si="3"/>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4"/>
        <v/>
      </c>
      <c r="T52" s="381"/>
      <c r="U52" s="382"/>
      <c r="V52" s="383" t="str">
        <f t="shared" si="5"/>
        <v/>
      </c>
      <c r="W52" s="381"/>
      <c r="X52" s="382"/>
      <c r="Y52" s="383" t="str">
        <f t="shared" si="2"/>
        <v/>
      </c>
      <c r="Z52" s="381"/>
      <c r="AA52" s="382"/>
      <c r="AB52" s="383" t="str">
        <f t="shared" si="6"/>
        <v/>
      </c>
      <c r="AC52" s="381"/>
      <c r="AD52" s="382"/>
      <c r="AE52" s="383" t="str">
        <f t="shared" si="7"/>
        <v/>
      </c>
      <c r="AF52" s="381"/>
      <c r="AG52" s="398"/>
      <c r="AH52" s="399" t="str">
        <f>IF(H52="","",IFERROR(VLOOKUP(H52,廃棄率表!$A$6:$B$2001,2,FALSE),"?"))</f>
        <v/>
      </c>
      <c r="AI52" s="400"/>
      <c r="AJ52" s="401"/>
      <c r="AK52" s="393" t="str">
        <f t="shared" si="3"/>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4"/>
        <v/>
      </c>
      <c r="T53" s="381"/>
      <c r="U53" s="382"/>
      <c r="V53" s="383" t="str">
        <f t="shared" si="5"/>
        <v/>
      </c>
      <c r="W53" s="381"/>
      <c r="X53" s="382"/>
      <c r="Y53" s="383" t="str">
        <f t="shared" si="2"/>
        <v/>
      </c>
      <c r="Z53" s="381"/>
      <c r="AA53" s="382"/>
      <c r="AB53" s="383" t="str">
        <f t="shared" si="6"/>
        <v/>
      </c>
      <c r="AC53" s="381"/>
      <c r="AD53" s="382"/>
      <c r="AE53" s="383" t="str">
        <f t="shared" si="7"/>
        <v/>
      </c>
      <c r="AF53" s="381"/>
      <c r="AG53" s="398"/>
      <c r="AH53" s="399" t="str">
        <f>IF(H53="","",IFERROR(VLOOKUP(H53,廃棄率表!$A$6:$B$2001,2,FALSE),"?"))</f>
        <v/>
      </c>
      <c r="AI53" s="400"/>
      <c r="AJ53" s="401"/>
      <c r="AK53" s="393" t="str">
        <f t="shared" si="3"/>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4"/>
        <v/>
      </c>
      <c r="T54" s="381"/>
      <c r="U54" s="382"/>
      <c r="V54" s="383" t="str">
        <f t="shared" si="5"/>
        <v/>
      </c>
      <c r="W54" s="381"/>
      <c r="X54" s="382"/>
      <c r="Y54" s="383" t="str">
        <f t="shared" si="2"/>
        <v/>
      </c>
      <c r="Z54" s="381"/>
      <c r="AA54" s="382"/>
      <c r="AB54" s="383" t="str">
        <f t="shared" si="6"/>
        <v/>
      </c>
      <c r="AC54" s="381"/>
      <c r="AD54" s="382"/>
      <c r="AE54" s="383" t="str">
        <f t="shared" si="7"/>
        <v/>
      </c>
      <c r="AF54" s="381"/>
      <c r="AG54" s="398"/>
      <c r="AH54" s="399" t="str">
        <f>IF(H54="","",IFERROR(VLOOKUP(H54,廃棄率表!$A$6:$B$2001,2,FALSE),"?"))</f>
        <v/>
      </c>
      <c r="AI54" s="400"/>
      <c r="AJ54" s="401"/>
      <c r="AK54" s="393" t="str">
        <f t="shared" si="3"/>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4"/>
        <v/>
      </c>
      <c r="T55" s="381"/>
      <c r="U55" s="382"/>
      <c r="V55" s="383" t="str">
        <f t="shared" si="5"/>
        <v/>
      </c>
      <c r="W55" s="381"/>
      <c r="X55" s="382"/>
      <c r="Y55" s="383" t="str">
        <f t="shared" si="2"/>
        <v/>
      </c>
      <c r="Z55" s="381"/>
      <c r="AA55" s="382"/>
      <c r="AB55" s="383" t="str">
        <f t="shared" si="6"/>
        <v/>
      </c>
      <c r="AC55" s="381"/>
      <c r="AD55" s="382"/>
      <c r="AE55" s="383" t="str">
        <f t="shared" si="7"/>
        <v/>
      </c>
      <c r="AF55" s="381"/>
      <c r="AG55" s="398"/>
      <c r="AH55" s="399" t="str">
        <f>IF(H55="","",IFERROR(VLOOKUP(H55,廃棄率表!$A$6:$B$2001,2,FALSE),"?"))</f>
        <v/>
      </c>
      <c r="AI55" s="400"/>
      <c r="AJ55" s="401"/>
      <c r="AK55" s="393" t="str">
        <f t="shared" si="3"/>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4"/>
        <v/>
      </c>
      <c r="T56" s="381"/>
      <c r="U56" s="382"/>
      <c r="V56" s="383" t="str">
        <f t="shared" si="5"/>
        <v/>
      </c>
      <c r="W56" s="381"/>
      <c r="X56" s="382"/>
      <c r="Y56" s="383" t="str">
        <f t="shared" si="2"/>
        <v/>
      </c>
      <c r="Z56" s="381"/>
      <c r="AA56" s="382"/>
      <c r="AB56" s="383" t="str">
        <f t="shared" si="6"/>
        <v/>
      </c>
      <c r="AC56" s="381"/>
      <c r="AD56" s="382"/>
      <c r="AE56" s="383" t="str">
        <f t="shared" si="7"/>
        <v/>
      </c>
      <c r="AF56" s="381"/>
      <c r="AG56" s="398"/>
      <c r="AH56" s="399" t="str">
        <f>IF(H56="","",IFERROR(VLOOKUP(H56,廃棄率表!$A$6:$B$2001,2,FALSE),"?"))</f>
        <v/>
      </c>
      <c r="AI56" s="400"/>
      <c r="AJ56" s="401"/>
      <c r="AK56" s="393" t="str">
        <f t="shared" si="3"/>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4"/>
        <v/>
      </c>
      <c r="T57" s="381"/>
      <c r="U57" s="382"/>
      <c r="V57" s="383" t="str">
        <f t="shared" si="5"/>
        <v/>
      </c>
      <c r="W57" s="381"/>
      <c r="X57" s="382"/>
      <c r="Y57" s="383" t="str">
        <f t="shared" si="2"/>
        <v/>
      </c>
      <c r="Z57" s="381"/>
      <c r="AA57" s="382"/>
      <c r="AB57" s="383" t="str">
        <f t="shared" si="6"/>
        <v/>
      </c>
      <c r="AC57" s="381"/>
      <c r="AD57" s="382"/>
      <c r="AE57" s="383" t="str">
        <f t="shared" si="7"/>
        <v/>
      </c>
      <c r="AF57" s="381"/>
      <c r="AG57" s="398"/>
      <c r="AH57" s="399" t="str">
        <f>IF(H57="","",IFERROR(VLOOKUP(H57,廃棄率表!$A$6:$B$2001,2,FALSE),"?"))</f>
        <v/>
      </c>
      <c r="AI57" s="400"/>
      <c r="AJ57" s="401"/>
      <c r="AK57" s="393" t="str">
        <f t="shared" si="3"/>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4"/>
        <v/>
      </c>
      <c r="T58" s="381"/>
      <c r="U58" s="382"/>
      <c r="V58" s="383" t="str">
        <f t="shared" si="5"/>
        <v/>
      </c>
      <c r="W58" s="381"/>
      <c r="X58" s="382"/>
      <c r="Y58" s="383" t="str">
        <f t="shared" si="2"/>
        <v/>
      </c>
      <c r="Z58" s="381"/>
      <c r="AA58" s="382"/>
      <c r="AB58" s="383" t="str">
        <f t="shared" si="6"/>
        <v/>
      </c>
      <c r="AC58" s="381"/>
      <c r="AD58" s="382"/>
      <c r="AE58" s="383" t="str">
        <f t="shared" si="7"/>
        <v/>
      </c>
      <c r="AF58" s="381"/>
      <c r="AG58" s="398"/>
      <c r="AH58" s="399" t="str">
        <f>IF(H58="","",IFERROR(VLOOKUP(H58,廃棄率表!$A$6:$B$2001,2,FALSE),"?"))</f>
        <v/>
      </c>
      <c r="AI58" s="400"/>
      <c r="AJ58" s="401"/>
      <c r="AK58" s="393" t="str">
        <f t="shared" si="3"/>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82"/>
      <c r="S59" s="405"/>
      <c r="T59" s="406"/>
      <c r="U59" s="407"/>
      <c r="V59" s="408"/>
      <c r="W59" s="406"/>
      <c r="X59" s="407"/>
      <c r="Y59" s="408"/>
      <c r="Z59" s="406"/>
      <c r="AA59" s="407"/>
      <c r="AB59" s="408"/>
      <c r="AC59" s="406"/>
      <c r="AD59" s="407"/>
      <c r="AE59" s="408"/>
      <c r="AF59" s="406"/>
      <c r="AG59" s="417"/>
      <c r="AH59" s="418"/>
      <c r="AI59" s="419"/>
      <c r="AJ59" s="420"/>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t="s">
        <v>1641</v>
      </c>
      <c r="I60" s="378"/>
      <c r="J60" s="378"/>
      <c r="K60" s="378"/>
      <c r="L60" s="378"/>
      <c r="M60" s="379"/>
      <c r="N60" s="377">
        <v>20</v>
      </c>
      <c r="O60" s="378"/>
      <c r="P60" s="379"/>
      <c r="Q60" s="152" t="str">
        <f>IF(H60="","",IFERROR(""&amp;VLOOKUP(H60,廃棄率表!$A$6:$D$2001,3,FALSE)&amp;"","?"))</f>
        <v>?</v>
      </c>
      <c r="R60" s="157" t="str">
        <f>IF(Q60="","",IFERROR(""&amp;VLOOKUP(Q60*1,廃棄率表!$H$6:$I$31,2,FALSE)&amp;"","?"))</f>
        <v>?</v>
      </c>
      <c r="S60" s="405"/>
      <c r="T60" s="406"/>
      <c r="U60" s="407"/>
      <c r="V60" s="408"/>
      <c r="W60" s="406"/>
      <c r="X60" s="407"/>
      <c r="Y60" s="383">
        <f>IF(N60="","",N60*1*$I$6)</f>
        <v>40</v>
      </c>
      <c r="Z60" s="381"/>
      <c r="AA60" s="382"/>
      <c r="AB60" s="408"/>
      <c r="AC60" s="406"/>
      <c r="AD60" s="407"/>
      <c r="AE60" s="383">
        <f>IF(N60="","",SUM(S60:AD60))</f>
        <v>40</v>
      </c>
      <c r="AF60" s="381"/>
      <c r="AG60" s="398"/>
      <c r="AH60" s="399" t="str">
        <f>IF(H60="","",IFERROR(""&amp;VLOOKUP(H60,廃棄率表!$A$6:$B$2001,2,FALSE)&amp;"","?"))</f>
        <v>?</v>
      </c>
      <c r="AI60" s="400"/>
      <c r="AJ60" s="401"/>
      <c r="AK60" s="393" t="str">
        <f t="shared" si="3"/>
        <v/>
      </c>
      <c r="AL60" s="393"/>
      <c r="AM60" s="393"/>
      <c r="AN60" s="377" t="s">
        <v>1667</v>
      </c>
      <c r="AO60" s="378"/>
      <c r="AP60" s="378"/>
      <c r="AQ60" s="379"/>
      <c r="AR60" s="402">
        <v>180</v>
      </c>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81"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3"/>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83"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3"/>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v>1</v>
      </c>
      <c r="T67" s="362"/>
      <c r="U67" s="363"/>
      <c r="V67" s="364">
        <v>1</v>
      </c>
      <c r="W67" s="362"/>
      <c r="X67" s="363"/>
      <c r="Y67" s="364">
        <v>0.7</v>
      </c>
      <c r="Z67" s="362"/>
      <c r="AA67" s="363"/>
      <c r="AB67" s="364">
        <v>1</v>
      </c>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t="s">
        <v>1642</v>
      </c>
      <c r="C68" s="375"/>
      <c r="D68" s="375"/>
      <c r="E68" s="375"/>
      <c r="F68" s="375"/>
      <c r="G68" s="376"/>
      <c r="H68" s="374" t="s">
        <v>1642</v>
      </c>
      <c r="I68" s="375"/>
      <c r="J68" s="375"/>
      <c r="K68" s="375"/>
      <c r="L68" s="375"/>
      <c r="M68" s="376"/>
      <c r="N68" s="374">
        <v>100</v>
      </c>
      <c r="O68" s="375"/>
      <c r="P68" s="376"/>
      <c r="Q68" s="151" t="str">
        <f>IF(H68="","",IFERROR(""&amp;VLOOKUP(H68,廃棄率表!$A$6:$D$2001,3,FALSE)&amp;"","?"))</f>
        <v>8</v>
      </c>
      <c r="R68" s="157" t="str">
        <f>IF(Q68="","",IFERROR(""&amp;VLOOKUP(Q68*1,廃棄率表!$H$6:$I$31,2,FALSE)&amp;"","?"))</f>
        <v>乳類-牛乳等</v>
      </c>
      <c r="S68" s="397">
        <f>IF(N68="","",N68*$V$8)</f>
        <v>100</v>
      </c>
      <c r="T68" s="385"/>
      <c r="U68" s="386"/>
      <c r="V68" s="384">
        <f>IF(N68="","",N68*$Y$8)</f>
        <v>1200</v>
      </c>
      <c r="W68" s="385"/>
      <c r="X68" s="386"/>
      <c r="Y68" s="384">
        <v>0</v>
      </c>
      <c r="Z68" s="385"/>
      <c r="AA68" s="386"/>
      <c r="AB68" s="384">
        <f>IF(N68="","",N68*$AE$8)</f>
        <v>300</v>
      </c>
      <c r="AC68" s="385"/>
      <c r="AD68" s="386"/>
      <c r="AE68" s="387">
        <f>IF(N68="","",SUM(S68:AD68))</f>
        <v>1600</v>
      </c>
      <c r="AF68" s="388"/>
      <c r="AG68" s="389"/>
      <c r="AH68" s="390" t="str">
        <f>IF(H68="","",IFERROR(""&amp;VLOOKUP(H68,廃棄率表!$A$6:$B$2001,2,FALSE)&amp;"","?"))</f>
        <v>0</v>
      </c>
      <c r="AI68" s="391"/>
      <c r="AJ68" s="392"/>
      <c r="AK68" s="393">
        <f>IFERROR(AE68/(1-AH68/100),"")</f>
        <v>1600</v>
      </c>
      <c r="AL68" s="393"/>
      <c r="AM68" s="393"/>
      <c r="AN68" s="374" t="s">
        <v>1653</v>
      </c>
      <c r="AO68" s="375"/>
      <c r="AP68" s="375"/>
      <c r="AQ68" s="376"/>
      <c r="AR68" s="371">
        <v>480</v>
      </c>
      <c r="AS68" s="372"/>
      <c r="AT68" s="372"/>
      <c r="AU68" s="373"/>
      <c r="AV68" s="374"/>
      <c r="AW68" s="375"/>
      <c r="AX68" s="375"/>
      <c r="AY68" s="376"/>
      <c r="AZ68" s="374"/>
      <c r="BA68" s="375"/>
      <c r="BB68" s="375"/>
      <c r="BC68" s="376"/>
      <c r="BD68" s="374"/>
      <c r="BE68" s="375"/>
      <c r="BF68" s="375"/>
      <c r="BG68" s="375"/>
      <c r="BH68" s="376"/>
    </row>
    <row r="69" spans="1:60" ht="14.25" customHeight="1">
      <c r="A69" s="433"/>
      <c r="B69" s="377" t="s">
        <v>1643</v>
      </c>
      <c r="C69" s="378"/>
      <c r="D69" s="378"/>
      <c r="E69" s="378"/>
      <c r="F69" s="378"/>
      <c r="G69" s="379"/>
      <c r="H69" s="377" t="s">
        <v>1644</v>
      </c>
      <c r="I69" s="378"/>
      <c r="J69" s="378"/>
      <c r="K69" s="378"/>
      <c r="L69" s="378"/>
      <c r="M69" s="379"/>
      <c r="N69" s="377">
        <v>40</v>
      </c>
      <c r="O69" s="378"/>
      <c r="P69" s="379"/>
      <c r="Q69" s="154" t="str">
        <f>IF(H69="","",IFERROR(""&amp;VLOOKUP(H69,廃棄率表!$A$6:$D$2001,3,FALSE)&amp;"","?"))</f>
        <v>?</v>
      </c>
      <c r="R69" s="181" t="str">
        <f>IF(Q69="","",IFERROR(""&amp;VLOOKUP(Q69*1,廃棄率表!$H$6:$I$31,2,FALSE)&amp;"","?"))</f>
        <v>?</v>
      </c>
      <c r="S69" s="380">
        <f>IF(N69="","",N69*$V$8)</f>
        <v>40</v>
      </c>
      <c r="T69" s="381"/>
      <c r="U69" s="382"/>
      <c r="V69" s="383">
        <f>IF(N69="","",N69*$Y$8)</f>
        <v>480</v>
      </c>
      <c r="W69" s="381"/>
      <c r="X69" s="382"/>
      <c r="Y69" s="383">
        <f>IF(N69="","",N69*$AB$8)</f>
        <v>56</v>
      </c>
      <c r="Z69" s="381"/>
      <c r="AA69" s="382"/>
      <c r="AB69" s="383">
        <f>IF(N69="","",N69*$AE$8)</f>
        <v>120</v>
      </c>
      <c r="AC69" s="381"/>
      <c r="AD69" s="382"/>
      <c r="AE69" s="383">
        <f t="shared" ref="AE69:AE85" si="8">IF(N69="","",SUM(S69:AD69))</f>
        <v>696</v>
      </c>
      <c r="AF69" s="381"/>
      <c r="AG69" s="398"/>
      <c r="AH69" s="399" t="str">
        <f>IF(H69="","",IFERROR(""&amp;VLOOKUP(H69,廃棄率表!$A$6:$B$2001,2,FALSE)&amp;"","?"))</f>
        <v>?</v>
      </c>
      <c r="AI69" s="400"/>
      <c r="AJ69" s="401"/>
      <c r="AK69" s="393" t="str">
        <f t="shared" ref="AK69:AK89" si="9">IFERROR(AE69/(1-AH69/100),"")</f>
        <v/>
      </c>
      <c r="AL69" s="393"/>
      <c r="AM69" s="393"/>
      <c r="AN69" s="377" t="s">
        <v>1664</v>
      </c>
      <c r="AO69" s="378"/>
      <c r="AP69" s="378"/>
      <c r="AQ69" s="379"/>
      <c r="AR69" s="402">
        <v>1100</v>
      </c>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t="s">
        <v>1642</v>
      </c>
      <c r="I70" s="378"/>
      <c r="J70" s="378"/>
      <c r="K70" s="378"/>
      <c r="L70" s="378"/>
      <c r="M70" s="379"/>
      <c r="N70" s="377">
        <v>13</v>
      </c>
      <c r="O70" s="378"/>
      <c r="P70" s="379"/>
      <c r="Q70" s="154" t="str">
        <f>IF(H70="","",IFERROR(""&amp;VLOOKUP(H70,廃棄率表!$A$6:$D$2001,3,FALSE)&amp;"","?"))</f>
        <v>8</v>
      </c>
      <c r="R70" s="181" t="str">
        <f>IF(Q70="","",IFERROR(""&amp;VLOOKUP(Q70*1,廃棄率表!$H$6:$I$31,2,FALSE)&amp;"","?"))</f>
        <v>乳類-牛乳等</v>
      </c>
      <c r="S70" s="380">
        <f t="shared" ref="S70:S85" si="10">IF(N70="","",N70*$V$8)</f>
        <v>13</v>
      </c>
      <c r="T70" s="381"/>
      <c r="U70" s="382"/>
      <c r="V70" s="383">
        <f t="shared" ref="V70:V85" si="11">IF(N70="","",N70*$Y$8)</f>
        <v>156</v>
      </c>
      <c r="W70" s="381"/>
      <c r="X70" s="382"/>
      <c r="Y70" s="383">
        <v>0</v>
      </c>
      <c r="Z70" s="381"/>
      <c r="AA70" s="382"/>
      <c r="AB70" s="383">
        <f t="shared" ref="AB70:AB84" si="12">IF(N70="","",N70*$AE$8)</f>
        <v>39</v>
      </c>
      <c r="AC70" s="381"/>
      <c r="AD70" s="382"/>
      <c r="AE70" s="383">
        <f t="shared" si="8"/>
        <v>208</v>
      </c>
      <c r="AF70" s="381"/>
      <c r="AG70" s="398"/>
      <c r="AH70" s="399" t="str">
        <f>IF(H70="","",IFERROR(""&amp;VLOOKUP(H70,廃棄率表!$A$6:$B$2001,2,FALSE)&amp;"","?"))</f>
        <v>0</v>
      </c>
      <c r="AI70" s="400"/>
      <c r="AJ70" s="401"/>
      <c r="AK70" s="393">
        <f t="shared" si="9"/>
        <v>208</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t="s">
        <v>1645</v>
      </c>
      <c r="I71" s="378"/>
      <c r="J71" s="378"/>
      <c r="K71" s="378"/>
      <c r="L71" s="378"/>
      <c r="M71" s="379"/>
      <c r="N71" s="377">
        <v>5.5</v>
      </c>
      <c r="O71" s="378"/>
      <c r="P71" s="379"/>
      <c r="Q71" s="154" t="str">
        <f>IF(H71="","",IFERROR(""&amp;VLOOKUP(H71,廃棄率表!$A$6:$D$2001,3,FALSE)&amp;"","?"))</f>
        <v>5</v>
      </c>
      <c r="R71" s="181" t="str">
        <f>IF(Q71="","",IFERROR(""&amp;VLOOKUP(Q71*1,廃棄率表!$H$6:$I$31,2,FALSE)&amp;"","?"))</f>
        <v>卵類</v>
      </c>
      <c r="S71" s="380">
        <f t="shared" si="10"/>
        <v>5.5</v>
      </c>
      <c r="T71" s="381"/>
      <c r="U71" s="382"/>
      <c r="V71" s="383">
        <f t="shared" si="11"/>
        <v>66</v>
      </c>
      <c r="W71" s="381"/>
      <c r="X71" s="382"/>
      <c r="Y71" s="383">
        <v>0</v>
      </c>
      <c r="Z71" s="381"/>
      <c r="AA71" s="382"/>
      <c r="AB71" s="383">
        <f t="shared" si="12"/>
        <v>16.5</v>
      </c>
      <c r="AC71" s="381"/>
      <c r="AD71" s="382"/>
      <c r="AE71" s="383">
        <f t="shared" si="8"/>
        <v>88</v>
      </c>
      <c r="AF71" s="381"/>
      <c r="AG71" s="398"/>
      <c r="AH71" s="399" t="str">
        <f>IF(H71="","",IFERROR(""&amp;VLOOKUP(H71,廃棄率表!$A$6:$B$2001,2,FALSE)&amp;"","?"))</f>
        <v>15</v>
      </c>
      <c r="AI71" s="400"/>
      <c r="AJ71" s="401"/>
      <c r="AK71" s="393">
        <f t="shared" si="9"/>
        <v>103.52941176470588</v>
      </c>
      <c r="AL71" s="393"/>
      <c r="AM71" s="393"/>
      <c r="AN71" s="377" t="s">
        <v>1665</v>
      </c>
      <c r="AO71" s="378"/>
      <c r="AP71" s="378"/>
      <c r="AQ71" s="379"/>
      <c r="AR71" s="402">
        <v>138</v>
      </c>
      <c r="AS71" s="403"/>
      <c r="AT71" s="403"/>
      <c r="AU71" s="404"/>
      <c r="AV71" s="377"/>
      <c r="AW71" s="378"/>
      <c r="AX71" s="378"/>
      <c r="AY71" s="379"/>
      <c r="AZ71" s="377" t="s">
        <v>1666</v>
      </c>
      <c r="BA71" s="378"/>
      <c r="BB71" s="378"/>
      <c r="BC71" s="379"/>
      <c r="BD71" s="377"/>
      <c r="BE71" s="378"/>
      <c r="BF71" s="378"/>
      <c r="BG71" s="378"/>
      <c r="BH71" s="379"/>
    </row>
    <row r="72" spans="1:60" ht="14.25" customHeight="1">
      <c r="A72" s="433"/>
      <c r="B72" s="377"/>
      <c r="C72" s="378"/>
      <c r="D72" s="378"/>
      <c r="E72" s="378"/>
      <c r="F72" s="378"/>
      <c r="G72" s="379"/>
      <c r="H72" s="377" t="s">
        <v>1646</v>
      </c>
      <c r="I72" s="378"/>
      <c r="J72" s="378"/>
      <c r="K72" s="378"/>
      <c r="L72" s="378"/>
      <c r="M72" s="379"/>
      <c r="N72" s="377">
        <v>3</v>
      </c>
      <c r="O72" s="378"/>
      <c r="P72" s="379"/>
      <c r="Q72" s="154" t="str">
        <f>IF(H72="","",IFERROR(""&amp;VLOOKUP(H72,廃棄率表!$A$6:$D$2001,3,FALSE)&amp;"","?"))</f>
        <v>21</v>
      </c>
      <c r="R72" s="181" t="str">
        <f>IF(Q72="","",IFERROR(""&amp;VLOOKUP(Q72*1,廃棄率表!$H$6:$I$31,2,FALSE)&amp;"","?"))</f>
        <v>砂糖及び甘味料</v>
      </c>
      <c r="S72" s="380">
        <f t="shared" si="10"/>
        <v>3</v>
      </c>
      <c r="T72" s="381"/>
      <c r="U72" s="382"/>
      <c r="V72" s="383">
        <f t="shared" si="11"/>
        <v>36</v>
      </c>
      <c r="W72" s="381"/>
      <c r="X72" s="382"/>
      <c r="Y72" s="383">
        <v>0</v>
      </c>
      <c r="Z72" s="381"/>
      <c r="AA72" s="382"/>
      <c r="AB72" s="383">
        <f t="shared" si="12"/>
        <v>9</v>
      </c>
      <c r="AC72" s="381"/>
      <c r="AD72" s="382"/>
      <c r="AE72" s="383">
        <f t="shared" si="8"/>
        <v>48</v>
      </c>
      <c r="AF72" s="381"/>
      <c r="AG72" s="398"/>
      <c r="AH72" s="399" t="str">
        <f>IF(H72="","",IFERROR(""&amp;VLOOKUP(H72,廃棄率表!$A$6:$B$2001,2,FALSE)&amp;"","?"))</f>
        <v>0</v>
      </c>
      <c r="AI72" s="400"/>
      <c r="AJ72" s="401"/>
      <c r="AK72" s="393">
        <f t="shared" si="9"/>
        <v>48</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t="s">
        <v>1647</v>
      </c>
      <c r="I73" s="378"/>
      <c r="J73" s="378"/>
      <c r="K73" s="378"/>
      <c r="L73" s="378"/>
      <c r="M73" s="379"/>
      <c r="N73" s="377">
        <v>1</v>
      </c>
      <c r="O73" s="378"/>
      <c r="P73" s="379"/>
      <c r="Q73" s="154" t="str">
        <f>IF(H73="","",IFERROR(""&amp;VLOOKUP(H73,廃棄率表!$A$6:$D$2001,3,FALSE)&amp;"","?"))</f>
        <v>?</v>
      </c>
      <c r="R73" s="181" t="str">
        <f>IF(Q73="","",IFERROR(""&amp;VLOOKUP(Q73*1,廃棄率表!$H$6:$I$31,2,FALSE)&amp;"","?"))</f>
        <v>?</v>
      </c>
      <c r="S73" s="380">
        <f t="shared" si="10"/>
        <v>1</v>
      </c>
      <c r="T73" s="381"/>
      <c r="U73" s="382"/>
      <c r="V73" s="383">
        <f t="shared" si="11"/>
        <v>12</v>
      </c>
      <c r="W73" s="381"/>
      <c r="X73" s="382"/>
      <c r="Y73" s="383">
        <v>0</v>
      </c>
      <c r="Z73" s="381"/>
      <c r="AA73" s="382"/>
      <c r="AB73" s="383">
        <f t="shared" si="12"/>
        <v>3</v>
      </c>
      <c r="AC73" s="381"/>
      <c r="AD73" s="382"/>
      <c r="AE73" s="383">
        <f t="shared" si="8"/>
        <v>16</v>
      </c>
      <c r="AF73" s="381"/>
      <c r="AG73" s="398"/>
      <c r="AH73" s="399" t="str">
        <f>IF(H73="","",IFERROR(""&amp;VLOOKUP(H73,廃棄率表!$A$6:$B$2001,2,FALSE)&amp;"","?"))</f>
        <v>?</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t="s">
        <v>1648</v>
      </c>
      <c r="I74" s="378"/>
      <c r="J74" s="378"/>
      <c r="K74" s="378"/>
      <c r="L74" s="378"/>
      <c r="M74" s="379"/>
      <c r="N74" s="377">
        <v>0.01</v>
      </c>
      <c r="O74" s="378"/>
      <c r="P74" s="379"/>
      <c r="Q74" s="154" t="str">
        <f>IF(H74="","",IFERROR(""&amp;VLOOKUP(H74,廃棄率表!$A$6:$D$2001,3,FALSE)&amp;"","?"))</f>
        <v>?</v>
      </c>
      <c r="R74" s="181" t="str">
        <f>IF(Q74="","",IFERROR(""&amp;VLOOKUP(Q74*1,廃棄率表!$H$6:$I$31,2,FALSE)&amp;"","?"))</f>
        <v>?</v>
      </c>
      <c r="S74" s="380">
        <f t="shared" si="10"/>
        <v>0.01</v>
      </c>
      <c r="T74" s="381"/>
      <c r="U74" s="382"/>
      <c r="V74" s="383">
        <f t="shared" si="11"/>
        <v>0.12</v>
      </c>
      <c r="W74" s="381"/>
      <c r="X74" s="382"/>
      <c r="Y74" s="383">
        <v>0</v>
      </c>
      <c r="Z74" s="381"/>
      <c r="AA74" s="382"/>
      <c r="AB74" s="383">
        <f t="shared" si="12"/>
        <v>0.03</v>
      </c>
      <c r="AC74" s="381"/>
      <c r="AD74" s="382"/>
      <c r="AE74" s="383">
        <f t="shared" si="8"/>
        <v>0.16</v>
      </c>
      <c r="AF74" s="381"/>
      <c r="AG74" s="398"/>
      <c r="AH74" s="399" t="str">
        <f>IF(H74="","",IFERROR(""&amp;VLOOKUP(H74,廃棄率表!$A$6:$B$2001,2,FALSE)&amp;"","?"))</f>
        <v>?</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81" t="str">
        <f>IF(Q75="","",IFERROR(""&amp;VLOOKUP(Q75*1,廃棄率表!$H$6:$I$31,2,FALSE)&amp;"","?"))</f>
        <v/>
      </c>
      <c r="S75" s="380" t="str">
        <f t="shared" si="10"/>
        <v/>
      </c>
      <c r="T75" s="381"/>
      <c r="U75" s="382"/>
      <c r="V75" s="383" t="str">
        <f t="shared" si="11"/>
        <v/>
      </c>
      <c r="W75" s="381"/>
      <c r="X75" s="382"/>
      <c r="Y75" s="383" t="str">
        <f t="shared" ref="Y75:Y85" si="13">IF(N75="","",N75*$AB$8)</f>
        <v/>
      </c>
      <c r="Z75" s="381"/>
      <c r="AA75" s="382"/>
      <c r="AB75" s="383" t="str">
        <f t="shared" si="12"/>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81" t="str">
        <f>IF(Q76="","",IFERROR(""&amp;VLOOKUP(Q76*1,廃棄率表!$H$6:$I$31,2,FALSE)&amp;"","?"))</f>
        <v/>
      </c>
      <c r="S76" s="380" t="str">
        <f t="shared" si="10"/>
        <v/>
      </c>
      <c r="T76" s="381"/>
      <c r="U76" s="382"/>
      <c r="V76" s="383" t="str">
        <f t="shared" si="11"/>
        <v/>
      </c>
      <c r="W76" s="381"/>
      <c r="X76" s="382"/>
      <c r="Y76" s="383" t="str">
        <f t="shared" si="13"/>
        <v/>
      </c>
      <c r="Z76" s="381"/>
      <c r="AA76" s="382"/>
      <c r="AB76" s="383" t="str">
        <f t="shared" si="12"/>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81" t="str">
        <f>IF(Q77="","",IFERROR(""&amp;VLOOKUP(Q77*1,廃棄率表!$H$6:$I$31,2,FALSE)&amp;"","?"))</f>
        <v/>
      </c>
      <c r="S77" s="380" t="str">
        <f t="shared" si="10"/>
        <v/>
      </c>
      <c r="T77" s="381"/>
      <c r="U77" s="382"/>
      <c r="V77" s="383" t="str">
        <f t="shared" si="11"/>
        <v/>
      </c>
      <c r="W77" s="381"/>
      <c r="X77" s="382"/>
      <c r="Y77" s="383" t="str">
        <f t="shared" si="13"/>
        <v/>
      </c>
      <c r="Z77" s="381"/>
      <c r="AA77" s="382"/>
      <c r="AB77" s="383" t="str">
        <f t="shared" si="12"/>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81" t="str">
        <f>IF(Q78="","",IFERROR(""&amp;VLOOKUP(Q78*1,廃棄率表!$H$6:$I$28,2,FALSE)&amp;"","?"))</f>
        <v/>
      </c>
      <c r="S78" s="380" t="str">
        <f t="shared" si="10"/>
        <v/>
      </c>
      <c r="T78" s="381"/>
      <c r="U78" s="382"/>
      <c r="V78" s="383" t="str">
        <f t="shared" si="11"/>
        <v/>
      </c>
      <c r="W78" s="381"/>
      <c r="X78" s="382"/>
      <c r="Y78" s="383" t="str">
        <f t="shared" si="13"/>
        <v/>
      </c>
      <c r="Z78" s="381"/>
      <c r="AA78" s="382"/>
      <c r="AB78" s="383" t="str">
        <f t="shared" si="12"/>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81" t="str">
        <f>IF(Q79="","",IFERROR(""&amp;VLOOKUP(Q79*1,廃棄率表!$H$6:$I$28,2,FALSE)&amp;"","?"))</f>
        <v/>
      </c>
      <c r="S79" s="380" t="str">
        <f t="shared" si="10"/>
        <v/>
      </c>
      <c r="T79" s="381"/>
      <c r="U79" s="382"/>
      <c r="V79" s="383" t="str">
        <f t="shared" si="11"/>
        <v/>
      </c>
      <c r="W79" s="381"/>
      <c r="X79" s="382"/>
      <c r="Y79" s="383" t="str">
        <f t="shared" si="13"/>
        <v/>
      </c>
      <c r="Z79" s="381"/>
      <c r="AA79" s="382"/>
      <c r="AB79" s="383" t="str">
        <f t="shared" si="12"/>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81" t="str">
        <f>IF(Q80="","",IFERROR(""&amp;VLOOKUP(Q80*1,廃棄率表!$H$6:$I$28,2,FALSE)&amp;"","?"))</f>
        <v/>
      </c>
      <c r="S80" s="380" t="str">
        <f t="shared" si="10"/>
        <v/>
      </c>
      <c r="T80" s="381"/>
      <c r="U80" s="382"/>
      <c r="V80" s="383" t="str">
        <f t="shared" si="11"/>
        <v/>
      </c>
      <c r="W80" s="381"/>
      <c r="X80" s="382"/>
      <c r="Y80" s="383" t="str">
        <f t="shared" si="13"/>
        <v/>
      </c>
      <c r="Z80" s="381"/>
      <c r="AA80" s="382"/>
      <c r="AB80" s="383" t="str">
        <f t="shared" si="12"/>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81" t="str">
        <f>IF(Q81="","",IFERROR(""&amp;VLOOKUP(Q81*1,廃棄率表!$H$6:$I$28,2,FALSE)&amp;"","?"))</f>
        <v/>
      </c>
      <c r="S81" s="380" t="str">
        <f t="shared" si="10"/>
        <v/>
      </c>
      <c r="T81" s="381"/>
      <c r="U81" s="382"/>
      <c r="V81" s="383" t="str">
        <f t="shared" si="11"/>
        <v/>
      </c>
      <c r="W81" s="381"/>
      <c r="X81" s="382"/>
      <c r="Y81" s="383" t="str">
        <f t="shared" si="13"/>
        <v/>
      </c>
      <c r="Z81" s="381"/>
      <c r="AA81" s="382"/>
      <c r="AB81" s="383" t="str">
        <f t="shared" si="12"/>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81" t="str">
        <f>IF(Q82="","",IFERROR(""&amp;VLOOKUP(Q82*1,廃棄率表!$H$6:$I$28,2,FALSE)&amp;"","?"))</f>
        <v/>
      </c>
      <c r="S82" s="380" t="str">
        <f t="shared" si="10"/>
        <v/>
      </c>
      <c r="T82" s="381"/>
      <c r="U82" s="382"/>
      <c r="V82" s="383" t="str">
        <f t="shared" si="11"/>
        <v/>
      </c>
      <c r="W82" s="381"/>
      <c r="X82" s="382"/>
      <c r="Y82" s="383" t="str">
        <f t="shared" si="13"/>
        <v/>
      </c>
      <c r="Z82" s="381"/>
      <c r="AA82" s="382"/>
      <c r="AB82" s="383" t="str">
        <f t="shared" si="12"/>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81" t="str">
        <f>IF(Q83="","",IFERROR(""&amp;VLOOKUP(Q83*1,廃棄率表!$H$6:$I$28,2,FALSE)&amp;"","?"))</f>
        <v/>
      </c>
      <c r="S83" s="380" t="str">
        <f t="shared" si="10"/>
        <v/>
      </c>
      <c r="T83" s="381"/>
      <c r="U83" s="382"/>
      <c r="V83" s="383" t="str">
        <f t="shared" si="11"/>
        <v/>
      </c>
      <c r="W83" s="381"/>
      <c r="X83" s="382"/>
      <c r="Y83" s="383" t="str">
        <f t="shared" si="13"/>
        <v/>
      </c>
      <c r="Z83" s="381"/>
      <c r="AA83" s="382"/>
      <c r="AB83" s="383" t="str">
        <f t="shared" si="12"/>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81" t="str">
        <f>IF(Q84="","",IFERROR(""&amp;VLOOKUP(Q84*1,廃棄率表!$H$6:$I$28,2,FALSE)&amp;"","?"))</f>
        <v/>
      </c>
      <c r="S84" s="380" t="str">
        <f t="shared" si="10"/>
        <v/>
      </c>
      <c r="T84" s="381"/>
      <c r="U84" s="382"/>
      <c r="V84" s="383" t="str">
        <f t="shared" si="11"/>
        <v/>
      </c>
      <c r="W84" s="381"/>
      <c r="X84" s="382"/>
      <c r="Y84" s="383" t="str">
        <f t="shared" si="13"/>
        <v/>
      </c>
      <c r="Z84" s="381"/>
      <c r="AA84" s="382"/>
      <c r="AB84" s="383" t="str">
        <f t="shared" si="12"/>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81" t="str">
        <f>IF(Q85="","",IFERROR(""&amp;VLOOKUP(Q85*1,廃棄率表!$H$6:$I$28,2,FALSE)&amp;"","?"))</f>
        <v/>
      </c>
      <c r="S85" s="380" t="str">
        <f t="shared" si="10"/>
        <v/>
      </c>
      <c r="T85" s="381"/>
      <c r="U85" s="382"/>
      <c r="V85" s="383" t="str">
        <f t="shared" si="11"/>
        <v/>
      </c>
      <c r="W85" s="381"/>
      <c r="X85" s="382"/>
      <c r="Y85" s="383" t="str">
        <f t="shared" si="13"/>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82"/>
      <c r="S86" s="405"/>
      <c r="T86" s="406"/>
      <c r="U86" s="407"/>
      <c r="V86" s="408"/>
      <c r="W86" s="406"/>
      <c r="X86" s="407"/>
      <c r="Y86" s="408"/>
      <c r="Z86" s="406"/>
      <c r="AA86" s="407"/>
      <c r="AB86" s="408"/>
      <c r="AC86" s="406"/>
      <c r="AD86" s="407"/>
      <c r="AE86" s="408"/>
      <c r="AF86" s="406"/>
      <c r="AG86" s="417"/>
      <c r="AH86" s="418"/>
      <c r="AI86" s="419"/>
      <c r="AJ86" s="420"/>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t="s">
        <v>1649</v>
      </c>
      <c r="I87" s="378"/>
      <c r="J87" s="378"/>
      <c r="K87" s="378"/>
      <c r="L87" s="378"/>
      <c r="M87" s="379"/>
      <c r="N87" s="377">
        <v>5</v>
      </c>
      <c r="O87" s="378"/>
      <c r="P87" s="379"/>
      <c r="Q87" s="154" t="str">
        <f>IF(H87="","",IFERROR(""&amp;VLOOKUP(H87,廃棄率表!$A$6:$D$2001,3,FALSE)&amp;"","?"))</f>
        <v>14</v>
      </c>
      <c r="R87" s="181" t="str">
        <f>IF(Q87="","",IFERROR(""&amp;VLOOKUP(Q87*1,廃棄率表!$H$6:$I$31,2,FALSE)&amp;"","?"))</f>
        <v>菓子類</v>
      </c>
      <c r="S87" s="405"/>
      <c r="T87" s="406"/>
      <c r="U87" s="407"/>
      <c r="V87" s="408"/>
      <c r="W87" s="406"/>
      <c r="X87" s="407"/>
      <c r="Y87" s="383">
        <f>IF(N87="","",N87*1*$AB$6)</f>
        <v>10</v>
      </c>
      <c r="Z87" s="381"/>
      <c r="AA87" s="382"/>
      <c r="AB87" s="408"/>
      <c r="AC87" s="406"/>
      <c r="AD87" s="407"/>
      <c r="AE87" s="383">
        <f>IF(N87="","",SUM(S87:AD87))</f>
        <v>10</v>
      </c>
      <c r="AF87" s="381"/>
      <c r="AG87" s="398"/>
      <c r="AH87" s="399" t="str">
        <f>IF(H87="","",IFERROR(""&amp;VLOOKUP(H87,廃棄率表!$A$6:$B$2001,2,FALSE)&amp;"","?"))</f>
        <v>0</v>
      </c>
      <c r="AI87" s="400"/>
      <c r="AJ87" s="401"/>
      <c r="AK87" s="393">
        <f t="shared" si="9"/>
        <v>10</v>
      </c>
      <c r="AL87" s="393"/>
      <c r="AM87" s="393"/>
      <c r="AN87" s="377" t="s">
        <v>1661</v>
      </c>
      <c r="AO87" s="378"/>
      <c r="AP87" s="378"/>
      <c r="AQ87" s="379"/>
      <c r="AR87" s="402">
        <v>185</v>
      </c>
      <c r="AS87" s="403"/>
      <c r="AT87" s="403"/>
      <c r="AU87" s="404"/>
      <c r="AV87" s="377" t="s">
        <v>1662</v>
      </c>
      <c r="AW87" s="378"/>
      <c r="AX87" s="378"/>
      <c r="AY87" s="379"/>
      <c r="AZ87" s="377" t="s">
        <v>1663</v>
      </c>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81"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83"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row r="91" spans="1:60" ht="14.25" customHeight="1">
      <c r="A91" s="3" t="s">
        <v>1668</v>
      </c>
    </row>
    <row r="92" spans="1:60" ht="14.25" customHeight="1">
      <c r="A92" s="3" t="s">
        <v>1669</v>
      </c>
      <c r="C92" s="3" t="s">
        <v>1670</v>
      </c>
    </row>
    <row r="93" spans="1:60" ht="14.25" customHeight="1">
      <c r="D93" s="3" t="s">
        <v>1671</v>
      </c>
      <c r="J93" s="3" t="s">
        <v>1672</v>
      </c>
      <c r="M93" s="3" t="s">
        <v>1673</v>
      </c>
    </row>
    <row r="94" spans="1:60" ht="14.25" customHeight="1">
      <c r="D94" s="3" t="s">
        <v>1674</v>
      </c>
      <c r="J94" s="3" t="s">
        <v>1672</v>
      </c>
      <c r="M94" s="3" t="s">
        <v>1675</v>
      </c>
    </row>
    <row r="95" spans="1:60" ht="14.25" customHeight="1">
      <c r="N95" s="3" t="s">
        <v>1676</v>
      </c>
    </row>
    <row r="96" spans="1:60" ht="14.25" customHeight="1">
      <c r="N96" s="3" t="s">
        <v>1677</v>
      </c>
    </row>
    <row r="97" spans="1:13" ht="14.25" customHeight="1">
      <c r="A97" s="3" t="s">
        <v>1669</v>
      </c>
      <c r="C97" s="3" t="s">
        <v>1678</v>
      </c>
    </row>
    <row r="98" spans="1:13" ht="14.25" customHeight="1">
      <c r="D98" s="3" t="s">
        <v>1679</v>
      </c>
      <c r="J98" s="3" t="s">
        <v>1672</v>
      </c>
      <c r="M98" s="3" t="s">
        <v>1724</v>
      </c>
    </row>
    <row r="99" spans="1:13" ht="14.25" customHeight="1">
      <c r="M99" s="3" t="s">
        <v>1725</v>
      </c>
    </row>
    <row r="100" spans="1:13" ht="14.25" customHeight="1">
      <c r="A100" s="3" t="s">
        <v>1669</v>
      </c>
      <c r="C100" s="3" t="s">
        <v>1680</v>
      </c>
    </row>
    <row r="101" spans="1:13" ht="14.25" customHeight="1">
      <c r="D101" s="3" t="s">
        <v>1681</v>
      </c>
      <c r="J101" s="3" t="s">
        <v>1672</v>
      </c>
      <c r="M101" s="3" t="s">
        <v>1682</v>
      </c>
    </row>
    <row r="102" spans="1:13" ht="14.25" customHeight="1">
      <c r="D102" s="3" t="s">
        <v>1683</v>
      </c>
      <c r="J102" s="3" t="s">
        <v>1672</v>
      </c>
      <c r="M102" s="3" t="s">
        <v>1684</v>
      </c>
    </row>
    <row r="103" spans="1:13" ht="14.25" customHeight="1">
      <c r="D103" s="3" t="s">
        <v>1685</v>
      </c>
      <c r="J103" s="3" t="s">
        <v>1672</v>
      </c>
      <c r="M103" s="3" t="s">
        <v>84</v>
      </c>
    </row>
    <row r="104" spans="1:13" ht="14.25" customHeight="1">
      <c r="M104" s="3" t="s">
        <v>85</v>
      </c>
    </row>
    <row r="105" spans="1:13" ht="14.25" customHeight="1">
      <c r="A105" s="3" t="s">
        <v>1669</v>
      </c>
      <c r="C105" s="3" t="s">
        <v>1686</v>
      </c>
    </row>
    <row r="106" spans="1:13" ht="14.25" customHeight="1">
      <c r="D106" s="3" t="s">
        <v>1687</v>
      </c>
      <c r="J106" s="3" t="s">
        <v>1672</v>
      </c>
      <c r="M106" s="3" t="s">
        <v>1688</v>
      </c>
    </row>
    <row r="107" spans="1:13" ht="14.25" customHeight="1">
      <c r="D107" s="3" t="s">
        <v>1689</v>
      </c>
      <c r="J107" s="3" t="s">
        <v>1672</v>
      </c>
      <c r="M107" s="3" t="s">
        <v>1690</v>
      </c>
    </row>
    <row r="108" spans="1:13" ht="14.25" customHeight="1">
      <c r="D108" s="3" t="s">
        <v>1691</v>
      </c>
      <c r="J108" s="3" t="s">
        <v>1672</v>
      </c>
      <c r="M108" s="3" t="s">
        <v>1692</v>
      </c>
    </row>
    <row r="110" spans="1:13" ht="14.25" customHeight="1">
      <c r="A110" s="3" t="s">
        <v>1669</v>
      </c>
      <c r="C110" s="3" t="s">
        <v>1693</v>
      </c>
    </row>
    <row r="111" spans="1:13" ht="14.25" customHeight="1">
      <c r="D111" s="3" t="s">
        <v>0</v>
      </c>
      <c r="J111" s="3" t="s">
        <v>1672</v>
      </c>
      <c r="M111" s="3" t="s">
        <v>1694</v>
      </c>
    </row>
    <row r="112" spans="1:13" ht="14.25" customHeight="1">
      <c r="M112" s="3" t="s">
        <v>1695</v>
      </c>
    </row>
    <row r="113" spans="1:13" ht="14.25" customHeight="1">
      <c r="A113" s="3" t="s">
        <v>1669</v>
      </c>
      <c r="C113" s="3" t="s">
        <v>1696</v>
      </c>
    </row>
    <row r="114" spans="1:13" ht="14.25" customHeight="1">
      <c r="D114" s="3" t="s">
        <v>1697</v>
      </c>
      <c r="J114" s="3" t="s">
        <v>1672</v>
      </c>
      <c r="M114" s="3" t="s">
        <v>1698</v>
      </c>
    </row>
    <row r="116" spans="1:13" ht="14.25" customHeight="1">
      <c r="A116" s="3" t="s">
        <v>1669</v>
      </c>
      <c r="C116" s="3" t="s">
        <v>1699</v>
      </c>
    </row>
    <row r="117" spans="1:13" ht="14.25" customHeight="1">
      <c r="D117" s="3" t="s">
        <v>1700</v>
      </c>
      <c r="J117" s="3" t="s">
        <v>1672</v>
      </c>
      <c r="M117" s="3" t="s">
        <v>1728</v>
      </c>
    </row>
    <row r="119" spans="1:13" ht="14.25" customHeight="1">
      <c r="A119" s="3" t="s">
        <v>1669</v>
      </c>
      <c r="C119" s="3" t="s">
        <v>1701</v>
      </c>
    </row>
    <row r="120" spans="1:13" ht="14.25" customHeight="1">
      <c r="D120" s="3" t="s">
        <v>1702</v>
      </c>
      <c r="J120" s="3" t="s">
        <v>1672</v>
      </c>
      <c r="M120" s="3" t="s">
        <v>1729</v>
      </c>
    </row>
    <row r="121" spans="1:13" ht="14.25" customHeight="1">
      <c r="D121" s="3" t="s">
        <v>1703</v>
      </c>
      <c r="J121" s="3" t="s">
        <v>1672</v>
      </c>
      <c r="M121" s="3" t="s">
        <v>1704</v>
      </c>
    </row>
    <row r="122" spans="1:13" ht="14.25" customHeight="1">
      <c r="M122" s="3" t="s">
        <v>1705</v>
      </c>
    </row>
    <row r="123" spans="1:13" ht="14.25" customHeight="1">
      <c r="A123" s="3" t="s">
        <v>1669</v>
      </c>
      <c r="C123" s="3" t="s">
        <v>1706</v>
      </c>
    </row>
    <row r="124" spans="1:13" ht="14.25" customHeight="1">
      <c r="D124" s="3" t="s">
        <v>1707</v>
      </c>
      <c r="J124" s="3" t="s">
        <v>1672</v>
      </c>
      <c r="M124" s="3" t="s">
        <v>1730</v>
      </c>
    </row>
    <row r="125" spans="1:13" ht="14.25" customHeight="1">
      <c r="M125" s="3" t="s">
        <v>1732</v>
      </c>
    </row>
    <row r="126" spans="1:13" ht="14.25" customHeight="1">
      <c r="M126" s="3" t="s">
        <v>1731</v>
      </c>
    </row>
    <row r="127" spans="1:13" ht="14.25" customHeight="1">
      <c r="A127" s="3" t="s">
        <v>1669</v>
      </c>
      <c r="C127" s="3" t="s">
        <v>1708</v>
      </c>
    </row>
    <row r="128" spans="1:13" ht="14.25" customHeight="1">
      <c r="D128" s="3" t="s">
        <v>1709</v>
      </c>
      <c r="J128" s="3" t="s">
        <v>1672</v>
      </c>
      <c r="M128" s="3" t="s">
        <v>1710</v>
      </c>
    </row>
    <row r="129" spans="1:13" ht="14.25" customHeight="1">
      <c r="M129" s="3" t="s">
        <v>1711</v>
      </c>
    </row>
    <row r="130" spans="1:13" ht="14.25" customHeight="1">
      <c r="A130" s="3" t="s">
        <v>1669</v>
      </c>
      <c r="C130" s="3" t="s">
        <v>1712</v>
      </c>
    </row>
    <row r="131" spans="1:13" ht="14.25" customHeight="1">
      <c r="D131" s="3" t="s">
        <v>66</v>
      </c>
      <c r="J131" s="3" t="s">
        <v>1672</v>
      </c>
      <c r="M131" s="3" t="s">
        <v>1713</v>
      </c>
    </row>
    <row r="132" spans="1:13" ht="14.25" customHeight="1">
      <c r="M132" s="3" t="s">
        <v>1714</v>
      </c>
    </row>
    <row r="133" spans="1:13" ht="14.25" customHeight="1">
      <c r="A133" s="3" t="s">
        <v>1669</v>
      </c>
      <c r="C133" s="3" t="s">
        <v>1715</v>
      </c>
    </row>
    <row r="134" spans="1:13" ht="14.25" customHeight="1">
      <c r="D134" s="3" t="s">
        <v>65</v>
      </c>
      <c r="J134" s="3" t="s">
        <v>1672</v>
      </c>
      <c r="M134" s="3" t="s">
        <v>1716</v>
      </c>
    </row>
    <row r="135" spans="1:13" ht="14.25" customHeight="1">
      <c r="M135" s="3" t="s">
        <v>1714</v>
      </c>
    </row>
    <row r="136" spans="1:13" ht="14.25" customHeight="1">
      <c r="A136" s="3" t="s">
        <v>1669</v>
      </c>
      <c r="C136" s="3" t="s">
        <v>1717</v>
      </c>
    </row>
    <row r="137" spans="1:13" ht="14.25" customHeight="1">
      <c r="D137" s="3" t="s">
        <v>1718</v>
      </c>
      <c r="J137" s="3" t="s">
        <v>1672</v>
      </c>
      <c r="M137" s="3" t="s">
        <v>1719</v>
      </c>
    </row>
    <row r="138" spans="1:13" ht="14.25" customHeight="1">
      <c r="A138" s="3" t="s">
        <v>1669</v>
      </c>
      <c r="C138" s="3" t="s">
        <v>1720</v>
      </c>
    </row>
    <row r="139" spans="1:13" ht="14.25" customHeight="1">
      <c r="D139" s="3" t="s">
        <v>76</v>
      </c>
      <c r="J139" s="3" t="s">
        <v>1672</v>
      </c>
      <c r="M139" s="3" t="s">
        <v>1721</v>
      </c>
    </row>
    <row r="140" spans="1:13" ht="14.25" customHeight="1">
      <c r="A140" s="3" t="s">
        <v>1669</v>
      </c>
      <c r="C140" s="3" t="s">
        <v>1722</v>
      </c>
    </row>
    <row r="141" spans="1:13" ht="14.25" customHeight="1">
      <c r="D141" s="3" t="s">
        <v>1547</v>
      </c>
      <c r="J141" s="3" t="s">
        <v>1672</v>
      </c>
      <c r="M141" s="3" t="s">
        <v>1723</v>
      </c>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0.19685039370078741" right="0.19685039370078741" top="0.39370078740157483" bottom="0.39370078740157483" header="0.31496062992125984" footer="0.31496062992125984"/>
  <pageSetup paperSize="9" scale="94" orientation="portrait" r:id="rId1"/>
  <rowBreaks count="1" manualBreakCount="1">
    <brk id="90" max="6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15</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16</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17</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18</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19</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20</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21</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22</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23</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24</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I39"/>
  <sheetViews>
    <sheetView view="pageBreakPreview" zoomScale="115" zoomScaleNormal="100" zoomScaleSheetLayoutView="115" workbookViewId="0"/>
  </sheetViews>
  <sheetFormatPr defaultColWidth="3.875" defaultRowHeight="15" customHeight="1"/>
  <cols>
    <col min="1" max="7" width="4.25" style="3" customWidth="1"/>
    <col min="8" max="35" width="4" style="3" customWidth="1"/>
    <col min="36" max="16384" width="3.875" style="3"/>
  </cols>
  <sheetData>
    <row r="1" spans="1:35" ht="15" customHeight="1">
      <c r="A1" s="233"/>
      <c r="B1" s="170" t="str">
        <f>IF('給食内容検討表（1～2歳児）'!AK1&gt;=1,'給食内容検討表（1～2歳児）'!AK1,"")</f>
        <v/>
      </c>
      <c r="C1" s="170" t="s">
        <v>1610</v>
      </c>
      <c r="D1" s="170" t="str">
        <f>IF('給食内容検討表（1～2歳児）'!AM1&gt;=1,'給食内容検討表（1～2歳児）'!AM1,"")</f>
        <v/>
      </c>
      <c r="E1" s="170" t="s">
        <v>1611</v>
      </c>
      <c r="F1" s="170" t="s">
        <v>1612</v>
      </c>
      <c r="G1" s="170"/>
      <c r="H1" s="170"/>
      <c r="I1" s="27"/>
      <c r="J1" s="27"/>
      <c r="K1" s="4"/>
      <c r="L1" s="4"/>
      <c r="M1" s="4"/>
      <c r="N1" s="4"/>
      <c r="O1" s="4"/>
      <c r="P1" s="4"/>
      <c r="Q1" s="4"/>
      <c r="R1" s="4"/>
      <c r="S1" s="4"/>
      <c r="T1" s="4"/>
      <c r="U1" s="4"/>
      <c r="V1" s="4"/>
      <c r="W1" s="4"/>
      <c r="X1" s="487" t="s">
        <v>54</v>
      </c>
      <c r="Y1" s="487"/>
      <c r="Z1" s="9"/>
      <c r="AA1" s="10"/>
      <c r="AB1" s="488" t="s">
        <v>55</v>
      </c>
      <c r="AC1" s="487"/>
      <c r="AD1" s="453"/>
      <c r="AE1" s="454"/>
      <c r="AF1" s="488" t="s">
        <v>64</v>
      </c>
      <c r="AG1" s="487"/>
      <c r="AH1" s="453"/>
      <c r="AI1" s="457"/>
    </row>
    <row r="2" spans="1:35" ht="15" customHeight="1">
      <c r="A2" s="170"/>
      <c r="B2" s="170"/>
      <c r="C2" s="170"/>
      <c r="D2" s="170"/>
      <c r="E2" s="170"/>
      <c r="F2" s="170"/>
      <c r="G2" s="170"/>
      <c r="H2" s="170"/>
      <c r="I2" s="27"/>
      <c r="J2" s="27"/>
      <c r="K2" s="4"/>
      <c r="L2" s="4"/>
      <c r="M2" s="4"/>
      <c r="N2" s="4"/>
      <c r="O2" s="4"/>
      <c r="P2" s="4"/>
      <c r="Q2" s="4"/>
      <c r="R2" s="4"/>
      <c r="S2" s="4"/>
      <c r="T2" s="4"/>
      <c r="U2" s="4"/>
      <c r="V2" s="4"/>
      <c r="W2" s="4"/>
      <c r="X2" s="487"/>
      <c r="Y2" s="487"/>
      <c r="Z2" s="11"/>
      <c r="AA2" s="12"/>
      <c r="AB2" s="487"/>
      <c r="AC2" s="487"/>
      <c r="AD2" s="455"/>
      <c r="AE2" s="456"/>
      <c r="AF2" s="487"/>
      <c r="AG2" s="487"/>
      <c r="AH2" s="455"/>
      <c r="AI2" s="458"/>
    </row>
    <row r="3" spans="1:35" ht="15" customHeight="1" thickBot="1">
      <c r="A3" s="27"/>
      <c r="B3" s="27"/>
      <c r="C3" s="27"/>
      <c r="D3" s="27"/>
      <c r="E3" s="27"/>
      <c r="F3" s="27"/>
      <c r="G3" s="27"/>
      <c r="H3" s="27"/>
      <c r="I3" s="27"/>
      <c r="J3" s="27"/>
      <c r="K3" s="27"/>
      <c r="L3" s="27"/>
      <c r="M3" s="27"/>
      <c r="N3" s="27"/>
      <c r="O3" s="27"/>
      <c r="P3" s="27"/>
      <c r="Q3" s="27"/>
      <c r="R3" s="27"/>
      <c r="S3" s="27"/>
      <c r="T3" s="27"/>
      <c r="U3" s="27"/>
      <c r="V3" s="27"/>
      <c r="W3" s="27"/>
      <c r="X3" s="27"/>
      <c r="Y3" s="27"/>
      <c r="Z3" s="4"/>
      <c r="AA3" s="4"/>
      <c r="AB3" s="4"/>
      <c r="AC3" s="4"/>
      <c r="AD3" s="4"/>
      <c r="AE3" s="4"/>
      <c r="AF3" s="4"/>
      <c r="AG3" s="4"/>
      <c r="AH3" s="4"/>
      <c r="AI3" s="4"/>
    </row>
    <row r="4" spans="1:35" ht="15" customHeight="1">
      <c r="A4" s="480"/>
      <c r="B4" s="489" t="s">
        <v>1532</v>
      </c>
      <c r="C4" s="490"/>
      <c r="D4" s="495" t="s">
        <v>1533</v>
      </c>
      <c r="E4" s="490"/>
      <c r="F4" s="447" t="s">
        <v>1534</v>
      </c>
      <c r="G4" s="448"/>
      <c r="H4" s="468" t="s">
        <v>1530</v>
      </c>
      <c r="I4" s="447"/>
      <c r="J4" s="447"/>
      <c r="K4" s="447"/>
      <c r="L4" s="447"/>
      <c r="M4" s="447"/>
      <c r="N4" s="447"/>
      <c r="O4" s="447"/>
      <c r="P4" s="447"/>
      <c r="Q4" s="448"/>
      <c r="R4" s="468" t="s">
        <v>1529</v>
      </c>
      <c r="S4" s="447"/>
      <c r="T4" s="447"/>
      <c r="U4" s="447"/>
      <c r="V4" s="447"/>
      <c r="W4" s="447"/>
      <c r="X4" s="447"/>
      <c r="Y4" s="447"/>
      <c r="Z4" s="447"/>
      <c r="AA4" s="448"/>
      <c r="AB4" s="468" t="s">
        <v>1535</v>
      </c>
      <c r="AC4" s="447"/>
      <c r="AD4" s="447"/>
      <c r="AE4" s="447"/>
      <c r="AF4" s="447"/>
      <c r="AG4" s="447"/>
      <c r="AH4" s="447"/>
      <c r="AI4" s="448"/>
    </row>
    <row r="5" spans="1:35" ht="15" customHeight="1">
      <c r="A5" s="480"/>
      <c r="B5" s="491"/>
      <c r="C5" s="492"/>
      <c r="D5" s="496"/>
      <c r="E5" s="492"/>
      <c r="F5" s="449"/>
      <c r="G5" s="450"/>
      <c r="H5" s="469" t="s">
        <v>81</v>
      </c>
      <c r="I5" s="466"/>
      <c r="J5" s="466"/>
      <c r="K5" s="466"/>
      <c r="L5" s="466"/>
      <c r="M5" s="466" t="s">
        <v>82</v>
      </c>
      <c r="N5" s="466"/>
      <c r="O5" s="466"/>
      <c r="P5" s="466"/>
      <c r="Q5" s="467"/>
      <c r="R5" s="469" t="s">
        <v>81</v>
      </c>
      <c r="S5" s="466"/>
      <c r="T5" s="466"/>
      <c r="U5" s="466"/>
      <c r="V5" s="466"/>
      <c r="W5" s="466" t="s">
        <v>82</v>
      </c>
      <c r="X5" s="466"/>
      <c r="Y5" s="466"/>
      <c r="Z5" s="466"/>
      <c r="AA5" s="467"/>
      <c r="AB5" s="469" t="s">
        <v>69</v>
      </c>
      <c r="AC5" s="466"/>
      <c r="AD5" s="466"/>
      <c r="AE5" s="466"/>
      <c r="AF5" s="466" t="s">
        <v>86</v>
      </c>
      <c r="AG5" s="466"/>
      <c r="AH5" s="466"/>
      <c r="AI5" s="467"/>
    </row>
    <row r="6" spans="1:35" ht="15" customHeight="1" thickBot="1">
      <c r="A6" s="481"/>
      <c r="B6" s="493"/>
      <c r="C6" s="494"/>
      <c r="D6" s="497"/>
      <c r="E6" s="494"/>
      <c r="F6" s="451"/>
      <c r="G6" s="452"/>
      <c r="H6" s="33" t="s">
        <v>1527</v>
      </c>
      <c r="I6" s="34" t="s">
        <v>1528</v>
      </c>
      <c r="J6" s="34" t="s">
        <v>79</v>
      </c>
      <c r="K6" s="35" t="s">
        <v>80</v>
      </c>
      <c r="L6" s="35" t="s">
        <v>1531</v>
      </c>
      <c r="M6" s="34" t="s">
        <v>1527</v>
      </c>
      <c r="N6" s="34" t="s">
        <v>1528</v>
      </c>
      <c r="O6" s="34" t="s">
        <v>79</v>
      </c>
      <c r="P6" s="35" t="s">
        <v>80</v>
      </c>
      <c r="Q6" s="36" t="s">
        <v>1531</v>
      </c>
      <c r="R6" s="33" t="s">
        <v>1527</v>
      </c>
      <c r="S6" s="34" t="s">
        <v>1528</v>
      </c>
      <c r="T6" s="34" t="s">
        <v>79</v>
      </c>
      <c r="U6" s="35" t="s">
        <v>80</v>
      </c>
      <c r="V6" s="35" t="s">
        <v>1531</v>
      </c>
      <c r="W6" s="34" t="s">
        <v>1527</v>
      </c>
      <c r="X6" s="34" t="s">
        <v>1528</v>
      </c>
      <c r="Y6" s="34" t="s">
        <v>79</v>
      </c>
      <c r="Z6" s="35" t="s">
        <v>80</v>
      </c>
      <c r="AA6" s="36" t="s">
        <v>1531</v>
      </c>
      <c r="AB6" s="498" t="s">
        <v>63</v>
      </c>
      <c r="AC6" s="463"/>
      <c r="AD6" s="463" t="s">
        <v>67</v>
      </c>
      <c r="AE6" s="463"/>
      <c r="AF6" s="463" t="s">
        <v>63</v>
      </c>
      <c r="AG6" s="463"/>
      <c r="AH6" s="463" t="s">
        <v>67</v>
      </c>
      <c r="AI6" s="464"/>
    </row>
    <row r="7" spans="1:35" ht="15" customHeight="1" thickTop="1">
      <c r="A7" s="24">
        <v>1</v>
      </c>
      <c r="B7" s="472">
        <f>IFERROR('1'!AV$6,0)</f>
        <v>0</v>
      </c>
      <c r="C7" s="465"/>
      <c r="D7" s="482">
        <f>IFERROR('1'!AV$8,0)</f>
        <v>0</v>
      </c>
      <c r="E7" s="482"/>
      <c r="F7" s="465">
        <f>SUM(B7:E7)</f>
        <v>0</v>
      </c>
      <c r="G7" s="483"/>
      <c r="H7" s="48">
        <f>IFERROR('1'!C$6,0)</f>
        <v>0</v>
      </c>
      <c r="I7" s="50">
        <f>IFERROR('1'!F$6,0)</f>
        <v>0</v>
      </c>
      <c r="J7" s="50">
        <f>IFERROR('1'!I$6,0)</f>
        <v>0</v>
      </c>
      <c r="K7" s="50">
        <f>IFERROR('1'!L$6,0)</f>
        <v>0</v>
      </c>
      <c r="L7" s="31">
        <f>SUM(H7:K7)</f>
        <v>0</v>
      </c>
      <c r="M7" s="50">
        <f>IFERROR('1'!C$9,0)</f>
        <v>0</v>
      </c>
      <c r="N7" s="50">
        <f>IFERROR('1'!F$9,0)</f>
        <v>0</v>
      </c>
      <c r="O7" s="31">
        <f>IFERROR('1'!I$9,0)</f>
        <v>0</v>
      </c>
      <c r="P7" s="31">
        <f>IFERROR('1'!L$9,0)</f>
        <v>0</v>
      </c>
      <c r="Q7" s="32">
        <f>SUM(M7:P7)</f>
        <v>0</v>
      </c>
      <c r="R7" s="30">
        <f>IFERROR('1'!V$6,0)</f>
        <v>0</v>
      </c>
      <c r="S7" s="50">
        <f>IFERROR('1'!Y$6,0)</f>
        <v>0</v>
      </c>
      <c r="T7" s="50">
        <f>IFERROR('1'!AB$6,0)</f>
        <v>0</v>
      </c>
      <c r="U7" s="50">
        <f>IFERROR('1'!AE$6,0)</f>
        <v>0</v>
      </c>
      <c r="V7" s="31">
        <f>SUM(R7:U7)</f>
        <v>0</v>
      </c>
      <c r="W7" s="31">
        <f>IFERROR('1'!V$9,0)</f>
        <v>0</v>
      </c>
      <c r="X7" s="31">
        <f>IFERROR('1'!Y$9,0)</f>
        <v>0</v>
      </c>
      <c r="Y7" s="31">
        <f>IFERROR('1'!AB$9,0)</f>
        <v>0</v>
      </c>
      <c r="Z7" s="31">
        <f>IFERROR('1'!AE$9,0)</f>
        <v>0</v>
      </c>
      <c r="AA7" s="32">
        <f>SUM(W7:Z7)</f>
        <v>0</v>
      </c>
      <c r="AB7" s="459">
        <f>IFERROR('1'!BA$6,0)</f>
        <v>0</v>
      </c>
      <c r="AC7" s="460"/>
      <c r="AD7" s="465">
        <f>IFERROR('1'!BE$6,0)</f>
        <v>0</v>
      </c>
      <c r="AE7" s="465"/>
      <c r="AF7" s="465">
        <f>IFERROR('1'!BA$8,0)</f>
        <v>0</v>
      </c>
      <c r="AG7" s="465"/>
      <c r="AH7" s="465">
        <f>IFERROR('1'!BE$8,0)</f>
        <v>0</v>
      </c>
      <c r="AI7" s="483"/>
    </row>
    <row r="8" spans="1:35" ht="15" customHeight="1">
      <c r="A8" s="43">
        <v>2</v>
      </c>
      <c r="B8" s="472">
        <f>IFERROR('2'!AV$6,0)</f>
        <v>0</v>
      </c>
      <c r="C8" s="465"/>
      <c r="D8" s="475">
        <f>IFERROR('2'!AV$8,0)</f>
        <v>0</v>
      </c>
      <c r="E8" s="462"/>
      <c r="F8" s="470">
        <f t="shared" ref="F8:F37" si="0">SUM(B8:E8)</f>
        <v>0</v>
      </c>
      <c r="G8" s="471"/>
      <c r="H8" s="30">
        <f>IFERROR('2'!C$6,0)</f>
        <v>0</v>
      </c>
      <c r="I8" s="31">
        <f>IFERROR('2'!F$6,0)</f>
        <v>0</v>
      </c>
      <c r="J8" s="31">
        <f>IFERROR('2'!I$6,0)</f>
        <v>0</v>
      </c>
      <c r="K8" s="31">
        <f>IFERROR('2'!L$6,0)</f>
        <v>0</v>
      </c>
      <c r="L8" s="25">
        <f t="shared" ref="L8:L37" si="1">SUM(H8:K8)</f>
        <v>0</v>
      </c>
      <c r="M8" s="31">
        <f>IFERROR('2'!C$9,0)</f>
        <v>0</v>
      </c>
      <c r="N8" s="31">
        <f>IFERROR('2'!F$9,0)</f>
        <v>0</v>
      </c>
      <c r="O8" s="31">
        <f>IFERROR('2'!I$9,0)</f>
        <v>0</v>
      </c>
      <c r="P8" s="31">
        <f>IFERROR('2'!L$9,0)</f>
        <v>0</v>
      </c>
      <c r="Q8" s="28">
        <f>SUM(M8:P8)</f>
        <v>0</v>
      </c>
      <c r="R8" s="30">
        <f>IFERROR('2'!V$6,0)</f>
        <v>0</v>
      </c>
      <c r="S8" s="31">
        <f>IFERROR('2'!Y$6,0)</f>
        <v>0</v>
      </c>
      <c r="T8" s="31">
        <f>IFERROR('2'!AB$6,0)</f>
        <v>0</v>
      </c>
      <c r="U8" s="31">
        <f>IFERROR('2'!AE$6,0)</f>
        <v>0</v>
      </c>
      <c r="V8" s="25">
        <f t="shared" ref="V8:V37" si="2">SUM(R8:U8)</f>
        <v>0</v>
      </c>
      <c r="W8" s="31">
        <f>IFERROR('2'!V$9,0)</f>
        <v>0</v>
      </c>
      <c r="X8" s="31">
        <f>IFERROR('2'!Y$9,0)</f>
        <v>0</v>
      </c>
      <c r="Y8" s="31">
        <f>IFERROR('2'!AB$9,0)</f>
        <v>0</v>
      </c>
      <c r="Z8" s="31">
        <f>IFERROR('2'!AE$9,0)</f>
        <v>0</v>
      </c>
      <c r="AA8" s="28">
        <f t="shared" ref="AA8:AA37" si="3">SUM(W8:Z8)</f>
        <v>0</v>
      </c>
      <c r="AB8" s="461">
        <f>IFERROR('2'!BA$6,0)</f>
        <v>0</v>
      </c>
      <c r="AC8" s="462"/>
      <c r="AD8" s="465">
        <f>IFERROR('2'!BE$6,0)</f>
        <v>0</v>
      </c>
      <c r="AE8" s="465"/>
      <c r="AF8" s="465">
        <f>IFERROR('2'!BA$8,0)</f>
        <v>0</v>
      </c>
      <c r="AG8" s="465"/>
      <c r="AH8" s="465">
        <f>IFERROR('2'!BE$8,0)</f>
        <v>0</v>
      </c>
      <c r="AI8" s="483"/>
    </row>
    <row r="9" spans="1:35" ht="15" customHeight="1">
      <c r="A9" s="43">
        <v>3</v>
      </c>
      <c r="B9" s="472">
        <f>IFERROR('3'!AV$6,0)</f>
        <v>0</v>
      </c>
      <c r="C9" s="465"/>
      <c r="D9" s="475">
        <f>IFERROR('3'!AV$8,0)</f>
        <v>0</v>
      </c>
      <c r="E9" s="462"/>
      <c r="F9" s="470">
        <f t="shared" si="0"/>
        <v>0</v>
      </c>
      <c r="G9" s="471"/>
      <c r="H9" s="30">
        <f>IFERROR('3'!C$6,0)</f>
        <v>0</v>
      </c>
      <c r="I9" s="31">
        <f>IFERROR('3'!F$6,0)</f>
        <v>0</v>
      </c>
      <c r="J9" s="31">
        <f>IFERROR('3'!I$6,0)</f>
        <v>0</v>
      </c>
      <c r="K9" s="31">
        <f>IFERROR('3'!L$6,0)</f>
        <v>0</v>
      </c>
      <c r="L9" s="25">
        <f t="shared" si="1"/>
        <v>0</v>
      </c>
      <c r="M9" s="31">
        <f>IFERROR('3'!C$9,0)</f>
        <v>0</v>
      </c>
      <c r="N9" s="31">
        <f>IFERROR('3'!F$9,0)</f>
        <v>0</v>
      </c>
      <c r="O9" s="31">
        <f>IFERROR('3'!I$9,0)</f>
        <v>0</v>
      </c>
      <c r="P9" s="31">
        <f>IFERROR('3'!L$9,0)</f>
        <v>0</v>
      </c>
      <c r="Q9" s="28">
        <f t="shared" ref="Q9:Q37" si="4">SUM(M9:P9)</f>
        <v>0</v>
      </c>
      <c r="R9" s="30">
        <f>IFERROR('3'!V$6,0)</f>
        <v>0</v>
      </c>
      <c r="S9" s="31">
        <f>IFERROR('3'!Y$6,0)</f>
        <v>0</v>
      </c>
      <c r="T9" s="31">
        <f>IFERROR('3'!AB$6,0)</f>
        <v>0</v>
      </c>
      <c r="U9" s="31">
        <f>IFERROR('3'!AE$6,0)</f>
        <v>0</v>
      </c>
      <c r="V9" s="25">
        <f t="shared" si="2"/>
        <v>0</v>
      </c>
      <c r="W9" s="31">
        <f>IFERROR('3'!V$9,0)</f>
        <v>0</v>
      </c>
      <c r="X9" s="31">
        <f>IFERROR('3'!Y$9,0)</f>
        <v>0</v>
      </c>
      <c r="Y9" s="31">
        <f>IFERROR('3'!AB$9,0)</f>
        <v>0</v>
      </c>
      <c r="Z9" s="31">
        <f>IFERROR('3'!AE$9,0)</f>
        <v>0</v>
      </c>
      <c r="AA9" s="28">
        <f t="shared" si="3"/>
        <v>0</v>
      </c>
      <c r="AB9" s="461">
        <f>IFERROR('3'!BA$6,0)</f>
        <v>0</v>
      </c>
      <c r="AC9" s="462"/>
      <c r="AD9" s="465">
        <f>IFERROR('3'!BE$6,0)</f>
        <v>0</v>
      </c>
      <c r="AE9" s="465"/>
      <c r="AF9" s="465">
        <f>IFERROR('3'!BA$8,0)</f>
        <v>0</v>
      </c>
      <c r="AG9" s="465"/>
      <c r="AH9" s="465">
        <f>IFERROR('3'!BE$8,0)</f>
        <v>0</v>
      </c>
      <c r="AI9" s="483"/>
    </row>
    <row r="10" spans="1:35" ht="15" customHeight="1">
      <c r="A10" s="43">
        <v>4</v>
      </c>
      <c r="B10" s="472">
        <f>IFERROR('4'!AV$6,0)</f>
        <v>0</v>
      </c>
      <c r="C10" s="465"/>
      <c r="D10" s="475">
        <f>IFERROR('4'!AV$8,0)</f>
        <v>0</v>
      </c>
      <c r="E10" s="462"/>
      <c r="F10" s="470">
        <f t="shared" si="0"/>
        <v>0</v>
      </c>
      <c r="G10" s="471"/>
      <c r="H10" s="30">
        <f>IFERROR('4'!C$6,0)</f>
        <v>0</v>
      </c>
      <c r="I10" s="31">
        <f>IFERROR('4'!F$6,0)</f>
        <v>0</v>
      </c>
      <c r="J10" s="31">
        <f>IFERROR('4'!I$6,0)</f>
        <v>0</v>
      </c>
      <c r="K10" s="31">
        <f>IFERROR('4'!L$6,0)</f>
        <v>0</v>
      </c>
      <c r="L10" s="25">
        <f t="shared" si="1"/>
        <v>0</v>
      </c>
      <c r="M10" s="31">
        <f>IFERROR('4'!C$9,0)</f>
        <v>0</v>
      </c>
      <c r="N10" s="31">
        <f>IFERROR('4'!F$9,0)</f>
        <v>0</v>
      </c>
      <c r="O10" s="31">
        <f>IFERROR('4'!I$9,0)</f>
        <v>0</v>
      </c>
      <c r="P10" s="31">
        <f>IFERROR('4'!L$9,0)</f>
        <v>0</v>
      </c>
      <c r="Q10" s="28">
        <f t="shared" si="4"/>
        <v>0</v>
      </c>
      <c r="R10" s="30">
        <f>IFERROR('4'!V$6,0)</f>
        <v>0</v>
      </c>
      <c r="S10" s="31">
        <f>IFERROR('4'!Y$6,0)</f>
        <v>0</v>
      </c>
      <c r="T10" s="31">
        <f>IFERROR('4'!AB$6,0)</f>
        <v>0</v>
      </c>
      <c r="U10" s="31">
        <f>IFERROR('4'!AE$6,0)</f>
        <v>0</v>
      </c>
      <c r="V10" s="25">
        <f t="shared" si="2"/>
        <v>0</v>
      </c>
      <c r="W10" s="31">
        <f>IFERROR('4'!V$9,0)</f>
        <v>0</v>
      </c>
      <c r="X10" s="31">
        <f>IFERROR('4'!Y$9,0)</f>
        <v>0</v>
      </c>
      <c r="Y10" s="31">
        <f>IFERROR('4'!AB$9,0)</f>
        <v>0</v>
      </c>
      <c r="Z10" s="31">
        <f>IFERROR('4'!AE$9,0)</f>
        <v>0</v>
      </c>
      <c r="AA10" s="28">
        <f t="shared" si="3"/>
        <v>0</v>
      </c>
      <c r="AB10" s="461">
        <f>IFERROR('4'!BA$6,0)</f>
        <v>0</v>
      </c>
      <c r="AC10" s="462"/>
      <c r="AD10" s="465">
        <f>IFERROR('4'!BE$6,0)</f>
        <v>0</v>
      </c>
      <c r="AE10" s="465"/>
      <c r="AF10" s="465">
        <f>IFERROR('4'!BA$8,0)</f>
        <v>0</v>
      </c>
      <c r="AG10" s="465"/>
      <c r="AH10" s="465">
        <f>IFERROR('4'!BE$8,0)</f>
        <v>0</v>
      </c>
      <c r="AI10" s="483"/>
    </row>
    <row r="11" spans="1:35" ht="15" customHeight="1">
      <c r="A11" s="43">
        <v>5</v>
      </c>
      <c r="B11" s="472">
        <f>IFERROR('5'!AV$6,0)</f>
        <v>0</v>
      </c>
      <c r="C11" s="465"/>
      <c r="D11" s="475">
        <f>IFERROR('5'!AV$8,0)</f>
        <v>0</v>
      </c>
      <c r="E11" s="462"/>
      <c r="F11" s="470">
        <f t="shared" si="0"/>
        <v>0</v>
      </c>
      <c r="G11" s="471"/>
      <c r="H11" s="30">
        <f>IFERROR('5'!C$6,0)</f>
        <v>0</v>
      </c>
      <c r="I11" s="31">
        <f>IFERROR('5'!F$6,0)</f>
        <v>0</v>
      </c>
      <c r="J11" s="31">
        <f>IFERROR('5'!I$6,0)</f>
        <v>0</v>
      </c>
      <c r="K11" s="31">
        <f>IFERROR('5'!L$6,0)</f>
        <v>0</v>
      </c>
      <c r="L11" s="25">
        <f t="shared" si="1"/>
        <v>0</v>
      </c>
      <c r="M11" s="31">
        <f>IFERROR('5'!C$9,0)</f>
        <v>0</v>
      </c>
      <c r="N11" s="31">
        <f>IFERROR('5'!F$9,0)</f>
        <v>0</v>
      </c>
      <c r="O11" s="31">
        <f>IFERROR('5'!I$9,0)</f>
        <v>0</v>
      </c>
      <c r="P11" s="31">
        <f>IFERROR('5'!L$9,0)</f>
        <v>0</v>
      </c>
      <c r="Q11" s="28">
        <f t="shared" si="4"/>
        <v>0</v>
      </c>
      <c r="R11" s="30">
        <f>IFERROR('5'!V$6,0)</f>
        <v>0</v>
      </c>
      <c r="S11" s="31">
        <f>IFERROR('5'!Y$6,0)</f>
        <v>0</v>
      </c>
      <c r="T11" s="31">
        <f>IFERROR('5'!AB$6,0)</f>
        <v>0</v>
      </c>
      <c r="U11" s="31">
        <f>IFERROR('5'!AE$6,0)</f>
        <v>0</v>
      </c>
      <c r="V11" s="25">
        <f t="shared" si="2"/>
        <v>0</v>
      </c>
      <c r="W11" s="31">
        <f>IFERROR('5'!V$9,0)</f>
        <v>0</v>
      </c>
      <c r="X11" s="31">
        <f>IFERROR('5'!Y$9,0)</f>
        <v>0</v>
      </c>
      <c r="Y11" s="31">
        <f>IFERROR('5'!AB$9,0)</f>
        <v>0</v>
      </c>
      <c r="Z11" s="31">
        <f>IFERROR('5'!AE$9,0)</f>
        <v>0</v>
      </c>
      <c r="AA11" s="28">
        <f t="shared" si="3"/>
        <v>0</v>
      </c>
      <c r="AB11" s="461">
        <f>IFERROR('5'!BA$6,0)</f>
        <v>0</v>
      </c>
      <c r="AC11" s="462"/>
      <c r="AD11" s="465">
        <f>IFERROR('5'!BE$6,0)</f>
        <v>0</v>
      </c>
      <c r="AE11" s="465"/>
      <c r="AF11" s="465">
        <f>IFERROR('5'!BA$8,0)</f>
        <v>0</v>
      </c>
      <c r="AG11" s="465"/>
      <c r="AH11" s="465">
        <f>IFERROR('5'!BE$8,0)</f>
        <v>0</v>
      </c>
      <c r="AI11" s="483"/>
    </row>
    <row r="12" spans="1:35" ht="15" customHeight="1">
      <c r="A12" s="43">
        <v>6</v>
      </c>
      <c r="B12" s="472">
        <f>IFERROR('6'!AV$6,0)</f>
        <v>0</v>
      </c>
      <c r="C12" s="465"/>
      <c r="D12" s="475">
        <f>IFERROR('6'!AV$8,0)</f>
        <v>0</v>
      </c>
      <c r="E12" s="462"/>
      <c r="F12" s="470">
        <f t="shared" si="0"/>
        <v>0</v>
      </c>
      <c r="G12" s="471"/>
      <c r="H12" s="30">
        <f>IFERROR('6'!C$6,0)</f>
        <v>0</v>
      </c>
      <c r="I12" s="31">
        <f>IFERROR('6'!F$6,0)</f>
        <v>0</v>
      </c>
      <c r="J12" s="31">
        <f>IFERROR('6'!I$6,0)</f>
        <v>0</v>
      </c>
      <c r="K12" s="31">
        <f>IFERROR('6'!L$6,0)</f>
        <v>0</v>
      </c>
      <c r="L12" s="25">
        <f t="shared" si="1"/>
        <v>0</v>
      </c>
      <c r="M12" s="31">
        <f>IFERROR('6'!C$9,0)</f>
        <v>0</v>
      </c>
      <c r="N12" s="31">
        <f>IFERROR('6'!F$9,0)</f>
        <v>0</v>
      </c>
      <c r="O12" s="31">
        <f>IFERROR('6'!I$9,0)</f>
        <v>0</v>
      </c>
      <c r="P12" s="31">
        <f>IFERROR('6'!L$9,0)</f>
        <v>0</v>
      </c>
      <c r="Q12" s="28">
        <f t="shared" si="4"/>
        <v>0</v>
      </c>
      <c r="R12" s="30">
        <f>IFERROR('6'!V$6,0)</f>
        <v>0</v>
      </c>
      <c r="S12" s="31">
        <f>IFERROR('6'!Y$6,0)</f>
        <v>0</v>
      </c>
      <c r="T12" s="31">
        <f>IFERROR('6'!AB$6,0)</f>
        <v>0</v>
      </c>
      <c r="U12" s="31">
        <f>IFERROR('6'!AE$6,0)</f>
        <v>0</v>
      </c>
      <c r="V12" s="25">
        <f t="shared" si="2"/>
        <v>0</v>
      </c>
      <c r="W12" s="31">
        <f>IFERROR('6'!V$9,0)</f>
        <v>0</v>
      </c>
      <c r="X12" s="31">
        <f>IFERROR('6'!Y$9,0)</f>
        <v>0</v>
      </c>
      <c r="Y12" s="31">
        <f>IFERROR('6'!AB$9,0)</f>
        <v>0</v>
      </c>
      <c r="Z12" s="31">
        <f>IFERROR('6'!AE$9,0)</f>
        <v>0</v>
      </c>
      <c r="AA12" s="28">
        <f t="shared" si="3"/>
        <v>0</v>
      </c>
      <c r="AB12" s="461">
        <f>IFERROR('6'!BA$6,0)</f>
        <v>0</v>
      </c>
      <c r="AC12" s="462"/>
      <c r="AD12" s="465">
        <f>IFERROR('6'!BE$6,0)</f>
        <v>0</v>
      </c>
      <c r="AE12" s="465"/>
      <c r="AF12" s="465">
        <f>IFERROR('6'!BA$8,0)</f>
        <v>0</v>
      </c>
      <c r="AG12" s="465"/>
      <c r="AH12" s="465">
        <f>IFERROR('6'!BE$8,0)</f>
        <v>0</v>
      </c>
      <c r="AI12" s="483"/>
    </row>
    <row r="13" spans="1:35" ht="15" customHeight="1">
      <c r="A13" s="43">
        <v>7</v>
      </c>
      <c r="B13" s="472">
        <f>IFERROR('7'!AV$6,0)</f>
        <v>0</v>
      </c>
      <c r="C13" s="465"/>
      <c r="D13" s="475">
        <f>IFERROR('7'!AV$8,0)</f>
        <v>0</v>
      </c>
      <c r="E13" s="462"/>
      <c r="F13" s="470">
        <f t="shared" si="0"/>
        <v>0</v>
      </c>
      <c r="G13" s="471"/>
      <c r="H13" s="30">
        <f>IFERROR('7'!C$6,0)</f>
        <v>0</v>
      </c>
      <c r="I13" s="31">
        <f>IFERROR('7'!F$6,0)</f>
        <v>0</v>
      </c>
      <c r="J13" s="31">
        <f>IFERROR('7'!I$6,0)</f>
        <v>0</v>
      </c>
      <c r="K13" s="31">
        <f>IFERROR('7'!L$6,0)</f>
        <v>0</v>
      </c>
      <c r="L13" s="25">
        <f t="shared" si="1"/>
        <v>0</v>
      </c>
      <c r="M13" s="31">
        <f>IFERROR('7'!C$9,0)</f>
        <v>0</v>
      </c>
      <c r="N13" s="31">
        <f>IFERROR('7'!F$9,0)</f>
        <v>0</v>
      </c>
      <c r="O13" s="31">
        <f>IFERROR('7'!I$9,0)</f>
        <v>0</v>
      </c>
      <c r="P13" s="31">
        <f>IFERROR('7'!L$9,0)</f>
        <v>0</v>
      </c>
      <c r="Q13" s="28">
        <f t="shared" si="4"/>
        <v>0</v>
      </c>
      <c r="R13" s="30">
        <f>IFERROR('7'!V$6,0)</f>
        <v>0</v>
      </c>
      <c r="S13" s="31">
        <f>IFERROR('7'!Y$6,0)</f>
        <v>0</v>
      </c>
      <c r="T13" s="31">
        <f>IFERROR('7'!AB$6,0)</f>
        <v>0</v>
      </c>
      <c r="U13" s="31">
        <f>IFERROR('7'!AE$6,0)</f>
        <v>0</v>
      </c>
      <c r="V13" s="25">
        <f t="shared" si="2"/>
        <v>0</v>
      </c>
      <c r="W13" s="31">
        <f>IFERROR('7'!V$9,0)</f>
        <v>0</v>
      </c>
      <c r="X13" s="31">
        <f>IFERROR('7'!Y$9,0)</f>
        <v>0</v>
      </c>
      <c r="Y13" s="31">
        <f>IFERROR('7'!AB$9,0)</f>
        <v>0</v>
      </c>
      <c r="Z13" s="31">
        <f>IFERROR('7'!AE$9,0)</f>
        <v>0</v>
      </c>
      <c r="AA13" s="28">
        <f t="shared" si="3"/>
        <v>0</v>
      </c>
      <c r="AB13" s="461">
        <f>IFERROR('7'!BA$6,0)</f>
        <v>0</v>
      </c>
      <c r="AC13" s="462"/>
      <c r="AD13" s="465">
        <f>IFERROR('7'!BE$6,0)</f>
        <v>0</v>
      </c>
      <c r="AE13" s="465"/>
      <c r="AF13" s="465">
        <f>IFERROR('7'!BA$8,0)</f>
        <v>0</v>
      </c>
      <c r="AG13" s="465"/>
      <c r="AH13" s="465">
        <f>IFERROR('7'!BE$8,0)</f>
        <v>0</v>
      </c>
      <c r="AI13" s="483"/>
    </row>
    <row r="14" spans="1:35" ht="15" customHeight="1">
      <c r="A14" s="43">
        <v>8</v>
      </c>
      <c r="B14" s="472">
        <f>IFERROR('8'!AV$6,0)</f>
        <v>0</v>
      </c>
      <c r="C14" s="465"/>
      <c r="D14" s="475">
        <f>IFERROR('8'!AV$8,0)</f>
        <v>0</v>
      </c>
      <c r="E14" s="462"/>
      <c r="F14" s="470">
        <f t="shared" si="0"/>
        <v>0</v>
      </c>
      <c r="G14" s="471"/>
      <c r="H14" s="30">
        <f>IFERROR('8'!C$6,0)</f>
        <v>0</v>
      </c>
      <c r="I14" s="31">
        <f>IFERROR('8'!F$6,0)</f>
        <v>0</v>
      </c>
      <c r="J14" s="31">
        <f>IFERROR('8'!I$6,0)</f>
        <v>0</v>
      </c>
      <c r="K14" s="31">
        <f>IFERROR('8'!L$6,0)</f>
        <v>0</v>
      </c>
      <c r="L14" s="25">
        <f t="shared" si="1"/>
        <v>0</v>
      </c>
      <c r="M14" s="31">
        <f>IFERROR('8'!C$9,0)</f>
        <v>0</v>
      </c>
      <c r="N14" s="31">
        <f>IFERROR('8'!F$9,0)</f>
        <v>0</v>
      </c>
      <c r="O14" s="31">
        <f>IFERROR('8'!I$9,0)</f>
        <v>0</v>
      </c>
      <c r="P14" s="31">
        <f>IFERROR('8'!L$9,0)</f>
        <v>0</v>
      </c>
      <c r="Q14" s="28">
        <f t="shared" si="4"/>
        <v>0</v>
      </c>
      <c r="R14" s="30">
        <f>IFERROR('8'!V$6,0)</f>
        <v>0</v>
      </c>
      <c r="S14" s="31">
        <f>IFERROR('8'!Y$6,0)</f>
        <v>0</v>
      </c>
      <c r="T14" s="31">
        <f>IFERROR('8'!AB$6,0)</f>
        <v>0</v>
      </c>
      <c r="U14" s="31">
        <f>IFERROR('8'!AE$6,0)</f>
        <v>0</v>
      </c>
      <c r="V14" s="25">
        <f t="shared" si="2"/>
        <v>0</v>
      </c>
      <c r="W14" s="31">
        <f>IFERROR('8'!V$9,0)</f>
        <v>0</v>
      </c>
      <c r="X14" s="31">
        <f>IFERROR('8'!Y$9,0)</f>
        <v>0</v>
      </c>
      <c r="Y14" s="31">
        <f>IFERROR('8'!AB$9,0)</f>
        <v>0</v>
      </c>
      <c r="Z14" s="31">
        <f>IFERROR('8'!AE$9,0)</f>
        <v>0</v>
      </c>
      <c r="AA14" s="28">
        <f t="shared" si="3"/>
        <v>0</v>
      </c>
      <c r="AB14" s="461">
        <f>IFERROR('8'!BA$6,0)</f>
        <v>0</v>
      </c>
      <c r="AC14" s="462"/>
      <c r="AD14" s="465">
        <f>IFERROR('8'!BE$6,0)</f>
        <v>0</v>
      </c>
      <c r="AE14" s="465"/>
      <c r="AF14" s="465">
        <f>IFERROR('8'!BA$8,0)</f>
        <v>0</v>
      </c>
      <c r="AG14" s="465"/>
      <c r="AH14" s="465">
        <f>IFERROR('8'!BE$8,0)</f>
        <v>0</v>
      </c>
      <c r="AI14" s="483"/>
    </row>
    <row r="15" spans="1:35" ht="15" customHeight="1">
      <c r="A15" s="43">
        <v>9</v>
      </c>
      <c r="B15" s="472">
        <f>IFERROR('9'!AV$6,0)</f>
        <v>0</v>
      </c>
      <c r="C15" s="465"/>
      <c r="D15" s="475">
        <f>IFERROR('9'!AV$8,0)</f>
        <v>0</v>
      </c>
      <c r="E15" s="462"/>
      <c r="F15" s="470">
        <f t="shared" si="0"/>
        <v>0</v>
      </c>
      <c r="G15" s="471"/>
      <c r="H15" s="30">
        <f>IFERROR('9'!C$6,0)</f>
        <v>0</v>
      </c>
      <c r="I15" s="31">
        <f>IFERROR('9'!F$6,0)</f>
        <v>0</v>
      </c>
      <c r="J15" s="31">
        <f>IFERROR('9'!I$6,0)</f>
        <v>0</v>
      </c>
      <c r="K15" s="31">
        <f>IFERROR('9'!L$6,0)</f>
        <v>0</v>
      </c>
      <c r="L15" s="25">
        <f t="shared" si="1"/>
        <v>0</v>
      </c>
      <c r="M15" s="31">
        <f>IFERROR('9'!C$9,0)</f>
        <v>0</v>
      </c>
      <c r="N15" s="31">
        <f>IFERROR('9'!F$9,0)</f>
        <v>0</v>
      </c>
      <c r="O15" s="31">
        <f>IFERROR('9'!I$9,0)</f>
        <v>0</v>
      </c>
      <c r="P15" s="31">
        <f>IFERROR('9'!L$9,0)</f>
        <v>0</v>
      </c>
      <c r="Q15" s="28">
        <f t="shared" si="4"/>
        <v>0</v>
      </c>
      <c r="R15" s="30">
        <f>IFERROR('9'!V$6,0)</f>
        <v>0</v>
      </c>
      <c r="S15" s="31">
        <f>IFERROR('9'!Y$6,0)</f>
        <v>0</v>
      </c>
      <c r="T15" s="31">
        <f>IFERROR('9'!AB$6,0)</f>
        <v>0</v>
      </c>
      <c r="U15" s="31">
        <f>IFERROR('9'!AE$6,0)</f>
        <v>0</v>
      </c>
      <c r="V15" s="25">
        <f t="shared" si="2"/>
        <v>0</v>
      </c>
      <c r="W15" s="31">
        <f>IFERROR('9'!V$9,0)</f>
        <v>0</v>
      </c>
      <c r="X15" s="31">
        <f>IFERROR('9'!Y$9,0)</f>
        <v>0</v>
      </c>
      <c r="Y15" s="31">
        <f>IFERROR('9'!AB$9,0)</f>
        <v>0</v>
      </c>
      <c r="Z15" s="31">
        <f>IFERROR('9'!AE$9,0)</f>
        <v>0</v>
      </c>
      <c r="AA15" s="28">
        <f t="shared" si="3"/>
        <v>0</v>
      </c>
      <c r="AB15" s="461">
        <f>IFERROR('9'!BA$6,0)</f>
        <v>0</v>
      </c>
      <c r="AC15" s="462"/>
      <c r="AD15" s="465">
        <f>IFERROR('9'!BE$6,0)</f>
        <v>0</v>
      </c>
      <c r="AE15" s="465"/>
      <c r="AF15" s="465">
        <f>IFERROR('9'!BA$8,0)</f>
        <v>0</v>
      </c>
      <c r="AG15" s="465"/>
      <c r="AH15" s="465">
        <f>IFERROR('9'!BE$8,0)</f>
        <v>0</v>
      </c>
      <c r="AI15" s="483"/>
    </row>
    <row r="16" spans="1:35" ht="15" customHeight="1">
      <c r="A16" s="43">
        <v>10</v>
      </c>
      <c r="B16" s="472">
        <f>IFERROR('10'!AV$6,0)</f>
        <v>0</v>
      </c>
      <c r="C16" s="465"/>
      <c r="D16" s="475">
        <f>IFERROR('10'!AV$8,0)</f>
        <v>0</v>
      </c>
      <c r="E16" s="462"/>
      <c r="F16" s="470">
        <f t="shared" si="0"/>
        <v>0</v>
      </c>
      <c r="G16" s="471"/>
      <c r="H16" s="30">
        <f>IFERROR('10'!C$6,0)</f>
        <v>0</v>
      </c>
      <c r="I16" s="31">
        <f>IFERROR('10'!F$6,0)</f>
        <v>0</v>
      </c>
      <c r="J16" s="31">
        <f>IFERROR('10'!I$6,0)</f>
        <v>0</v>
      </c>
      <c r="K16" s="31">
        <f>IFERROR('10'!L$6,0)</f>
        <v>0</v>
      </c>
      <c r="L16" s="25">
        <f t="shared" si="1"/>
        <v>0</v>
      </c>
      <c r="M16" s="31">
        <f>IFERROR('10'!C$9,0)</f>
        <v>0</v>
      </c>
      <c r="N16" s="31">
        <f>IFERROR('10'!F$9,0)</f>
        <v>0</v>
      </c>
      <c r="O16" s="31">
        <f>IFERROR('10'!I$9,0)</f>
        <v>0</v>
      </c>
      <c r="P16" s="31">
        <f>IFERROR('10'!L$9,0)</f>
        <v>0</v>
      </c>
      <c r="Q16" s="28">
        <f t="shared" si="4"/>
        <v>0</v>
      </c>
      <c r="R16" s="30">
        <f>IFERROR('10'!V$6,0)</f>
        <v>0</v>
      </c>
      <c r="S16" s="31">
        <f>IFERROR('10'!Y$6,0)</f>
        <v>0</v>
      </c>
      <c r="T16" s="31">
        <f>IFERROR('10'!AB$6,0)</f>
        <v>0</v>
      </c>
      <c r="U16" s="31">
        <f>IFERROR('10'!AE$6,0)</f>
        <v>0</v>
      </c>
      <c r="V16" s="25">
        <f t="shared" si="2"/>
        <v>0</v>
      </c>
      <c r="W16" s="31">
        <f>IFERROR('10'!V$9,0)</f>
        <v>0</v>
      </c>
      <c r="X16" s="31">
        <f>IFERROR('10'!Y$9,0)</f>
        <v>0</v>
      </c>
      <c r="Y16" s="31">
        <f>IFERROR('10'!AB$9,0)</f>
        <v>0</v>
      </c>
      <c r="Z16" s="31">
        <f>IFERROR('10'!AE$9,0)</f>
        <v>0</v>
      </c>
      <c r="AA16" s="28">
        <f t="shared" si="3"/>
        <v>0</v>
      </c>
      <c r="AB16" s="461">
        <f>IFERROR('10'!BA$6,0)</f>
        <v>0</v>
      </c>
      <c r="AC16" s="462"/>
      <c r="AD16" s="465">
        <f>IFERROR('10'!BE$6,0)</f>
        <v>0</v>
      </c>
      <c r="AE16" s="465"/>
      <c r="AF16" s="465">
        <f>IFERROR('10'!BA$8,0)</f>
        <v>0</v>
      </c>
      <c r="AG16" s="465"/>
      <c r="AH16" s="465">
        <f>IFERROR('10'!BE$8,0)</f>
        <v>0</v>
      </c>
      <c r="AI16" s="483"/>
    </row>
    <row r="17" spans="1:35" ht="15" customHeight="1">
      <c r="A17" s="43">
        <v>11</v>
      </c>
      <c r="B17" s="472">
        <f>IFERROR('11'!AV$6,0)</f>
        <v>0</v>
      </c>
      <c r="C17" s="465"/>
      <c r="D17" s="475">
        <f>IFERROR('11'!AV$8,0)</f>
        <v>0</v>
      </c>
      <c r="E17" s="462"/>
      <c r="F17" s="470">
        <f t="shared" si="0"/>
        <v>0</v>
      </c>
      <c r="G17" s="471"/>
      <c r="H17" s="30">
        <f>IFERROR('11'!C$6,0)</f>
        <v>0</v>
      </c>
      <c r="I17" s="31">
        <f>IFERROR('11'!F$6,0)</f>
        <v>0</v>
      </c>
      <c r="J17" s="31">
        <f>IFERROR('11'!I$6,0)</f>
        <v>0</v>
      </c>
      <c r="K17" s="31">
        <f>IFERROR('11'!L$6,0)</f>
        <v>0</v>
      </c>
      <c r="L17" s="25">
        <f t="shared" si="1"/>
        <v>0</v>
      </c>
      <c r="M17" s="31">
        <f>IFERROR('11'!C$9,0)</f>
        <v>0</v>
      </c>
      <c r="N17" s="31">
        <f>IFERROR('11'!F$9,0)</f>
        <v>0</v>
      </c>
      <c r="O17" s="31">
        <f>IFERROR('11'!I$9,0)</f>
        <v>0</v>
      </c>
      <c r="P17" s="31">
        <f>IFERROR('11'!L$9,0)</f>
        <v>0</v>
      </c>
      <c r="Q17" s="28">
        <f t="shared" si="4"/>
        <v>0</v>
      </c>
      <c r="R17" s="30">
        <f>IFERROR('11'!V$6,0)</f>
        <v>0</v>
      </c>
      <c r="S17" s="31">
        <f>IFERROR('11'!Y$6,0)</f>
        <v>0</v>
      </c>
      <c r="T17" s="31">
        <f>IFERROR('11'!AB$6,0)</f>
        <v>0</v>
      </c>
      <c r="U17" s="31">
        <f>IFERROR('11'!AE$6,0)</f>
        <v>0</v>
      </c>
      <c r="V17" s="25">
        <f t="shared" si="2"/>
        <v>0</v>
      </c>
      <c r="W17" s="31">
        <f>IFERROR('11'!V$9,0)</f>
        <v>0</v>
      </c>
      <c r="X17" s="31">
        <f>IFERROR('11'!Y$9,0)</f>
        <v>0</v>
      </c>
      <c r="Y17" s="31">
        <f>IFERROR('11'!AB$9,0)</f>
        <v>0</v>
      </c>
      <c r="Z17" s="31">
        <f>IFERROR('11'!AE$9,0)</f>
        <v>0</v>
      </c>
      <c r="AA17" s="28">
        <f t="shared" si="3"/>
        <v>0</v>
      </c>
      <c r="AB17" s="461">
        <f>IFERROR('11'!BA$6,0)</f>
        <v>0</v>
      </c>
      <c r="AC17" s="462"/>
      <c r="AD17" s="465">
        <f>IFERROR('11'!BE$6,0)</f>
        <v>0</v>
      </c>
      <c r="AE17" s="465"/>
      <c r="AF17" s="465">
        <f>IFERROR('11'!BA$8,0)</f>
        <v>0</v>
      </c>
      <c r="AG17" s="465"/>
      <c r="AH17" s="465">
        <f>IFERROR('11'!BE$8,0)</f>
        <v>0</v>
      </c>
      <c r="AI17" s="483"/>
    </row>
    <row r="18" spans="1:35" ht="15" customHeight="1">
      <c r="A18" s="43">
        <v>12</v>
      </c>
      <c r="B18" s="472">
        <f>IFERROR('12'!AV$6,0)</f>
        <v>0</v>
      </c>
      <c r="C18" s="465"/>
      <c r="D18" s="475">
        <f>IFERROR('12'!AV$8,0)</f>
        <v>0</v>
      </c>
      <c r="E18" s="462"/>
      <c r="F18" s="470">
        <f t="shared" si="0"/>
        <v>0</v>
      </c>
      <c r="G18" s="471"/>
      <c r="H18" s="30">
        <f>IFERROR('12'!C$6,0)</f>
        <v>0</v>
      </c>
      <c r="I18" s="31">
        <f>IFERROR('12'!F$6,0)</f>
        <v>0</v>
      </c>
      <c r="J18" s="31">
        <f>IFERROR('12'!I$6,0)</f>
        <v>0</v>
      </c>
      <c r="K18" s="31">
        <f>IFERROR('12'!L$6,0)</f>
        <v>0</v>
      </c>
      <c r="L18" s="25">
        <f t="shared" si="1"/>
        <v>0</v>
      </c>
      <c r="M18" s="31">
        <f>IFERROR('12'!C$9,0)</f>
        <v>0</v>
      </c>
      <c r="N18" s="31">
        <f>IFERROR('12'!F$9,0)</f>
        <v>0</v>
      </c>
      <c r="O18" s="31">
        <f>IFERROR('12'!I$9,0)</f>
        <v>0</v>
      </c>
      <c r="P18" s="31">
        <f>IFERROR('12'!L$9,0)</f>
        <v>0</v>
      </c>
      <c r="Q18" s="28">
        <f t="shared" si="4"/>
        <v>0</v>
      </c>
      <c r="R18" s="30">
        <f>IFERROR('12'!V$6,0)</f>
        <v>0</v>
      </c>
      <c r="S18" s="31">
        <f>IFERROR('12'!Y$6,0)</f>
        <v>0</v>
      </c>
      <c r="T18" s="31">
        <f>IFERROR('12'!AB$6,0)</f>
        <v>0</v>
      </c>
      <c r="U18" s="31">
        <f>IFERROR('12'!AE$6,0)</f>
        <v>0</v>
      </c>
      <c r="V18" s="25">
        <f t="shared" si="2"/>
        <v>0</v>
      </c>
      <c r="W18" s="31">
        <f>IFERROR('12'!V$9,0)</f>
        <v>0</v>
      </c>
      <c r="X18" s="31">
        <f>IFERROR('12'!Y$9,0)</f>
        <v>0</v>
      </c>
      <c r="Y18" s="31">
        <f>IFERROR('12'!AB$9,0)</f>
        <v>0</v>
      </c>
      <c r="Z18" s="31">
        <f>IFERROR('12'!AE$9,0)</f>
        <v>0</v>
      </c>
      <c r="AA18" s="28">
        <f t="shared" si="3"/>
        <v>0</v>
      </c>
      <c r="AB18" s="461">
        <f>IFERROR('12'!BA$6,0)</f>
        <v>0</v>
      </c>
      <c r="AC18" s="462"/>
      <c r="AD18" s="465">
        <f>IFERROR('12'!BE$6,0)</f>
        <v>0</v>
      </c>
      <c r="AE18" s="465"/>
      <c r="AF18" s="465">
        <f>IFERROR('12'!BA$8,0)</f>
        <v>0</v>
      </c>
      <c r="AG18" s="465"/>
      <c r="AH18" s="465">
        <f>IFERROR('12'!BE$8,0)</f>
        <v>0</v>
      </c>
      <c r="AI18" s="483"/>
    </row>
    <row r="19" spans="1:35" ht="15" customHeight="1">
      <c r="A19" s="43">
        <v>13</v>
      </c>
      <c r="B19" s="472">
        <f>IFERROR('13'!AV$6,0)</f>
        <v>0</v>
      </c>
      <c r="C19" s="465"/>
      <c r="D19" s="475">
        <f>IFERROR('13'!AV$8,0)</f>
        <v>0</v>
      </c>
      <c r="E19" s="462"/>
      <c r="F19" s="470">
        <f t="shared" si="0"/>
        <v>0</v>
      </c>
      <c r="G19" s="471"/>
      <c r="H19" s="30">
        <f>IFERROR('13'!C$6,0)</f>
        <v>0</v>
      </c>
      <c r="I19" s="31">
        <f>IFERROR('13'!F$6,0)</f>
        <v>0</v>
      </c>
      <c r="J19" s="31">
        <f>IFERROR('13'!I$6,0)</f>
        <v>0</v>
      </c>
      <c r="K19" s="31">
        <f>IFERROR('13'!L$6,0)</f>
        <v>0</v>
      </c>
      <c r="L19" s="25">
        <f t="shared" si="1"/>
        <v>0</v>
      </c>
      <c r="M19" s="31">
        <f>IFERROR('13'!C$9,0)</f>
        <v>0</v>
      </c>
      <c r="N19" s="31">
        <f>IFERROR('13'!F$9,0)</f>
        <v>0</v>
      </c>
      <c r="O19" s="31">
        <f>IFERROR('13'!I$9,0)</f>
        <v>0</v>
      </c>
      <c r="P19" s="31">
        <f>IFERROR('13'!L$9,0)</f>
        <v>0</v>
      </c>
      <c r="Q19" s="28">
        <f t="shared" si="4"/>
        <v>0</v>
      </c>
      <c r="R19" s="30">
        <f>IFERROR('13'!V$6,0)</f>
        <v>0</v>
      </c>
      <c r="S19" s="31">
        <f>IFERROR('13'!Y$6,0)</f>
        <v>0</v>
      </c>
      <c r="T19" s="31">
        <f>IFERROR('13'!AB$6,0)</f>
        <v>0</v>
      </c>
      <c r="U19" s="31">
        <f>IFERROR('13'!AE$6,0)</f>
        <v>0</v>
      </c>
      <c r="V19" s="25">
        <f t="shared" si="2"/>
        <v>0</v>
      </c>
      <c r="W19" s="31">
        <f>IFERROR('13'!V$9,0)</f>
        <v>0</v>
      </c>
      <c r="X19" s="31">
        <f>IFERROR('13'!Y$9,0)</f>
        <v>0</v>
      </c>
      <c r="Y19" s="31">
        <f>IFERROR('13'!AB$9,0)</f>
        <v>0</v>
      </c>
      <c r="Z19" s="31">
        <f>IFERROR('13'!AE$9,0)</f>
        <v>0</v>
      </c>
      <c r="AA19" s="28">
        <f t="shared" si="3"/>
        <v>0</v>
      </c>
      <c r="AB19" s="461">
        <f>IFERROR('13'!BA$6,0)</f>
        <v>0</v>
      </c>
      <c r="AC19" s="462"/>
      <c r="AD19" s="465">
        <f>IFERROR('13'!BE$6,0)</f>
        <v>0</v>
      </c>
      <c r="AE19" s="465"/>
      <c r="AF19" s="465">
        <f>IFERROR('13'!BA$8,0)</f>
        <v>0</v>
      </c>
      <c r="AG19" s="465"/>
      <c r="AH19" s="465">
        <f>IFERROR('13'!BE$8,0)</f>
        <v>0</v>
      </c>
      <c r="AI19" s="483"/>
    </row>
    <row r="20" spans="1:35" ht="15" customHeight="1">
      <c r="A20" s="43">
        <v>14</v>
      </c>
      <c r="B20" s="472">
        <f>IFERROR('14'!AV$6,0)</f>
        <v>0</v>
      </c>
      <c r="C20" s="465"/>
      <c r="D20" s="475">
        <f>IFERROR('14'!AV$8,0)</f>
        <v>0</v>
      </c>
      <c r="E20" s="462"/>
      <c r="F20" s="470">
        <f t="shared" si="0"/>
        <v>0</v>
      </c>
      <c r="G20" s="471"/>
      <c r="H20" s="30">
        <f>IFERROR('14'!C$6,0)</f>
        <v>0</v>
      </c>
      <c r="I20" s="31">
        <f>IFERROR('14'!F$6,0)</f>
        <v>0</v>
      </c>
      <c r="J20" s="31">
        <f>IFERROR('14'!I$6,0)</f>
        <v>0</v>
      </c>
      <c r="K20" s="31">
        <f>IFERROR('14'!L$6,0)</f>
        <v>0</v>
      </c>
      <c r="L20" s="25">
        <f t="shared" si="1"/>
        <v>0</v>
      </c>
      <c r="M20" s="31">
        <f>IFERROR('14'!C$9,0)</f>
        <v>0</v>
      </c>
      <c r="N20" s="31">
        <f>IFERROR('14'!F$9,0)</f>
        <v>0</v>
      </c>
      <c r="O20" s="31">
        <f>IFERROR('14'!I$9,0)</f>
        <v>0</v>
      </c>
      <c r="P20" s="31">
        <f>IFERROR('14'!L$9,0)</f>
        <v>0</v>
      </c>
      <c r="Q20" s="28">
        <f t="shared" si="4"/>
        <v>0</v>
      </c>
      <c r="R20" s="30">
        <f>IFERROR('14'!V$6,0)</f>
        <v>0</v>
      </c>
      <c r="S20" s="31">
        <f>IFERROR('14'!Y$6,0)</f>
        <v>0</v>
      </c>
      <c r="T20" s="31">
        <f>IFERROR('14'!AB$6,0)</f>
        <v>0</v>
      </c>
      <c r="U20" s="31">
        <f>IFERROR('14'!AE$6,0)</f>
        <v>0</v>
      </c>
      <c r="V20" s="25">
        <f t="shared" si="2"/>
        <v>0</v>
      </c>
      <c r="W20" s="31">
        <f>IFERROR('14'!V$9,0)</f>
        <v>0</v>
      </c>
      <c r="X20" s="31">
        <f>IFERROR('14'!Y$9,0)</f>
        <v>0</v>
      </c>
      <c r="Y20" s="31">
        <f>IFERROR('14'!AB$9,0)</f>
        <v>0</v>
      </c>
      <c r="Z20" s="31">
        <f>IFERROR('14'!AE$9,0)</f>
        <v>0</v>
      </c>
      <c r="AA20" s="28">
        <f t="shared" si="3"/>
        <v>0</v>
      </c>
      <c r="AB20" s="461">
        <f>IFERROR('14'!BA$6,0)</f>
        <v>0</v>
      </c>
      <c r="AC20" s="462"/>
      <c r="AD20" s="465">
        <f>IFERROR('14'!BE$6,0)</f>
        <v>0</v>
      </c>
      <c r="AE20" s="465"/>
      <c r="AF20" s="465">
        <f>IFERROR('14'!BA$8,0)</f>
        <v>0</v>
      </c>
      <c r="AG20" s="465"/>
      <c r="AH20" s="465">
        <f>IFERROR('14'!BE$8,0)</f>
        <v>0</v>
      </c>
      <c r="AI20" s="483"/>
    </row>
    <row r="21" spans="1:35" ht="15" customHeight="1">
      <c r="A21" s="43">
        <v>15</v>
      </c>
      <c r="B21" s="472">
        <f>IFERROR('15'!AV$6,0)</f>
        <v>0</v>
      </c>
      <c r="C21" s="465"/>
      <c r="D21" s="475">
        <f>IFERROR('15'!AV$8,0)</f>
        <v>0</v>
      </c>
      <c r="E21" s="462"/>
      <c r="F21" s="470">
        <f t="shared" si="0"/>
        <v>0</v>
      </c>
      <c r="G21" s="471"/>
      <c r="H21" s="30">
        <f>IFERROR('15'!C$6,0)</f>
        <v>0</v>
      </c>
      <c r="I21" s="31">
        <f>IFERROR('15'!F$6,0)</f>
        <v>0</v>
      </c>
      <c r="J21" s="31">
        <f>IFERROR('15'!I$6,0)</f>
        <v>0</v>
      </c>
      <c r="K21" s="31">
        <f>IFERROR('15'!L$6,0)</f>
        <v>0</v>
      </c>
      <c r="L21" s="25">
        <f t="shared" si="1"/>
        <v>0</v>
      </c>
      <c r="M21" s="31">
        <f>IFERROR('15'!C$9,0)</f>
        <v>0</v>
      </c>
      <c r="N21" s="31">
        <f>IFERROR('15'!F$9,0)</f>
        <v>0</v>
      </c>
      <c r="O21" s="31">
        <f>IFERROR('15'!I$9,0)</f>
        <v>0</v>
      </c>
      <c r="P21" s="31">
        <f>IFERROR('15'!L$9,0)</f>
        <v>0</v>
      </c>
      <c r="Q21" s="28">
        <f t="shared" si="4"/>
        <v>0</v>
      </c>
      <c r="R21" s="30">
        <f>IFERROR('15'!V$6,0)</f>
        <v>0</v>
      </c>
      <c r="S21" s="31">
        <f>IFERROR('15'!Y$6,0)</f>
        <v>0</v>
      </c>
      <c r="T21" s="31">
        <f>IFERROR('15'!AB$6,0)</f>
        <v>0</v>
      </c>
      <c r="U21" s="31">
        <f>IFERROR('15'!AE$6,0)</f>
        <v>0</v>
      </c>
      <c r="V21" s="25">
        <f t="shared" si="2"/>
        <v>0</v>
      </c>
      <c r="W21" s="31">
        <f>IFERROR('15'!V$9,0)</f>
        <v>0</v>
      </c>
      <c r="X21" s="31">
        <f>IFERROR('15'!Y$9,0)</f>
        <v>0</v>
      </c>
      <c r="Y21" s="31">
        <f>IFERROR('15'!AB$9,0)</f>
        <v>0</v>
      </c>
      <c r="Z21" s="31">
        <f>IFERROR('15'!AE$9,0)</f>
        <v>0</v>
      </c>
      <c r="AA21" s="28">
        <f t="shared" si="3"/>
        <v>0</v>
      </c>
      <c r="AB21" s="461">
        <f>IFERROR('15'!BA$6,0)</f>
        <v>0</v>
      </c>
      <c r="AC21" s="462"/>
      <c r="AD21" s="465">
        <f>IFERROR('15'!BE$6,0)</f>
        <v>0</v>
      </c>
      <c r="AE21" s="465"/>
      <c r="AF21" s="465">
        <f>IFERROR('15'!BA$8,0)</f>
        <v>0</v>
      </c>
      <c r="AG21" s="465"/>
      <c r="AH21" s="465">
        <f>IFERROR('15'!BE$8,0)</f>
        <v>0</v>
      </c>
      <c r="AI21" s="483"/>
    </row>
    <row r="22" spans="1:35" ht="15" customHeight="1">
      <c r="A22" s="43">
        <v>16</v>
      </c>
      <c r="B22" s="472">
        <f>IFERROR('16'!AV$6,0)</f>
        <v>0</v>
      </c>
      <c r="C22" s="465"/>
      <c r="D22" s="475">
        <f>IFERROR('16'!AV$8,0)</f>
        <v>0</v>
      </c>
      <c r="E22" s="462"/>
      <c r="F22" s="470">
        <f t="shared" si="0"/>
        <v>0</v>
      </c>
      <c r="G22" s="471"/>
      <c r="H22" s="30">
        <f>IFERROR('16'!C$6,0)</f>
        <v>0</v>
      </c>
      <c r="I22" s="31">
        <f>IFERROR('16'!F$6,0)</f>
        <v>0</v>
      </c>
      <c r="J22" s="31">
        <f>IFERROR('16'!I$6,0)</f>
        <v>0</v>
      </c>
      <c r="K22" s="31">
        <f>IFERROR('16'!L$6,0)</f>
        <v>0</v>
      </c>
      <c r="L22" s="25">
        <f t="shared" si="1"/>
        <v>0</v>
      </c>
      <c r="M22" s="31">
        <f>IFERROR('16'!C$9,0)</f>
        <v>0</v>
      </c>
      <c r="N22" s="31">
        <f>IFERROR('16'!F$9,0)</f>
        <v>0</v>
      </c>
      <c r="O22" s="31">
        <f>IFERROR('16'!I$9,0)</f>
        <v>0</v>
      </c>
      <c r="P22" s="31">
        <f>IFERROR('16'!L$9,0)</f>
        <v>0</v>
      </c>
      <c r="Q22" s="28">
        <f t="shared" si="4"/>
        <v>0</v>
      </c>
      <c r="R22" s="30">
        <f>IFERROR('16'!V$6,0)</f>
        <v>0</v>
      </c>
      <c r="S22" s="31">
        <f>IFERROR('16'!Y$6,0)</f>
        <v>0</v>
      </c>
      <c r="T22" s="31">
        <f>IFERROR('16'!AB$6,0)</f>
        <v>0</v>
      </c>
      <c r="U22" s="31">
        <f>IFERROR('16'!AE$6,0)</f>
        <v>0</v>
      </c>
      <c r="V22" s="25">
        <f t="shared" si="2"/>
        <v>0</v>
      </c>
      <c r="W22" s="31">
        <f>IFERROR('16'!V$9,0)</f>
        <v>0</v>
      </c>
      <c r="X22" s="31">
        <f>IFERROR('16'!Y$9,0)</f>
        <v>0</v>
      </c>
      <c r="Y22" s="31">
        <f>IFERROR('16'!AB$9,0)</f>
        <v>0</v>
      </c>
      <c r="Z22" s="31">
        <f>IFERROR('16'!AE$9,0)</f>
        <v>0</v>
      </c>
      <c r="AA22" s="28">
        <f t="shared" si="3"/>
        <v>0</v>
      </c>
      <c r="AB22" s="461">
        <f>IFERROR('16'!BA$6,0)</f>
        <v>0</v>
      </c>
      <c r="AC22" s="462"/>
      <c r="AD22" s="465">
        <f>IFERROR('16'!BE$6,0)</f>
        <v>0</v>
      </c>
      <c r="AE22" s="465"/>
      <c r="AF22" s="465">
        <f>IFERROR('16'!BA$8,0)</f>
        <v>0</v>
      </c>
      <c r="AG22" s="465"/>
      <c r="AH22" s="465">
        <f>IFERROR('16'!BE$8,0)</f>
        <v>0</v>
      </c>
      <c r="AI22" s="483"/>
    </row>
    <row r="23" spans="1:35" ht="15" customHeight="1">
      <c r="A23" s="43">
        <v>17</v>
      </c>
      <c r="B23" s="472">
        <f>IFERROR('17'!AV$6,0)</f>
        <v>0</v>
      </c>
      <c r="C23" s="465"/>
      <c r="D23" s="475">
        <f>IFERROR('17'!AV$8,0)</f>
        <v>0</v>
      </c>
      <c r="E23" s="462"/>
      <c r="F23" s="470">
        <f t="shared" si="0"/>
        <v>0</v>
      </c>
      <c r="G23" s="471"/>
      <c r="H23" s="30">
        <f>IFERROR('17'!C$6,0)</f>
        <v>0</v>
      </c>
      <c r="I23" s="31">
        <f>IFERROR('17'!F$6,0)</f>
        <v>0</v>
      </c>
      <c r="J23" s="31">
        <f>IFERROR('17'!I$6,0)</f>
        <v>0</v>
      </c>
      <c r="K23" s="31">
        <f>IFERROR('17'!L$6,0)</f>
        <v>0</v>
      </c>
      <c r="L23" s="25">
        <f t="shared" si="1"/>
        <v>0</v>
      </c>
      <c r="M23" s="31">
        <f>IFERROR('17'!C$9,0)</f>
        <v>0</v>
      </c>
      <c r="N23" s="31">
        <f>IFERROR('17'!F$9,0)</f>
        <v>0</v>
      </c>
      <c r="O23" s="31">
        <f>IFERROR('17'!I$9,0)</f>
        <v>0</v>
      </c>
      <c r="P23" s="31">
        <f>IFERROR('17'!L$9,0)</f>
        <v>0</v>
      </c>
      <c r="Q23" s="28">
        <f t="shared" si="4"/>
        <v>0</v>
      </c>
      <c r="R23" s="30">
        <f>IFERROR('17'!V$6,0)</f>
        <v>0</v>
      </c>
      <c r="S23" s="31">
        <f>IFERROR('17'!Y$6,0)</f>
        <v>0</v>
      </c>
      <c r="T23" s="31">
        <f>IFERROR('17'!AB$6,0)</f>
        <v>0</v>
      </c>
      <c r="U23" s="31">
        <f>IFERROR('17'!AE$6,0)</f>
        <v>0</v>
      </c>
      <c r="V23" s="25">
        <f t="shared" si="2"/>
        <v>0</v>
      </c>
      <c r="W23" s="31">
        <f>IFERROR('17'!V$9,0)</f>
        <v>0</v>
      </c>
      <c r="X23" s="31">
        <f>IFERROR('17'!Y$9,0)</f>
        <v>0</v>
      </c>
      <c r="Y23" s="31">
        <f>IFERROR('17'!AB$9,0)</f>
        <v>0</v>
      </c>
      <c r="Z23" s="31">
        <f>IFERROR('17'!AE$9,0)</f>
        <v>0</v>
      </c>
      <c r="AA23" s="28">
        <f t="shared" si="3"/>
        <v>0</v>
      </c>
      <c r="AB23" s="461">
        <f>IFERROR('17'!BA$6,0)</f>
        <v>0</v>
      </c>
      <c r="AC23" s="462"/>
      <c r="AD23" s="465">
        <f>IFERROR('17'!BE$6,0)</f>
        <v>0</v>
      </c>
      <c r="AE23" s="465"/>
      <c r="AF23" s="465">
        <f>IFERROR('17'!BA$8,0)</f>
        <v>0</v>
      </c>
      <c r="AG23" s="465"/>
      <c r="AH23" s="465">
        <f>IFERROR('17'!BE$8,0)</f>
        <v>0</v>
      </c>
      <c r="AI23" s="483"/>
    </row>
    <row r="24" spans="1:35" ht="15" customHeight="1">
      <c r="A24" s="43">
        <v>18</v>
      </c>
      <c r="B24" s="472">
        <f>IFERROR('18'!AV$6,0)</f>
        <v>0</v>
      </c>
      <c r="C24" s="465"/>
      <c r="D24" s="475">
        <f>IFERROR('18'!AV$8,0)</f>
        <v>0</v>
      </c>
      <c r="E24" s="462"/>
      <c r="F24" s="470">
        <f t="shared" si="0"/>
        <v>0</v>
      </c>
      <c r="G24" s="471"/>
      <c r="H24" s="30">
        <f>IFERROR('18'!C$6,0)</f>
        <v>0</v>
      </c>
      <c r="I24" s="31">
        <f>IFERROR('18'!F$6,0)</f>
        <v>0</v>
      </c>
      <c r="J24" s="31">
        <f>IFERROR('18'!I$6,0)</f>
        <v>0</v>
      </c>
      <c r="K24" s="31">
        <f>IFERROR('18'!L$6,0)</f>
        <v>0</v>
      </c>
      <c r="L24" s="25">
        <f t="shared" si="1"/>
        <v>0</v>
      </c>
      <c r="M24" s="31">
        <f>IFERROR('18'!C$9,0)</f>
        <v>0</v>
      </c>
      <c r="N24" s="31">
        <f>IFERROR('18'!F$9,0)</f>
        <v>0</v>
      </c>
      <c r="O24" s="31">
        <f>IFERROR('18'!I$9,0)</f>
        <v>0</v>
      </c>
      <c r="P24" s="31">
        <f>IFERROR('18'!L$9,0)</f>
        <v>0</v>
      </c>
      <c r="Q24" s="28">
        <f t="shared" si="4"/>
        <v>0</v>
      </c>
      <c r="R24" s="30">
        <f>IFERROR('18'!V$6,0)</f>
        <v>0</v>
      </c>
      <c r="S24" s="31">
        <f>IFERROR('18'!Y$6,0)</f>
        <v>0</v>
      </c>
      <c r="T24" s="31">
        <f>IFERROR('18'!AB$6,0)</f>
        <v>0</v>
      </c>
      <c r="U24" s="31">
        <f>IFERROR('18'!AE$6,0)</f>
        <v>0</v>
      </c>
      <c r="V24" s="25">
        <f t="shared" si="2"/>
        <v>0</v>
      </c>
      <c r="W24" s="31">
        <f>IFERROR('18'!V$9,0)</f>
        <v>0</v>
      </c>
      <c r="X24" s="31">
        <f>IFERROR('18'!Y$9,0)</f>
        <v>0</v>
      </c>
      <c r="Y24" s="31">
        <f>IFERROR('18'!AB$9,0)</f>
        <v>0</v>
      </c>
      <c r="Z24" s="31">
        <f>IFERROR('18'!AE$9,0)</f>
        <v>0</v>
      </c>
      <c r="AA24" s="28">
        <f t="shared" si="3"/>
        <v>0</v>
      </c>
      <c r="AB24" s="461">
        <f>IFERROR('18'!BA$6,0)</f>
        <v>0</v>
      </c>
      <c r="AC24" s="462"/>
      <c r="AD24" s="465">
        <f>IFERROR('18'!BE$6,0)</f>
        <v>0</v>
      </c>
      <c r="AE24" s="465"/>
      <c r="AF24" s="465">
        <f>IFERROR('18'!BA$8,0)</f>
        <v>0</v>
      </c>
      <c r="AG24" s="465"/>
      <c r="AH24" s="465">
        <f>IFERROR('18'!BE$8,0)</f>
        <v>0</v>
      </c>
      <c r="AI24" s="483"/>
    </row>
    <row r="25" spans="1:35" ht="15" customHeight="1">
      <c r="A25" s="43">
        <v>19</v>
      </c>
      <c r="B25" s="472">
        <f>IFERROR('19'!AV$6,0)</f>
        <v>0</v>
      </c>
      <c r="C25" s="465"/>
      <c r="D25" s="475">
        <f>IFERROR('19'!AV$8,0)</f>
        <v>0</v>
      </c>
      <c r="E25" s="462"/>
      <c r="F25" s="470">
        <f t="shared" si="0"/>
        <v>0</v>
      </c>
      <c r="G25" s="471"/>
      <c r="H25" s="30">
        <f>IFERROR('19'!C$6,0)</f>
        <v>0</v>
      </c>
      <c r="I25" s="31">
        <f>IFERROR('19'!F$6,0)</f>
        <v>0</v>
      </c>
      <c r="J25" s="31">
        <f>IFERROR('19'!I$6,0)</f>
        <v>0</v>
      </c>
      <c r="K25" s="31">
        <f>IFERROR('19'!L$6,0)</f>
        <v>0</v>
      </c>
      <c r="L25" s="25">
        <f t="shared" si="1"/>
        <v>0</v>
      </c>
      <c r="M25" s="31">
        <f>IFERROR('19'!C$9,0)</f>
        <v>0</v>
      </c>
      <c r="N25" s="31">
        <f>IFERROR('19'!F$9,0)</f>
        <v>0</v>
      </c>
      <c r="O25" s="31">
        <f>IFERROR('19'!I$9,0)</f>
        <v>0</v>
      </c>
      <c r="P25" s="31">
        <f>IFERROR('19'!L$9,0)</f>
        <v>0</v>
      </c>
      <c r="Q25" s="28">
        <f t="shared" si="4"/>
        <v>0</v>
      </c>
      <c r="R25" s="30">
        <f>IFERROR('19'!V$6,0)</f>
        <v>0</v>
      </c>
      <c r="S25" s="31">
        <f>IFERROR('19'!Y$6,0)</f>
        <v>0</v>
      </c>
      <c r="T25" s="31">
        <f>IFERROR('19'!AB$6,0)</f>
        <v>0</v>
      </c>
      <c r="U25" s="31">
        <f>IFERROR('19'!AE$6,0)</f>
        <v>0</v>
      </c>
      <c r="V25" s="25">
        <f t="shared" si="2"/>
        <v>0</v>
      </c>
      <c r="W25" s="31">
        <f>IFERROR('19'!V$9,0)</f>
        <v>0</v>
      </c>
      <c r="X25" s="31">
        <f>IFERROR('19'!Y$9,0)</f>
        <v>0</v>
      </c>
      <c r="Y25" s="31">
        <f>IFERROR('19'!AB$9,0)</f>
        <v>0</v>
      </c>
      <c r="Z25" s="31">
        <f>IFERROR('19'!AE$9,0)</f>
        <v>0</v>
      </c>
      <c r="AA25" s="28">
        <f t="shared" si="3"/>
        <v>0</v>
      </c>
      <c r="AB25" s="461">
        <f>IFERROR('19'!BA$6,0)</f>
        <v>0</v>
      </c>
      <c r="AC25" s="462"/>
      <c r="AD25" s="465">
        <f>IFERROR('19'!BE$6,0)</f>
        <v>0</v>
      </c>
      <c r="AE25" s="465"/>
      <c r="AF25" s="465">
        <f>IFERROR('19'!BA$8,0)</f>
        <v>0</v>
      </c>
      <c r="AG25" s="465"/>
      <c r="AH25" s="465">
        <f>IFERROR('19'!BE$8,0)</f>
        <v>0</v>
      </c>
      <c r="AI25" s="483"/>
    </row>
    <row r="26" spans="1:35" ht="15" customHeight="1">
      <c r="A26" s="43">
        <v>20</v>
      </c>
      <c r="B26" s="472">
        <f>IFERROR('20'!AV$6,0)</f>
        <v>0</v>
      </c>
      <c r="C26" s="465"/>
      <c r="D26" s="475">
        <f>IFERROR('20'!AV$8,0)</f>
        <v>0</v>
      </c>
      <c r="E26" s="462"/>
      <c r="F26" s="470">
        <f t="shared" si="0"/>
        <v>0</v>
      </c>
      <c r="G26" s="471"/>
      <c r="H26" s="30">
        <f>IFERROR('20'!C$6,0)</f>
        <v>0</v>
      </c>
      <c r="I26" s="31">
        <f>IFERROR('20'!F$6,0)</f>
        <v>0</v>
      </c>
      <c r="J26" s="31">
        <f>IFERROR('20'!I$6,0)</f>
        <v>0</v>
      </c>
      <c r="K26" s="31">
        <f>IFERROR('20'!L$6,0)</f>
        <v>0</v>
      </c>
      <c r="L26" s="25">
        <f t="shared" si="1"/>
        <v>0</v>
      </c>
      <c r="M26" s="31">
        <f>IFERROR('20'!C$9,0)</f>
        <v>0</v>
      </c>
      <c r="N26" s="31">
        <f>IFERROR('20'!F$9,0)</f>
        <v>0</v>
      </c>
      <c r="O26" s="31">
        <f>IFERROR('20'!I$9,0)</f>
        <v>0</v>
      </c>
      <c r="P26" s="31">
        <f>IFERROR('20'!L$9,0)</f>
        <v>0</v>
      </c>
      <c r="Q26" s="28">
        <f t="shared" si="4"/>
        <v>0</v>
      </c>
      <c r="R26" s="30">
        <f>IFERROR('20'!V$6,0)</f>
        <v>0</v>
      </c>
      <c r="S26" s="31">
        <f>IFERROR('20'!Y$6,0)</f>
        <v>0</v>
      </c>
      <c r="T26" s="31">
        <f>IFERROR('20'!AB$6,0)</f>
        <v>0</v>
      </c>
      <c r="U26" s="31">
        <f>IFERROR('20'!AE$6,0)</f>
        <v>0</v>
      </c>
      <c r="V26" s="25">
        <f t="shared" si="2"/>
        <v>0</v>
      </c>
      <c r="W26" s="31">
        <f>IFERROR('20'!V$9,0)</f>
        <v>0</v>
      </c>
      <c r="X26" s="31">
        <f>IFERROR('20'!Y$9,0)</f>
        <v>0</v>
      </c>
      <c r="Y26" s="31">
        <f>IFERROR('20'!AB$9,0)</f>
        <v>0</v>
      </c>
      <c r="Z26" s="31">
        <f>IFERROR('20'!AE$9,0)</f>
        <v>0</v>
      </c>
      <c r="AA26" s="28">
        <f t="shared" si="3"/>
        <v>0</v>
      </c>
      <c r="AB26" s="461">
        <f>IFERROR('20'!BA$6,0)</f>
        <v>0</v>
      </c>
      <c r="AC26" s="462"/>
      <c r="AD26" s="465">
        <f>IFERROR('20'!BE$6,0)</f>
        <v>0</v>
      </c>
      <c r="AE26" s="465"/>
      <c r="AF26" s="465">
        <f>IFERROR('20'!BA$8,0)</f>
        <v>0</v>
      </c>
      <c r="AG26" s="465"/>
      <c r="AH26" s="465">
        <f>IFERROR('20'!BE$8,0)</f>
        <v>0</v>
      </c>
      <c r="AI26" s="483"/>
    </row>
    <row r="27" spans="1:35" ht="15" customHeight="1">
      <c r="A27" s="43">
        <v>21</v>
      </c>
      <c r="B27" s="472">
        <f>IFERROR('21'!AV$6,0)</f>
        <v>0</v>
      </c>
      <c r="C27" s="465"/>
      <c r="D27" s="475">
        <f>IFERROR('21'!AV$8,0)</f>
        <v>0</v>
      </c>
      <c r="E27" s="462"/>
      <c r="F27" s="470">
        <f t="shared" si="0"/>
        <v>0</v>
      </c>
      <c r="G27" s="471"/>
      <c r="H27" s="30">
        <f>IFERROR('21'!C$6,0)</f>
        <v>0</v>
      </c>
      <c r="I27" s="31">
        <f>IFERROR('21'!F$6,0)</f>
        <v>0</v>
      </c>
      <c r="J27" s="31">
        <f>IFERROR('21'!I$6,0)</f>
        <v>0</v>
      </c>
      <c r="K27" s="31">
        <f>IFERROR('21'!L$6,0)</f>
        <v>0</v>
      </c>
      <c r="L27" s="25">
        <f t="shared" si="1"/>
        <v>0</v>
      </c>
      <c r="M27" s="31">
        <f>IFERROR('21'!C$9,0)</f>
        <v>0</v>
      </c>
      <c r="N27" s="31">
        <f>IFERROR('21'!F$9,0)</f>
        <v>0</v>
      </c>
      <c r="O27" s="31">
        <f>IFERROR('21'!I$9,0)</f>
        <v>0</v>
      </c>
      <c r="P27" s="31">
        <f>IFERROR('21'!L$9,0)</f>
        <v>0</v>
      </c>
      <c r="Q27" s="28">
        <f t="shared" si="4"/>
        <v>0</v>
      </c>
      <c r="R27" s="30">
        <f>IFERROR('21'!V$6,0)</f>
        <v>0</v>
      </c>
      <c r="S27" s="31">
        <f>IFERROR('21'!Y$6,0)</f>
        <v>0</v>
      </c>
      <c r="T27" s="31">
        <f>IFERROR('21'!AB$6,0)</f>
        <v>0</v>
      </c>
      <c r="U27" s="31">
        <f>IFERROR('21'!AE$6,0)</f>
        <v>0</v>
      </c>
      <c r="V27" s="25">
        <f t="shared" si="2"/>
        <v>0</v>
      </c>
      <c r="W27" s="31">
        <f>IFERROR('21'!V$9,0)</f>
        <v>0</v>
      </c>
      <c r="X27" s="31">
        <f>IFERROR('21'!Y$9,0)</f>
        <v>0</v>
      </c>
      <c r="Y27" s="31">
        <f>IFERROR('21'!AB$9,0)</f>
        <v>0</v>
      </c>
      <c r="Z27" s="31">
        <f>IFERROR('21'!AE$9,0)</f>
        <v>0</v>
      </c>
      <c r="AA27" s="28">
        <f t="shared" si="3"/>
        <v>0</v>
      </c>
      <c r="AB27" s="461">
        <f>IFERROR('21'!BA$6,0)</f>
        <v>0</v>
      </c>
      <c r="AC27" s="462"/>
      <c r="AD27" s="465">
        <f>IFERROR('21'!BE$6,0)</f>
        <v>0</v>
      </c>
      <c r="AE27" s="465"/>
      <c r="AF27" s="465">
        <f>IFERROR('21'!BA$8,0)</f>
        <v>0</v>
      </c>
      <c r="AG27" s="465"/>
      <c r="AH27" s="465">
        <f>IFERROR('21'!BE$8,0)</f>
        <v>0</v>
      </c>
      <c r="AI27" s="483"/>
    </row>
    <row r="28" spans="1:35" ht="15" customHeight="1">
      <c r="A28" s="43">
        <v>22</v>
      </c>
      <c r="B28" s="472">
        <f>IFERROR('22'!AV$6,0)</f>
        <v>0</v>
      </c>
      <c r="C28" s="465"/>
      <c r="D28" s="475">
        <f>IFERROR('22'!AV$8,0)</f>
        <v>0</v>
      </c>
      <c r="E28" s="462"/>
      <c r="F28" s="470">
        <f t="shared" si="0"/>
        <v>0</v>
      </c>
      <c r="G28" s="471"/>
      <c r="H28" s="30">
        <f>IFERROR('22'!C$6,0)</f>
        <v>0</v>
      </c>
      <c r="I28" s="31">
        <f>IFERROR('22'!F$6,0)</f>
        <v>0</v>
      </c>
      <c r="J28" s="31">
        <f>IFERROR('22'!I$6,0)</f>
        <v>0</v>
      </c>
      <c r="K28" s="31">
        <f>IFERROR('22'!L$6,0)</f>
        <v>0</v>
      </c>
      <c r="L28" s="25">
        <f t="shared" si="1"/>
        <v>0</v>
      </c>
      <c r="M28" s="31">
        <f>IFERROR('22'!C$9,0)</f>
        <v>0</v>
      </c>
      <c r="N28" s="31">
        <f>IFERROR('22'!F$9,0)</f>
        <v>0</v>
      </c>
      <c r="O28" s="31">
        <f>IFERROR('22'!I$9,0)</f>
        <v>0</v>
      </c>
      <c r="P28" s="31">
        <f>IFERROR('22'!L$9,0)</f>
        <v>0</v>
      </c>
      <c r="Q28" s="28">
        <f t="shared" si="4"/>
        <v>0</v>
      </c>
      <c r="R28" s="30">
        <f>IFERROR('22'!V$6,0)</f>
        <v>0</v>
      </c>
      <c r="S28" s="31">
        <f>IFERROR('22'!Y$6,0)</f>
        <v>0</v>
      </c>
      <c r="T28" s="31">
        <f>IFERROR('22'!AB$6,0)</f>
        <v>0</v>
      </c>
      <c r="U28" s="31">
        <f>IFERROR('22'!AE$6,0)</f>
        <v>0</v>
      </c>
      <c r="V28" s="25">
        <f t="shared" si="2"/>
        <v>0</v>
      </c>
      <c r="W28" s="31">
        <f>IFERROR('22'!V$9,0)</f>
        <v>0</v>
      </c>
      <c r="X28" s="31">
        <f>IFERROR('22'!Y$9,0)</f>
        <v>0</v>
      </c>
      <c r="Y28" s="31">
        <f>IFERROR('22'!AB$9,0)</f>
        <v>0</v>
      </c>
      <c r="Z28" s="31">
        <f>IFERROR('22'!AE$9,0)</f>
        <v>0</v>
      </c>
      <c r="AA28" s="28">
        <f t="shared" si="3"/>
        <v>0</v>
      </c>
      <c r="AB28" s="461">
        <f>IFERROR('22'!BA$6,0)</f>
        <v>0</v>
      </c>
      <c r="AC28" s="462"/>
      <c r="AD28" s="465">
        <f>IFERROR('22'!BE$6,0)</f>
        <v>0</v>
      </c>
      <c r="AE28" s="465"/>
      <c r="AF28" s="465">
        <f>IFERROR('22'!BA$8,0)</f>
        <v>0</v>
      </c>
      <c r="AG28" s="465"/>
      <c r="AH28" s="465">
        <f>IFERROR('22'!BE$8,0)</f>
        <v>0</v>
      </c>
      <c r="AI28" s="483"/>
    </row>
    <row r="29" spans="1:35" ht="15" customHeight="1">
      <c r="A29" s="43">
        <v>23</v>
      </c>
      <c r="B29" s="472">
        <f>IFERROR('23'!AV$6,0)</f>
        <v>0</v>
      </c>
      <c r="C29" s="465"/>
      <c r="D29" s="475">
        <f>IFERROR('23'!AV$8,0)</f>
        <v>0</v>
      </c>
      <c r="E29" s="462"/>
      <c r="F29" s="470">
        <f t="shared" si="0"/>
        <v>0</v>
      </c>
      <c r="G29" s="471"/>
      <c r="H29" s="30">
        <f>IFERROR('23'!C$6,0)</f>
        <v>0</v>
      </c>
      <c r="I29" s="31">
        <f>IFERROR('23'!F$6,0)</f>
        <v>0</v>
      </c>
      <c r="J29" s="31">
        <f>IFERROR('23'!I$6,0)</f>
        <v>0</v>
      </c>
      <c r="K29" s="31">
        <f>IFERROR('23'!L$6,0)</f>
        <v>0</v>
      </c>
      <c r="L29" s="25">
        <f t="shared" si="1"/>
        <v>0</v>
      </c>
      <c r="M29" s="31">
        <f>IFERROR('23'!C$9,0)</f>
        <v>0</v>
      </c>
      <c r="N29" s="31">
        <f>IFERROR('23'!F$9,0)</f>
        <v>0</v>
      </c>
      <c r="O29" s="31">
        <f>IFERROR('23'!I$9,0)</f>
        <v>0</v>
      </c>
      <c r="P29" s="31">
        <f>IFERROR('23'!L$9,0)</f>
        <v>0</v>
      </c>
      <c r="Q29" s="28">
        <f t="shared" si="4"/>
        <v>0</v>
      </c>
      <c r="R29" s="30">
        <f>IFERROR('23'!V$6,0)</f>
        <v>0</v>
      </c>
      <c r="S29" s="31">
        <f>IFERROR('23'!Y$6,0)</f>
        <v>0</v>
      </c>
      <c r="T29" s="31">
        <f>IFERROR('23'!AB$6,0)</f>
        <v>0</v>
      </c>
      <c r="U29" s="31">
        <f>IFERROR('23'!AE$6,0)</f>
        <v>0</v>
      </c>
      <c r="V29" s="25">
        <f t="shared" si="2"/>
        <v>0</v>
      </c>
      <c r="W29" s="31">
        <f>IFERROR('23'!V$9,0)</f>
        <v>0</v>
      </c>
      <c r="X29" s="31">
        <f>IFERROR('23'!Y$9,0)</f>
        <v>0</v>
      </c>
      <c r="Y29" s="31">
        <f>IFERROR('23'!AB$9,0)</f>
        <v>0</v>
      </c>
      <c r="Z29" s="31">
        <f>IFERROR('23'!AE$9,0)</f>
        <v>0</v>
      </c>
      <c r="AA29" s="28">
        <f t="shared" si="3"/>
        <v>0</v>
      </c>
      <c r="AB29" s="461">
        <f>IFERROR('23'!BA$6,0)</f>
        <v>0</v>
      </c>
      <c r="AC29" s="462"/>
      <c r="AD29" s="465">
        <f>IFERROR('23'!BE$6,0)</f>
        <v>0</v>
      </c>
      <c r="AE29" s="465"/>
      <c r="AF29" s="465">
        <f>IFERROR('23'!BA$8,0)</f>
        <v>0</v>
      </c>
      <c r="AG29" s="465"/>
      <c r="AH29" s="465">
        <f>IFERROR('23'!BE$8,0)</f>
        <v>0</v>
      </c>
      <c r="AI29" s="483"/>
    </row>
    <row r="30" spans="1:35" ht="15" customHeight="1">
      <c r="A30" s="43">
        <v>24</v>
      </c>
      <c r="B30" s="472">
        <f>IFERROR('24'!AV$6,0)</f>
        <v>0</v>
      </c>
      <c r="C30" s="465"/>
      <c r="D30" s="475">
        <f>IFERROR('24'!AV$8,0)</f>
        <v>0</v>
      </c>
      <c r="E30" s="462"/>
      <c r="F30" s="470">
        <f t="shared" si="0"/>
        <v>0</v>
      </c>
      <c r="G30" s="471"/>
      <c r="H30" s="30">
        <f>IFERROR('24'!C$6,0)</f>
        <v>0</v>
      </c>
      <c r="I30" s="31">
        <f>IFERROR('24'!F$6,0)</f>
        <v>0</v>
      </c>
      <c r="J30" s="31">
        <f>IFERROR('24'!I$6,0)</f>
        <v>0</v>
      </c>
      <c r="K30" s="31">
        <f>IFERROR('24'!L$6,0)</f>
        <v>0</v>
      </c>
      <c r="L30" s="25">
        <f t="shared" si="1"/>
        <v>0</v>
      </c>
      <c r="M30" s="31">
        <f>IFERROR('24'!C$9,0)</f>
        <v>0</v>
      </c>
      <c r="N30" s="31">
        <f>IFERROR('24'!F$9,0)</f>
        <v>0</v>
      </c>
      <c r="O30" s="31">
        <f>IFERROR('24'!I$9,0)</f>
        <v>0</v>
      </c>
      <c r="P30" s="31">
        <f>IFERROR('24'!L$9,0)</f>
        <v>0</v>
      </c>
      <c r="Q30" s="28">
        <f t="shared" si="4"/>
        <v>0</v>
      </c>
      <c r="R30" s="30">
        <f>IFERROR('24'!V$6,0)</f>
        <v>0</v>
      </c>
      <c r="S30" s="31">
        <f>IFERROR('24'!Y$6,0)</f>
        <v>0</v>
      </c>
      <c r="T30" s="31">
        <f>IFERROR('24'!AB$6,0)</f>
        <v>0</v>
      </c>
      <c r="U30" s="31">
        <f>IFERROR('24'!AE$6,0)</f>
        <v>0</v>
      </c>
      <c r="V30" s="25">
        <f t="shared" si="2"/>
        <v>0</v>
      </c>
      <c r="W30" s="31">
        <f>IFERROR('24'!V$9,0)</f>
        <v>0</v>
      </c>
      <c r="X30" s="31">
        <f>IFERROR('24'!Y$9,0)</f>
        <v>0</v>
      </c>
      <c r="Y30" s="31">
        <f>IFERROR('24'!AB$9,0)</f>
        <v>0</v>
      </c>
      <c r="Z30" s="31">
        <f>IFERROR('24'!AE$9,0)</f>
        <v>0</v>
      </c>
      <c r="AA30" s="28">
        <f t="shared" si="3"/>
        <v>0</v>
      </c>
      <c r="AB30" s="461">
        <f>IFERROR('24'!BA$6,0)</f>
        <v>0</v>
      </c>
      <c r="AC30" s="462"/>
      <c r="AD30" s="465">
        <f>IFERROR('24'!BE$6,0)</f>
        <v>0</v>
      </c>
      <c r="AE30" s="465"/>
      <c r="AF30" s="465">
        <f>IFERROR('24'!BA$8,0)</f>
        <v>0</v>
      </c>
      <c r="AG30" s="465"/>
      <c r="AH30" s="465">
        <f>IFERROR('24'!BE$8,0)</f>
        <v>0</v>
      </c>
      <c r="AI30" s="483"/>
    </row>
    <row r="31" spans="1:35" ht="15" customHeight="1">
      <c r="A31" s="43">
        <v>25</v>
      </c>
      <c r="B31" s="472">
        <f>IFERROR('25'!AV$6,0)</f>
        <v>0</v>
      </c>
      <c r="C31" s="465"/>
      <c r="D31" s="475">
        <f>IFERROR('25'!AV$8,0)</f>
        <v>0</v>
      </c>
      <c r="E31" s="462"/>
      <c r="F31" s="470">
        <f t="shared" si="0"/>
        <v>0</v>
      </c>
      <c r="G31" s="471"/>
      <c r="H31" s="30">
        <f>IFERROR('25'!C$6,0)</f>
        <v>0</v>
      </c>
      <c r="I31" s="31">
        <f>IFERROR('25'!F$6,0)</f>
        <v>0</v>
      </c>
      <c r="J31" s="31">
        <f>IFERROR('25'!I$6,0)</f>
        <v>0</v>
      </c>
      <c r="K31" s="31">
        <f>IFERROR('25'!L$6,0)</f>
        <v>0</v>
      </c>
      <c r="L31" s="25">
        <f t="shared" si="1"/>
        <v>0</v>
      </c>
      <c r="M31" s="31">
        <f>IFERROR('25'!C$9,0)</f>
        <v>0</v>
      </c>
      <c r="N31" s="31">
        <f>IFERROR('25'!F$9,0)</f>
        <v>0</v>
      </c>
      <c r="O31" s="31">
        <f>IFERROR('25'!I$9,0)</f>
        <v>0</v>
      </c>
      <c r="P31" s="31">
        <f>IFERROR('25'!L$9,0)</f>
        <v>0</v>
      </c>
      <c r="Q31" s="28">
        <f t="shared" si="4"/>
        <v>0</v>
      </c>
      <c r="R31" s="30">
        <f>IFERROR('25'!V$6,0)</f>
        <v>0</v>
      </c>
      <c r="S31" s="31">
        <f>IFERROR('25'!Y$6,0)</f>
        <v>0</v>
      </c>
      <c r="T31" s="31">
        <f>IFERROR('25'!AB$6,0)</f>
        <v>0</v>
      </c>
      <c r="U31" s="31">
        <f>IFERROR('25'!AE$6,0)</f>
        <v>0</v>
      </c>
      <c r="V31" s="25">
        <f t="shared" si="2"/>
        <v>0</v>
      </c>
      <c r="W31" s="31">
        <f>IFERROR('25'!V$9,0)</f>
        <v>0</v>
      </c>
      <c r="X31" s="31">
        <f>IFERROR('25'!Y$9,0)</f>
        <v>0</v>
      </c>
      <c r="Y31" s="31">
        <f>IFERROR('25'!AB$9,0)</f>
        <v>0</v>
      </c>
      <c r="Z31" s="31">
        <f>IFERROR('25'!AE$9,0)</f>
        <v>0</v>
      </c>
      <c r="AA31" s="28">
        <f t="shared" si="3"/>
        <v>0</v>
      </c>
      <c r="AB31" s="461">
        <f>IFERROR('25'!BA$6,0)</f>
        <v>0</v>
      </c>
      <c r="AC31" s="462"/>
      <c r="AD31" s="465">
        <f>IFERROR('25'!BE$6,0)</f>
        <v>0</v>
      </c>
      <c r="AE31" s="465"/>
      <c r="AF31" s="465">
        <f>IFERROR('25'!BA$8,0)</f>
        <v>0</v>
      </c>
      <c r="AG31" s="465"/>
      <c r="AH31" s="465">
        <f>IFERROR('25'!BE$8,0)</f>
        <v>0</v>
      </c>
      <c r="AI31" s="483"/>
    </row>
    <row r="32" spans="1:35" ht="15" customHeight="1">
      <c r="A32" s="43">
        <v>26</v>
      </c>
      <c r="B32" s="472">
        <f>IFERROR('26'!AV$6,0)</f>
        <v>0</v>
      </c>
      <c r="C32" s="465"/>
      <c r="D32" s="475">
        <f>IFERROR('26'!AV$8,0)</f>
        <v>0</v>
      </c>
      <c r="E32" s="462"/>
      <c r="F32" s="470">
        <f t="shared" si="0"/>
        <v>0</v>
      </c>
      <c r="G32" s="471"/>
      <c r="H32" s="30">
        <f>IFERROR('26'!C$6,0)</f>
        <v>0</v>
      </c>
      <c r="I32" s="31">
        <f>IFERROR('26'!F$6,0)</f>
        <v>0</v>
      </c>
      <c r="J32" s="31">
        <f>IFERROR('26'!I$6,0)</f>
        <v>0</v>
      </c>
      <c r="K32" s="31">
        <f>IFERROR('26'!L,0)</f>
        <v>0</v>
      </c>
      <c r="L32" s="25">
        <f t="shared" si="1"/>
        <v>0</v>
      </c>
      <c r="M32" s="31">
        <f>IFERROR('26'!C$9,0)</f>
        <v>0</v>
      </c>
      <c r="N32" s="31">
        <f>IFERROR('26'!F$9,0)</f>
        <v>0</v>
      </c>
      <c r="O32" s="31">
        <f>IFERROR('26'!I$9,0)</f>
        <v>0</v>
      </c>
      <c r="P32" s="31">
        <f>IFERROR('26'!L$9,0)</f>
        <v>0</v>
      </c>
      <c r="Q32" s="28">
        <f t="shared" si="4"/>
        <v>0</v>
      </c>
      <c r="R32" s="30">
        <f>IFERROR('26'!V$6,0)</f>
        <v>0</v>
      </c>
      <c r="S32" s="31">
        <f>IFERROR('26'!Y$6,0)</f>
        <v>0</v>
      </c>
      <c r="T32" s="31">
        <f>IFERROR('26'!AB$6,0)</f>
        <v>0</v>
      </c>
      <c r="U32" s="31">
        <f>IFERROR('26'!AE$6,0)</f>
        <v>0</v>
      </c>
      <c r="V32" s="25">
        <f t="shared" si="2"/>
        <v>0</v>
      </c>
      <c r="W32" s="31">
        <f>IFERROR('26'!V$9,0)</f>
        <v>0</v>
      </c>
      <c r="X32" s="31">
        <f>IFERROR('26'!Y$9,0)</f>
        <v>0</v>
      </c>
      <c r="Y32" s="31">
        <f>IFERROR('26'!AB$9,0)</f>
        <v>0</v>
      </c>
      <c r="Z32" s="31">
        <f>IFERROR('26'!AE$9,0)</f>
        <v>0</v>
      </c>
      <c r="AA32" s="28">
        <f t="shared" si="3"/>
        <v>0</v>
      </c>
      <c r="AB32" s="461">
        <f>IFERROR('26'!BA$6,0)</f>
        <v>0</v>
      </c>
      <c r="AC32" s="462"/>
      <c r="AD32" s="465">
        <f>IFERROR('26'!BE$6,0)</f>
        <v>0</v>
      </c>
      <c r="AE32" s="465"/>
      <c r="AF32" s="465">
        <f>IFERROR('26'!BA$8,0)</f>
        <v>0</v>
      </c>
      <c r="AG32" s="465"/>
      <c r="AH32" s="465">
        <f>IFERROR('26'!BE$8,0)</f>
        <v>0</v>
      </c>
      <c r="AI32" s="483"/>
    </row>
    <row r="33" spans="1:35" ht="15" customHeight="1">
      <c r="A33" s="43">
        <v>27</v>
      </c>
      <c r="B33" s="472">
        <f>IFERROR('27'!AV$6,0)</f>
        <v>0</v>
      </c>
      <c r="C33" s="465"/>
      <c r="D33" s="475">
        <f>IFERROR('27'!AV$8,0)</f>
        <v>0</v>
      </c>
      <c r="E33" s="462"/>
      <c r="F33" s="470">
        <f t="shared" si="0"/>
        <v>0</v>
      </c>
      <c r="G33" s="471"/>
      <c r="H33" s="30">
        <f>IFERROR('27'!C$6,0)</f>
        <v>0</v>
      </c>
      <c r="I33" s="31">
        <f>IFERROR('27'!F$6,0)</f>
        <v>0</v>
      </c>
      <c r="J33" s="31">
        <f>IFERROR('27'!I$6,0)</f>
        <v>0</v>
      </c>
      <c r="K33" s="31">
        <f>IFERROR('27'!L$6,0)</f>
        <v>0</v>
      </c>
      <c r="L33" s="25">
        <f t="shared" si="1"/>
        <v>0</v>
      </c>
      <c r="M33" s="31">
        <f>IFERROR('27'!C$9,0)</f>
        <v>0</v>
      </c>
      <c r="N33" s="31">
        <f>IFERROR('27'!F$9,0)</f>
        <v>0</v>
      </c>
      <c r="O33" s="31">
        <f>IFERROR('27'!I$9,0)</f>
        <v>0</v>
      </c>
      <c r="P33" s="31">
        <f>IFERROR('27'!L$9,0)</f>
        <v>0</v>
      </c>
      <c r="Q33" s="28">
        <f t="shared" si="4"/>
        <v>0</v>
      </c>
      <c r="R33" s="30">
        <f>IFERROR('27'!V$6,0)</f>
        <v>0</v>
      </c>
      <c r="S33" s="31">
        <f>IFERROR('27'!Y$6,0)</f>
        <v>0</v>
      </c>
      <c r="T33" s="31">
        <f>IFERROR('27'!AB$6,0)</f>
        <v>0</v>
      </c>
      <c r="U33" s="31">
        <f>IFERROR('27'!AE$6,0)</f>
        <v>0</v>
      </c>
      <c r="V33" s="25">
        <f t="shared" si="2"/>
        <v>0</v>
      </c>
      <c r="W33" s="31">
        <f>IFERROR('27'!V$9,0)</f>
        <v>0</v>
      </c>
      <c r="X33" s="31">
        <f>IFERROR('27'!Y$9,0)</f>
        <v>0</v>
      </c>
      <c r="Y33" s="31">
        <f>IFERROR('27'!AB$9,0)</f>
        <v>0</v>
      </c>
      <c r="Z33" s="31">
        <f>IFERROR('27'!AE$9,0)</f>
        <v>0</v>
      </c>
      <c r="AA33" s="28">
        <f t="shared" si="3"/>
        <v>0</v>
      </c>
      <c r="AB33" s="461">
        <f>IFERROR('27'!BA$6,0)</f>
        <v>0</v>
      </c>
      <c r="AC33" s="462"/>
      <c r="AD33" s="465">
        <f>IFERROR('27'!BE$6,0)</f>
        <v>0</v>
      </c>
      <c r="AE33" s="465"/>
      <c r="AF33" s="465">
        <f>IFERROR('27'!BA$8,0)</f>
        <v>0</v>
      </c>
      <c r="AG33" s="465"/>
      <c r="AH33" s="465">
        <f>IFERROR('27'!BE$8,0)</f>
        <v>0</v>
      </c>
      <c r="AI33" s="483"/>
    </row>
    <row r="34" spans="1:35" ht="15" customHeight="1">
      <c r="A34" s="43">
        <v>28</v>
      </c>
      <c r="B34" s="472">
        <f>IFERROR('28'!AV$6,0)</f>
        <v>0</v>
      </c>
      <c r="C34" s="465"/>
      <c r="D34" s="475">
        <f>IFERROR('28'!AV$8,0)</f>
        <v>0</v>
      </c>
      <c r="E34" s="462"/>
      <c r="F34" s="470">
        <f t="shared" si="0"/>
        <v>0</v>
      </c>
      <c r="G34" s="471"/>
      <c r="H34" s="30">
        <f>IFERROR('28'!C$6,0)</f>
        <v>0</v>
      </c>
      <c r="I34" s="31">
        <f>IFERROR('28'!F$6,0)</f>
        <v>0</v>
      </c>
      <c r="J34" s="31">
        <f>IFERROR('28'!I$6,0)</f>
        <v>0</v>
      </c>
      <c r="K34" s="31">
        <f>IFERROR('28'!L$6,0)</f>
        <v>0</v>
      </c>
      <c r="L34" s="25">
        <f t="shared" si="1"/>
        <v>0</v>
      </c>
      <c r="M34" s="31">
        <f>IFERROR('28'!C$9,0)</f>
        <v>0</v>
      </c>
      <c r="N34" s="31">
        <f>IFERROR('28'!F$9,0)</f>
        <v>0</v>
      </c>
      <c r="O34" s="31">
        <f>IFERROR('28'!I$9,0)</f>
        <v>0</v>
      </c>
      <c r="P34" s="31">
        <f>IFERROR('28'!L$9,0)</f>
        <v>0</v>
      </c>
      <c r="Q34" s="28">
        <f t="shared" si="4"/>
        <v>0</v>
      </c>
      <c r="R34" s="30">
        <f>IFERROR('28'!V$6,0)</f>
        <v>0</v>
      </c>
      <c r="S34" s="31">
        <f>IFERROR('28'!Y$6,0)</f>
        <v>0</v>
      </c>
      <c r="T34" s="31">
        <f>IFERROR('28'!AB$6,0)</f>
        <v>0</v>
      </c>
      <c r="U34" s="31">
        <f>IFERROR('28'!AE$6,0)</f>
        <v>0</v>
      </c>
      <c r="V34" s="25">
        <f t="shared" si="2"/>
        <v>0</v>
      </c>
      <c r="W34" s="31">
        <f>IFERROR('28'!V$9,0)</f>
        <v>0</v>
      </c>
      <c r="X34" s="31">
        <f>IFERROR('28'!Y$9,0)</f>
        <v>0</v>
      </c>
      <c r="Y34" s="31">
        <f>IFERROR('28'!AB$9,0)</f>
        <v>0</v>
      </c>
      <c r="Z34" s="31">
        <f>IFERROR('28'!AE$9,0)</f>
        <v>0</v>
      </c>
      <c r="AA34" s="28">
        <f t="shared" si="3"/>
        <v>0</v>
      </c>
      <c r="AB34" s="461">
        <f>IFERROR('28'!BA$6,0)</f>
        <v>0</v>
      </c>
      <c r="AC34" s="462"/>
      <c r="AD34" s="465">
        <f>IFERROR('28'!BE$6,0)</f>
        <v>0</v>
      </c>
      <c r="AE34" s="465"/>
      <c r="AF34" s="465">
        <f>IFERROR('28'!BA$8,0)</f>
        <v>0</v>
      </c>
      <c r="AG34" s="465"/>
      <c r="AH34" s="465">
        <f>IFERROR('28'!BE$8,0)</f>
        <v>0</v>
      </c>
      <c r="AI34" s="483"/>
    </row>
    <row r="35" spans="1:35" ht="15" customHeight="1">
      <c r="A35" s="43">
        <v>29</v>
      </c>
      <c r="B35" s="472">
        <f>IFERROR('29'!AV$6,0)</f>
        <v>0</v>
      </c>
      <c r="C35" s="465"/>
      <c r="D35" s="475">
        <f>IFERROR('29'!AV$8,0)</f>
        <v>0</v>
      </c>
      <c r="E35" s="462"/>
      <c r="F35" s="470">
        <f t="shared" si="0"/>
        <v>0</v>
      </c>
      <c r="G35" s="471"/>
      <c r="H35" s="30">
        <f>IFERROR('29'!C$6,0)</f>
        <v>0</v>
      </c>
      <c r="I35" s="31">
        <f>IFERROR('29'!F$6,0)</f>
        <v>0</v>
      </c>
      <c r="J35" s="31">
        <f>IFERROR('29'!I$6,0)</f>
        <v>0</v>
      </c>
      <c r="K35" s="31">
        <f>IFERROR('29'!L$6,0)</f>
        <v>0</v>
      </c>
      <c r="L35" s="25">
        <f t="shared" si="1"/>
        <v>0</v>
      </c>
      <c r="M35" s="31">
        <f>IFERROR('29'!C$9,0)</f>
        <v>0</v>
      </c>
      <c r="N35" s="31">
        <f>IFERROR('29'!F$9,0)</f>
        <v>0</v>
      </c>
      <c r="O35" s="31">
        <f>IFERROR('29'!I$9,0)</f>
        <v>0</v>
      </c>
      <c r="P35" s="31">
        <f>IFERROR('29'!L$9,0)</f>
        <v>0</v>
      </c>
      <c r="Q35" s="28">
        <f t="shared" si="4"/>
        <v>0</v>
      </c>
      <c r="R35" s="30">
        <f>IFERROR('29'!V$6,0)</f>
        <v>0</v>
      </c>
      <c r="S35" s="31">
        <f>IFERROR('29'!Y$6,0)</f>
        <v>0</v>
      </c>
      <c r="T35" s="31">
        <f>IFERROR('29'!AB$6,0)</f>
        <v>0</v>
      </c>
      <c r="U35" s="31">
        <f>IFERROR('29'!AE$6,0)</f>
        <v>0</v>
      </c>
      <c r="V35" s="25">
        <f t="shared" si="2"/>
        <v>0</v>
      </c>
      <c r="W35" s="31">
        <f>IFERROR('29'!V$9,0)</f>
        <v>0</v>
      </c>
      <c r="X35" s="31">
        <f>IFERROR('29'!Y$9,0)</f>
        <v>0</v>
      </c>
      <c r="Y35" s="31">
        <f>IFERROR('29'!AB$9,0)</f>
        <v>0</v>
      </c>
      <c r="Z35" s="31">
        <f>IFERROR('29'!AE$9,0)</f>
        <v>0</v>
      </c>
      <c r="AA35" s="28">
        <f t="shared" si="3"/>
        <v>0</v>
      </c>
      <c r="AB35" s="461">
        <f>IFERROR('29'!BA$6,0)</f>
        <v>0</v>
      </c>
      <c r="AC35" s="462"/>
      <c r="AD35" s="465">
        <f>IFERROR('29'!BE$6,0)</f>
        <v>0</v>
      </c>
      <c r="AE35" s="465"/>
      <c r="AF35" s="465">
        <f>IFERROR('29'!BA$8,0)</f>
        <v>0</v>
      </c>
      <c r="AG35" s="465"/>
      <c r="AH35" s="465">
        <f>IFERROR('29'!BE$8,0)</f>
        <v>0</v>
      </c>
      <c r="AI35" s="483"/>
    </row>
    <row r="36" spans="1:35" ht="15" customHeight="1">
      <c r="A36" s="43">
        <v>30</v>
      </c>
      <c r="B36" s="472">
        <f>IFERROR('30'!AV$6,0)</f>
        <v>0</v>
      </c>
      <c r="C36" s="465"/>
      <c r="D36" s="475">
        <f>IFERROR('30'!AV$8,0)</f>
        <v>0</v>
      </c>
      <c r="E36" s="462"/>
      <c r="F36" s="470">
        <f t="shared" si="0"/>
        <v>0</v>
      </c>
      <c r="G36" s="471"/>
      <c r="H36" s="30">
        <f>IFERROR('30'!C$6,0)</f>
        <v>0</v>
      </c>
      <c r="I36" s="31">
        <f>IFERROR('30'!F$6,0)</f>
        <v>0</v>
      </c>
      <c r="J36" s="31">
        <f>IFERROR('30'!I$6,0)</f>
        <v>0</v>
      </c>
      <c r="K36" s="31">
        <f>IFERROR('30'!L$6,0)</f>
        <v>0</v>
      </c>
      <c r="L36" s="25">
        <f t="shared" si="1"/>
        <v>0</v>
      </c>
      <c r="M36" s="31">
        <f>IFERROR('30'!C$9,0)</f>
        <v>0</v>
      </c>
      <c r="N36" s="31">
        <f>IFERROR('30'!F$9,0)</f>
        <v>0</v>
      </c>
      <c r="O36" s="31">
        <f>IFERROR('30'!I$9,0)</f>
        <v>0</v>
      </c>
      <c r="P36" s="31">
        <f>IFERROR('30'!L$9,0)</f>
        <v>0</v>
      </c>
      <c r="Q36" s="28">
        <f t="shared" si="4"/>
        <v>0</v>
      </c>
      <c r="R36" s="30">
        <f>IFERROR('30'!V$6,0)</f>
        <v>0</v>
      </c>
      <c r="S36" s="31">
        <f>IFERROR('30'!Y$6,0)</f>
        <v>0</v>
      </c>
      <c r="T36" s="31">
        <f>IFERROR('30'!AB$6,0)</f>
        <v>0</v>
      </c>
      <c r="U36" s="31">
        <f>IFERROR('30'!AE$6,0)</f>
        <v>0</v>
      </c>
      <c r="V36" s="25">
        <f t="shared" si="2"/>
        <v>0</v>
      </c>
      <c r="W36" s="31">
        <f>IFERROR('30'!V$9,0)</f>
        <v>0</v>
      </c>
      <c r="X36" s="31">
        <f>IFERROR('30'!Y$9,0)</f>
        <v>0</v>
      </c>
      <c r="Y36" s="31">
        <f>IFERROR('30'!AB$9,0)</f>
        <v>0</v>
      </c>
      <c r="Z36" s="31">
        <f>IFERROR('30'!AE$9,0)</f>
        <v>0</v>
      </c>
      <c r="AA36" s="28">
        <f t="shared" si="3"/>
        <v>0</v>
      </c>
      <c r="AB36" s="461">
        <f>IFERROR('30'!BA$6,0)</f>
        <v>0</v>
      </c>
      <c r="AC36" s="462"/>
      <c r="AD36" s="465">
        <f>IFERROR('30'!BE$6,0)</f>
        <v>0</v>
      </c>
      <c r="AE36" s="465"/>
      <c r="AF36" s="465">
        <f>IFERROR('30'!BA$8,0)</f>
        <v>0</v>
      </c>
      <c r="AG36" s="465"/>
      <c r="AH36" s="465">
        <f>IFERROR('30'!BE$8,0)</f>
        <v>0</v>
      </c>
      <c r="AI36" s="483"/>
    </row>
    <row r="37" spans="1:35" ht="15" customHeight="1" thickBot="1">
      <c r="A37" s="44">
        <v>31</v>
      </c>
      <c r="B37" s="478">
        <f>IFERROR('31'!AV$6,0)</f>
        <v>0</v>
      </c>
      <c r="C37" s="479"/>
      <c r="D37" s="476">
        <f>IFERROR('31'!AV$8,0)</f>
        <v>0</v>
      </c>
      <c r="E37" s="477"/>
      <c r="F37" s="479">
        <f t="shared" si="0"/>
        <v>0</v>
      </c>
      <c r="G37" s="486"/>
      <c r="H37" s="49">
        <f>IFERROR('31'!C$6,0)</f>
        <v>0</v>
      </c>
      <c r="I37" s="51">
        <f>IFERROR('31'!F$6,0)</f>
        <v>0</v>
      </c>
      <c r="J37" s="51">
        <f>IFERROR('31'!I$6,0)</f>
        <v>0</v>
      </c>
      <c r="K37" s="51">
        <f>IFERROR('31'!L$6,0)</f>
        <v>0</v>
      </c>
      <c r="L37" s="41">
        <f t="shared" si="1"/>
        <v>0</v>
      </c>
      <c r="M37" s="51">
        <f>IFERROR('31'!C$9,0)</f>
        <v>0</v>
      </c>
      <c r="N37" s="51">
        <f>IFERROR('31'!F$9,0)</f>
        <v>0</v>
      </c>
      <c r="O37" s="41">
        <f>IFERROR('31'!I$9,0)</f>
        <v>0</v>
      </c>
      <c r="P37" s="41">
        <f>IFERROR('31'!L$9,0)</f>
        <v>0</v>
      </c>
      <c r="Q37" s="42">
        <f t="shared" si="4"/>
        <v>0</v>
      </c>
      <c r="R37" s="40">
        <f>IFERROR('31'!V$6,0)</f>
        <v>0</v>
      </c>
      <c r="S37" s="51">
        <f>IFERROR('31'!Y$6,0)</f>
        <v>0</v>
      </c>
      <c r="T37" s="51">
        <f>IFERROR('31'!AB$6,0)</f>
        <v>0</v>
      </c>
      <c r="U37" s="51">
        <f>IFERROR('31'!AE$6,0)</f>
        <v>0</v>
      </c>
      <c r="V37" s="41">
        <f t="shared" si="2"/>
        <v>0</v>
      </c>
      <c r="W37" s="171">
        <f>IFERROR('31'!V$9,0)</f>
        <v>0</v>
      </c>
      <c r="X37" s="171">
        <f>IFERROR('31'!Y$9,0)</f>
        <v>0</v>
      </c>
      <c r="Y37" s="171">
        <f>IFERROR('31'!AB$9,0)</f>
        <v>0</v>
      </c>
      <c r="Z37" s="171">
        <f>IFERROR('31'!AE$9,0)</f>
        <v>0</v>
      </c>
      <c r="AA37" s="42">
        <f t="shared" si="3"/>
        <v>0</v>
      </c>
      <c r="AB37" s="485">
        <f>IFERROR('31'!BA$6,0)</f>
        <v>0</v>
      </c>
      <c r="AC37" s="477"/>
      <c r="AD37" s="479">
        <f>IFERROR('31'!BE$6,0)</f>
        <v>0</v>
      </c>
      <c r="AE37" s="479"/>
      <c r="AF37" s="479">
        <f>IFERROR('31'!BA$8,0)</f>
        <v>0</v>
      </c>
      <c r="AG37" s="479"/>
      <c r="AH37" s="479">
        <f>IFERROR('31'!BE$8,0)</f>
        <v>0</v>
      </c>
      <c r="AI37" s="486"/>
    </row>
    <row r="38" spans="1:35" ht="30" customHeight="1" thickTop="1" thickBot="1">
      <c r="A38" s="29" t="s">
        <v>68</v>
      </c>
      <c r="B38" s="473">
        <f>SUM(B7:C37)</f>
        <v>0</v>
      </c>
      <c r="C38" s="474"/>
      <c r="D38" s="474">
        <f>SUM(D7:E37)</f>
        <v>0</v>
      </c>
      <c r="E38" s="474"/>
      <c r="F38" s="474">
        <f>SUM(F7:G37)</f>
        <v>0</v>
      </c>
      <c r="G38" s="484"/>
      <c r="H38" s="37">
        <f>SUM(H7:H37)</f>
        <v>0</v>
      </c>
      <c r="I38" s="38">
        <f t="shared" ref="I38:L38" si="5">SUM(I7:I37)</f>
        <v>0</v>
      </c>
      <c r="J38" s="38">
        <f t="shared" si="5"/>
        <v>0</v>
      </c>
      <c r="K38" s="38">
        <f>SUM(K7:K37)</f>
        <v>0</v>
      </c>
      <c r="L38" s="38">
        <f t="shared" si="5"/>
        <v>0</v>
      </c>
      <c r="M38" s="38">
        <f>SUM(M7:M37)</f>
        <v>0</v>
      </c>
      <c r="N38" s="38">
        <f t="shared" ref="N38:Q38" si="6">SUM(N7:N37)</f>
        <v>0</v>
      </c>
      <c r="O38" s="38">
        <f t="shared" si="6"/>
        <v>0</v>
      </c>
      <c r="P38" s="38">
        <f t="shared" si="6"/>
        <v>0</v>
      </c>
      <c r="Q38" s="39">
        <f t="shared" si="6"/>
        <v>0</v>
      </c>
      <c r="R38" s="37">
        <f>SUM(R7:R37)</f>
        <v>0</v>
      </c>
      <c r="S38" s="38">
        <f t="shared" ref="S38:V38" si="7">SUM(S7:S37)</f>
        <v>0</v>
      </c>
      <c r="T38" s="38">
        <f t="shared" si="7"/>
        <v>0</v>
      </c>
      <c r="U38" s="38">
        <f t="shared" si="7"/>
        <v>0</v>
      </c>
      <c r="V38" s="38">
        <f t="shared" si="7"/>
        <v>0</v>
      </c>
      <c r="W38" s="172">
        <f>SUM(W7:W37)</f>
        <v>0</v>
      </c>
      <c r="X38" s="172">
        <f t="shared" ref="X38:AA38" si="8">SUM(X7:X37)</f>
        <v>0</v>
      </c>
      <c r="Y38" s="172">
        <f t="shared" si="8"/>
        <v>0</v>
      </c>
      <c r="Z38" s="172">
        <f t="shared" si="8"/>
        <v>0</v>
      </c>
      <c r="AA38" s="187">
        <f t="shared" si="8"/>
        <v>0</v>
      </c>
      <c r="AB38" s="473">
        <f>SUM(AB7:AC37)</f>
        <v>0</v>
      </c>
      <c r="AC38" s="474"/>
      <c r="AD38" s="474">
        <f>SUM(AD7:AE37)</f>
        <v>0</v>
      </c>
      <c r="AE38" s="474"/>
      <c r="AF38" s="474">
        <f>SUM(AF7:AG37)</f>
        <v>0</v>
      </c>
      <c r="AG38" s="474"/>
      <c r="AH38" s="474">
        <f>SUM(AH7:AI37)</f>
        <v>0</v>
      </c>
      <c r="AI38" s="484"/>
    </row>
    <row r="39" spans="1:35" ht="30" customHeight="1" thickBot="1">
      <c r="A39" s="29" t="s">
        <v>1734</v>
      </c>
      <c r="B39" s="473">
        <f>IF(COUNTIF(B7:C37,0)=31, 0,B38/(31-COUNTIF(B7:C37,0)))</f>
        <v>0</v>
      </c>
      <c r="C39" s="474"/>
      <c r="D39" s="444">
        <f t="shared" ref="D39" si="9">IF(COUNTIF(D7:E37,0)=31, 0,D38/(31-COUNTIF(D7:E37,0)))</f>
        <v>0</v>
      </c>
      <c r="E39" s="445"/>
      <c r="F39" s="444">
        <f>IF(COUNTIF(F7:G37,0)=31, 0,F38/(31-COUNTIF(F7:G37,0)))</f>
        <v>0</v>
      </c>
      <c r="G39" s="446"/>
      <c r="H39" s="37">
        <f>IF(COUNTIF(H7:H37,0)=31, 0,H38/(31-COUNTIF(H7:H37,0)))</f>
        <v>0</v>
      </c>
      <c r="I39" s="38">
        <f t="shared" ref="I39:AA39" si="10">IF(COUNTIF(I7:I37,0)=31, 0,I38/(31-COUNTIF(I7:I37,0)))</f>
        <v>0</v>
      </c>
      <c r="J39" s="38">
        <f t="shared" si="10"/>
        <v>0</v>
      </c>
      <c r="K39" s="38">
        <f t="shared" si="10"/>
        <v>0</v>
      </c>
      <c r="L39" s="38">
        <f t="shared" si="10"/>
        <v>0</v>
      </c>
      <c r="M39" s="38">
        <f t="shared" si="10"/>
        <v>0</v>
      </c>
      <c r="N39" s="38">
        <f t="shared" si="10"/>
        <v>0</v>
      </c>
      <c r="O39" s="38">
        <f t="shared" si="10"/>
        <v>0</v>
      </c>
      <c r="P39" s="38">
        <f t="shared" si="10"/>
        <v>0</v>
      </c>
      <c r="Q39" s="39">
        <f t="shared" si="10"/>
        <v>0</v>
      </c>
      <c r="R39" s="37">
        <f t="shared" si="10"/>
        <v>0</v>
      </c>
      <c r="S39" s="38">
        <f t="shared" si="10"/>
        <v>0</v>
      </c>
      <c r="T39" s="38">
        <f t="shared" si="10"/>
        <v>0</v>
      </c>
      <c r="U39" s="38">
        <f t="shared" si="10"/>
        <v>0</v>
      </c>
      <c r="V39" s="38">
        <f t="shared" si="10"/>
        <v>0</v>
      </c>
      <c r="W39" s="38">
        <f t="shared" si="10"/>
        <v>0</v>
      </c>
      <c r="X39" s="38">
        <f t="shared" si="10"/>
        <v>0</v>
      </c>
      <c r="Y39" s="38">
        <f t="shared" si="10"/>
        <v>0</v>
      </c>
      <c r="Z39" s="38">
        <f t="shared" si="10"/>
        <v>0</v>
      </c>
      <c r="AA39" s="39">
        <f t="shared" si="10"/>
        <v>0</v>
      </c>
      <c r="AB39" s="473">
        <f>IF(COUNTIF(AB7:AC37,0)=31, 0,AB38/(31-COUNTIF(AB7:AC37,0)))</f>
        <v>0</v>
      </c>
      <c r="AC39" s="474"/>
      <c r="AD39" s="444">
        <f t="shared" ref="AD39" si="11">IF(COUNTIF(AD7:AE37,0)=31, 0,AD38/(31-COUNTIF(AD7:AE37,0)))</f>
        <v>0</v>
      </c>
      <c r="AE39" s="445"/>
      <c r="AF39" s="444">
        <f t="shared" ref="AF39" si="12">IF(COUNTIF(AF7:AG37,0)=31, 0,AF38/(31-COUNTIF(AF7:AG37,0)))</f>
        <v>0</v>
      </c>
      <c r="AG39" s="445"/>
      <c r="AH39" s="444">
        <f t="shared" ref="AH39" si="13">IF(COUNTIF(AH7:AI37,0)=31, 0,AH38/(31-COUNTIF(AH7:AI37,0)))</f>
        <v>0</v>
      </c>
      <c r="AI39" s="446"/>
    </row>
  </sheetData>
  <mergeCells count="253">
    <mergeCell ref="AB32:AC32"/>
    <mergeCell ref="AB33:AC33"/>
    <mergeCell ref="F37:G37"/>
    <mergeCell ref="X1:Y2"/>
    <mergeCell ref="AB1:AC2"/>
    <mergeCell ref="AF1:AG2"/>
    <mergeCell ref="B4:C6"/>
    <mergeCell ref="D4:E6"/>
    <mergeCell ref="H5:L5"/>
    <mergeCell ref="AB6:AC6"/>
    <mergeCell ref="AD6:AE6"/>
    <mergeCell ref="AF6:AG6"/>
    <mergeCell ref="AB5:AE5"/>
    <mergeCell ref="AF5:AI5"/>
    <mergeCell ref="AB4:AI4"/>
    <mergeCell ref="AH22:AI22"/>
    <mergeCell ref="AH23:AI23"/>
    <mergeCell ref="AH24:AI24"/>
    <mergeCell ref="AH37:AI37"/>
    <mergeCell ref="AH16:AI16"/>
    <mergeCell ref="AH17:AI17"/>
    <mergeCell ref="AH18:AI18"/>
    <mergeCell ref="AD35:AE35"/>
    <mergeCell ref="AD36:AE36"/>
    <mergeCell ref="B38:C38"/>
    <mergeCell ref="D38:E38"/>
    <mergeCell ref="F38:G38"/>
    <mergeCell ref="AB38:AC38"/>
    <mergeCell ref="AD38:AE38"/>
    <mergeCell ref="AF38:AG38"/>
    <mergeCell ref="AH38:AI38"/>
    <mergeCell ref="AH31:AI31"/>
    <mergeCell ref="AH32:AI32"/>
    <mergeCell ref="AH33:AI33"/>
    <mergeCell ref="AH34:AI34"/>
    <mergeCell ref="AH35:AI35"/>
    <mergeCell ref="AH36:AI36"/>
    <mergeCell ref="AD37:AE37"/>
    <mergeCell ref="AF37:AG37"/>
    <mergeCell ref="AB34:AC34"/>
    <mergeCell ref="AB35:AC35"/>
    <mergeCell ref="AB36:AC36"/>
    <mergeCell ref="AB37:AC37"/>
    <mergeCell ref="AB31:AC31"/>
    <mergeCell ref="AF31:AG31"/>
    <mergeCell ref="AF32:AG32"/>
    <mergeCell ref="AF33:AG33"/>
    <mergeCell ref="AD34:AE34"/>
    <mergeCell ref="AD31:AE31"/>
    <mergeCell ref="AD32:AE32"/>
    <mergeCell ref="AD33:AE33"/>
    <mergeCell ref="AF34:AG34"/>
    <mergeCell ref="AF35:AG35"/>
    <mergeCell ref="AF36:AG36"/>
    <mergeCell ref="AF16:AG16"/>
    <mergeCell ref="AF17:AG17"/>
    <mergeCell ref="AF18:AG18"/>
    <mergeCell ref="AD26:AE26"/>
    <mergeCell ref="AD27:AE27"/>
    <mergeCell ref="AD16:AE16"/>
    <mergeCell ref="AD17:AE17"/>
    <mergeCell ref="AD18:AE18"/>
    <mergeCell ref="AD19:AE19"/>
    <mergeCell ref="AD20:AE20"/>
    <mergeCell ref="AD21:AE21"/>
    <mergeCell ref="AD28:AE28"/>
    <mergeCell ref="AD29:AE29"/>
    <mergeCell ref="AD30:AE30"/>
    <mergeCell ref="AD22:AE22"/>
    <mergeCell ref="AD23:AE23"/>
    <mergeCell ref="AD24:AE24"/>
    <mergeCell ref="AD25:AE25"/>
    <mergeCell ref="AH25:AI25"/>
    <mergeCell ref="AH26:AI26"/>
    <mergeCell ref="AH27:AI27"/>
    <mergeCell ref="AH28:AI28"/>
    <mergeCell ref="AH29:AI29"/>
    <mergeCell ref="AH30:AI30"/>
    <mergeCell ref="AH19:AI19"/>
    <mergeCell ref="AH20:AI20"/>
    <mergeCell ref="AH21:AI21"/>
    <mergeCell ref="AF19:AG19"/>
    <mergeCell ref="AF20:AG20"/>
    <mergeCell ref="AF21:AG21"/>
    <mergeCell ref="AF22:AG22"/>
    <mergeCell ref="AF23:AG23"/>
    <mergeCell ref="AF24:AG24"/>
    <mergeCell ref="AF15:AG15"/>
    <mergeCell ref="AH7:AI7"/>
    <mergeCell ref="AH8:AI8"/>
    <mergeCell ref="AH9:AI9"/>
    <mergeCell ref="AH10:AI10"/>
    <mergeCell ref="AH11:AI11"/>
    <mergeCell ref="AH12:AI12"/>
    <mergeCell ref="AH13:AI13"/>
    <mergeCell ref="AH14:AI14"/>
    <mergeCell ref="AH15:AI15"/>
    <mergeCell ref="AF9:AG9"/>
    <mergeCell ref="AF10:AG10"/>
    <mergeCell ref="AF11:AG11"/>
    <mergeCell ref="AF12:AG12"/>
    <mergeCell ref="AF13:AG13"/>
    <mergeCell ref="AF7:AG7"/>
    <mergeCell ref="AF8:AG8"/>
    <mergeCell ref="AB25:AC25"/>
    <mergeCell ref="AB26:AC26"/>
    <mergeCell ref="AB27:AC27"/>
    <mergeCell ref="AF25:AG25"/>
    <mergeCell ref="AF26:AG26"/>
    <mergeCell ref="AF27:AG27"/>
    <mergeCell ref="AF28:AG28"/>
    <mergeCell ref="AF29:AG29"/>
    <mergeCell ref="AF30:AG30"/>
    <mergeCell ref="AB17:AC17"/>
    <mergeCell ref="AB18:AC18"/>
    <mergeCell ref="AB19:AC19"/>
    <mergeCell ref="AB20:AC20"/>
    <mergeCell ref="AB21:AC21"/>
    <mergeCell ref="AB14:AC14"/>
    <mergeCell ref="AB15:AC15"/>
    <mergeCell ref="AD9:AE9"/>
    <mergeCell ref="AD14:AE14"/>
    <mergeCell ref="AD15:AE15"/>
    <mergeCell ref="AB9:AC9"/>
    <mergeCell ref="AD10:AE10"/>
    <mergeCell ref="AD11:AE11"/>
    <mergeCell ref="AD12:AE12"/>
    <mergeCell ref="AD13:AE13"/>
    <mergeCell ref="AB10:AC10"/>
    <mergeCell ref="AB11:AC11"/>
    <mergeCell ref="AB12:AC12"/>
    <mergeCell ref="AB13:AC13"/>
    <mergeCell ref="AB16:AC16"/>
    <mergeCell ref="F11:G11"/>
    <mergeCell ref="F12:G12"/>
    <mergeCell ref="D28:E28"/>
    <mergeCell ref="D29:E29"/>
    <mergeCell ref="D30:E30"/>
    <mergeCell ref="D31:E31"/>
    <mergeCell ref="D32:E32"/>
    <mergeCell ref="D33:E33"/>
    <mergeCell ref="D22:E22"/>
    <mergeCell ref="D23:E23"/>
    <mergeCell ref="D24:E24"/>
    <mergeCell ref="D25:E25"/>
    <mergeCell ref="D26:E26"/>
    <mergeCell ref="F31:G31"/>
    <mergeCell ref="F19:G19"/>
    <mergeCell ref="F20:G20"/>
    <mergeCell ref="F21:G21"/>
    <mergeCell ref="F26:G26"/>
    <mergeCell ref="F27:G27"/>
    <mergeCell ref="D14:E14"/>
    <mergeCell ref="D15:E15"/>
    <mergeCell ref="F13:G13"/>
    <mergeCell ref="F14:G14"/>
    <mergeCell ref="F15:G15"/>
    <mergeCell ref="A4:A6"/>
    <mergeCell ref="B9:C9"/>
    <mergeCell ref="B10:C10"/>
    <mergeCell ref="B11:C11"/>
    <mergeCell ref="B12:C12"/>
    <mergeCell ref="B7:C7"/>
    <mergeCell ref="B8:C8"/>
    <mergeCell ref="F24:G24"/>
    <mergeCell ref="F25:G25"/>
    <mergeCell ref="D7:E7"/>
    <mergeCell ref="D8:E8"/>
    <mergeCell ref="D9:E9"/>
    <mergeCell ref="D10:E10"/>
    <mergeCell ref="D11:E11"/>
    <mergeCell ref="D12:E12"/>
    <mergeCell ref="D13:E13"/>
    <mergeCell ref="B25:C25"/>
    <mergeCell ref="B22:C22"/>
    <mergeCell ref="B23:C23"/>
    <mergeCell ref="B24:C24"/>
    <mergeCell ref="D19:E19"/>
    <mergeCell ref="D20:E20"/>
    <mergeCell ref="F7:G7"/>
    <mergeCell ref="F8:G8"/>
    <mergeCell ref="F16:G16"/>
    <mergeCell ref="F17:G17"/>
    <mergeCell ref="B39:C39"/>
    <mergeCell ref="D39:E39"/>
    <mergeCell ref="B13:C13"/>
    <mergeCell ref="B14:C14"/>
    <mergeCell ref="B15:C15"/>
    <mergeCell ref="D16:E16"/>
    <mergeCell ref="D17:E17"/>
    <mergeCell ref="D18:E18"/>
    <mergeCell ref="B28:C28"/>
    <mergeCell ref="D34:E34"/>
    <mergeCell ref="D35:E35"/>
    <mergeCell ref="D36:E36"/>
    <mergeCell ref="B29:C29"/>
    <mergeCell ref="B30:C30"/>
    <mergeCell ref="B19:C19"/>
    <mergeCell ref="B20:C20"/>
    <mergeCell ref="B21:C21"/>
    <mergeCell ref="B16:C16"/>
    <mergeCell ref="B17:C17"/>
    <mergeCell ref="B18:C18"/>
    <mergeCell ref="B37:C37"/>
    <mergeCell ref="B31:C31"/>
    <mergeCell ref="B32:C32"/>
    <mergeCell ref="B33:C33"/>
    <mergeCell ref="F39:G39"/>
    <mergeCell ref="AB39:AC39"/>
    <mergeCell ref="F28:G28"/>
    <mergeCell ref="F29:G29"/>
    <mergeCell ref="F30:G30"/>
    <mergeCell ref="F36:G36"/>
    <mergeCell ref="D21:E21"/>
    <mergeCell ref="F32:G32"/>
    <mergeCell ref="F33:G33"/>
    <mergeCell ref="D27:E27"/>
    <mergeCell ref="B34:C34"/>
    <mergeCell ref="B35:C35"/>
    <mergeCell ref="B36:C36"/>
    <mergeCell ref="B26:C26"/>
    <mergeCell ref="B27:C27"/>
    <mergeCell ref="D37:E37"/>
    <mergeCell ref="AB28:AC28"/>
    <mergeCell ref="AB29:AC29"/>
    <mergeCell ref="AB30:AC30"/>
    <mergeCell ref="AB22:AC22"/>
    <mergeCell ref="AB23:AC23"/>
    <mergeCell ref="AB24:AC24"/>
    <mergeCell ref="AD39:AE39"/>
    <mergeCell ref="AF39:AG39"/>
    <mergeCell ref="AH39:AI39"/>
    <mergeCell ref="F4:G6"/>
    <mergeCell ref="AD1:AE2"/>
    <mergeCell ref="AH1:AI2"/>
    <mergeCell ref="AB7:AC7"/>
    <mergeCell ref="AB8:AC8"/>
    <mergeCell ref="AH6:AI6"/>
    <mergeCell ref="AF14:AG14"/>
    <mergeCell ref="M5:Q5"/>
    <mergeCell ref="H4:Q4"/>
    <mergeCell ref="R4:AA4"/>
    <mergeCell ref="R5:V5"/>
    <mergeCell ref="W5:AA5"/>
    <mergeCell ref="AD7:AE7"/>
    <mergeCell ref="AD8:AE8"/>
    <mergeCell ref="F34:G34"/>
    <mergeCell ref="F35:G35"/>
    <mergeCell ref="F18:G18"/>
    <mergeCell ref="F22:G22"/>
    <mergeCell ref="F23:G23"/>
    <mergeCell ref="F9:G9"/>
    <mergeCell ref="F10:G10"/>
  </mergeCells>
  <phoneticPr fontId="7"/>
  <pageMargins left="0.39370078740157483" right="0.39370078740157483" top="0.39370078740157483" bottom="0.39370078740157483" header="0.31496062992125984" footer="0.31496062992125984"/>
  <pageSetup paperSize="9" scale="9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25</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26</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27</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28</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29</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30</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4"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4"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4"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4"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4"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4"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4"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4"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4"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4"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4"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c r="BL59" s="3" t="s">
        <v>1733</v>
      </c>
    </row>
    <row r="60" spans="1:64"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4"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4"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4"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4"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31</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17"/>
      <c r="AH59" s="399" t="str">
        <f>IF(H59="","",IFERROR(VLOOKUP(H59,廃棄率表!$A$6:$B$2001,2,FALSE),"?"))</f>
        <v/>
      </c>
      <c r="AI59" s="400"/>
      <c r="AJ59" s="401"/>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399" t="str">
        <f>IF(H86="","",IFERROR(VLOOKUP(H86,廃棄率表!$A$5:$B$2000,2,FALSE),"?"))</f>
        <v/>
      </c>
      <c r="AI86" s="400"/>
      <c r="AJ86" s="401"/>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2000"/>
  <sheetViews>
    <sheetView view="pageBreakPreview" zoomScale="145" zoomScaleNormal="100" zoomScaleSheetLayoutView="145" workbookViewId="0">
      <pane xSplit="1" ySplit="5" topLeftCell="B6" activePane="bottomRight" state="frozen"/>
      <selection pane="topRight" activeCell="B1" sqref="B1"/>
      <selection pane="bottomLeft" activeCell="A6" sqref="A6"/>
      <selection pane="bottomRight" activeCell="A6" sqref="A6"/>
    </sheetView>
  </sheetViews>
  <sheetFormatPr defaultRowHeight="13.5"/>
  <cols>
    <col min="1" max="1" width="19.625" style="22" customWidth="1"/>
    <col min="2" max="2" width="7" style="14" bestFit="1" customWidth="1"/>
    <col min="3" max="3" width="7" style="14" customWidth="1"/>
    <col min="4" max="4" width="20.5" style="14" customWidth="1"/>
    <col min="5" max="5" width="3.5" style="15" bestFit="1" customWidth="1"/>
    <col min="6" max="6" width="9" style="1"/>
    <col min="7" max="7" width="9" style="1" customWidth="1"/>
    <col min="8" max="8" width="3.125" style="1" customWidth="1"/>
    <col min="9" max="9" width="19.5" style="128" customWidth="1"/>
    <col min="10" max="11" width="7.125" style="1" customWidth="1"/>
    <col min="12" max="12" width="8.75" style="1" customWidth="1"/>
    <col min="13" max="13" width="11" style="1" bestFit="1" customWidth="1"/>
    <col min="14" max="16384" width="9" style="2"/>
  </cols>
  <sheetData>
    <row r="1" spans="1:13" ht="24.75" customHeight="1">
      <c r="A1" s="13" t="s">
        <v>1738</v>
      </c>
      <c r="J1" s="550" t="s">
        <v>1726</v>
      </c>
      <c r="K1" s="550"/>
      <c r="L1" s="550"/>
      <c r="M1" s="550"/>
    </row>
    <row r="2" spans="1:13" ht="14.25">
      <c r="A2" s="16" t="s">
        <v>1522</v>
      </c>
      <c r="B2" s="17"/>
      <c r="C2" s="17"/>
      <c r="D2" s="17"/>
      <c r="J2" s="550"/>
      <c r="K2" s="550"/>
      <c r="L2" s="550"/>
      <c r="M2" s="550"/>
    </row>
    <row r="3" spans="1:13" ht="14.25">
      <c r="A3" s="23" t="s">
        <v>1523</v>
      </c>
      <c r="B3" s="17"/>
      <c r="C3" s="17"/>
      <c r="D3" s="17"/>
    </row>
    <row r="4" spans="1:13" ht="14.25">
      <c r="A4" s="23"/>
      <c r="B4" s="17"/>
      <c r="C4" s="17"/>
      <c r="D4" s="17"/>
    </row>
    <row r="5" spans="1:13" ht="22.5">
      <c r="A5" s="19" t="s">
        <v>4</v>
      </c>
      <c r="B5" s="20" t="s">
        <v>87</v>
      </c>
      <c r="C5" s="20" t="s">
        <v>1593</v>
      </c>
      <c r="D5" s="20" t="s">
        <v>1594</v>
      </c>
      <c r="H5" s="553" t="s">
        <v>1593</v>
      </c>
      <c r="I5" s="554"/>
      <c r="M5" s="2"/>
    </row>
    <row r="6" spans="1:13">
      <c r="A6" s="18" t="s">
        <v>88</v>
      </c>
      <c r="B6" s="21">
        <v>0</v>
      </c>
      <c r="C6" s="21">
        <v>20</v>
      </c>
      <c r="D6" s="21" t="str">
        <f t="shared" ref="D6:D69" si="0">VLOOKUP(C6,$H$6:$I$31,2,FALSE)</f>
        <v>穀類-小麦その他穀類</v>
      </c>
      <c r="H6" s="120">
        <v>1</v>
      </c>
      <c r="I6" s="121" t="s">
        <v>1595</v>
      </c>
      <c r="M6" s="2"/>
    </row>
    <row r="7" spans="1:13">
      <c r="A7" s="18" t="s">
        <v>89</v>
      </c>
      <c r="B7" s="21">
        <v>0</v>
      </c>
      <c r="C7" s="21">
        <v>20</v>
      </c>
      <c r="D7" s="21" t="str">
        <f t="shared" si="0"/>
        <v>穀類-小麦その他穀類</v>
      </c>
      <c r="H7" s="120">
        <v>2</v>
      </c>
      <c r="I7" s="122" t="s">
        <v>1596</v>
      </c>
      <c r="M7" s="2"/>
    </row>
    <row r="8" spans="1:13">
      <c r="A8" s="18" t="s">
        <v>90</v>
      </c>
      <c r="B8" s="21">
        <v>0</v>
      </c>
      <c r="C8" s="21">
        <v>20</v>
      </c>
      <c r="D8" s="21" t="str">
        <f t="shared" si="0"/>
        <v>穀類-小麦その他穀類</v>
      </c>
      <c r="H8" s="120">
        <v>3</v>
      </c>
      <c r="I8" s="122" t="s">
        <v>1597</v>
      </c>
      <c r="M8" s="2"/>
    </row>
    <row r="9" spans="1:13">
      <c r="A9" s="18" t="s">
        <v>91</v>
      </c>
      <c r="B9" s="21">
        <v>0</v>
      </c>
      <c r="C9" s="21">
        <v>20</v>
      </c>
      <c r="D9" s="21" t="str">
        <f t="shared" si="0"/>
        <v>穀類-小麦その他穀類</v>
      </c>
      <c r="H9" s="120">
        <v>4</v>
      </c>
      <c r="I9" s="122" t="s">
        <v>1598</v>
      </c>
      <c r="M9" s="2"/>
    </row>
    <row r="10" spans="1:13">
      <c r="A10" s="18" t="s">
        <v>92</v>
      </c>
      <c r="B10" s="21">
        <v>0</v>
      </c>
      <c r="C10" s="21">
        <v>20</v>
      </c>
      <c r="D10" s="21" t="str">
        <f t="shared" si="0"/>
        <v>穀類-小麦その他穀類</v>
      </c>
      <c r="H10" s="120">
        <v>5</v>
      </c>
      <c r="I10" s="123" t="s">
        <v>1556</v>
      </c>
      <c r="M10" s="2"/>
    </row>
    <row r="11" spans="1:13" ht="13.5" customHeight="1">
      <c r="A11" s="18" t="s">
        <v>93</v>
      </c>
      <c r="B11" s="21">
        <v>0</v>
      </c>
      <c r="C11" s="21">
        <v>20</v>
      </c>
      <c r="D11" s="21" t="str">
        <f t="shared" si="0"/>
        <v>穀類-小麦その他穀類</v>
      </c>
      <c r="H11" s="120">
        <v>6</v>
      </c>
      <c r="I11" s="122" t="s">
        <v>1599</v>
      </c>
      <c r="M11" s="2"/>
    </row>
    <row r="12" spans="1:13" ht="13.5" customHeight="1">
      <c r="A12" s="18" t="s">
        <v>94</v>
      </c>
      <c r="B12" s="21">
        <v>0</v>
      </c>
      <c r="C12" s="21">
        <v>20</v>
      </c>
      <c r="D12" s="21" t="str">
        <f t="shared" si="0"/>
        <v>穀類-小麦その他穀類</v>
      </c>
      <c r="H12" s="120">
        <v>7</v>
      </c>
      <c r="I12" s="122" t="s">
        <v>1600</v>
      </c>
      <c r="M12" s="2"/>
    </row>
    <row r="13" spans="1:13">
      <c r="A13" s="18" t="s">
        <v>95</v>
      </c>
      <c r="B13" s="21">
        <v>0</v>
      </c>
      <c r="C13" s="21">
        <v>20</v>
      </c>
      <c r="D13" s="21" t="str">
        <f t="shared" si="0"/>
        <v>穀類-小麦その他穀類</v>
      </c>
      <c r="H13" s="120">
        <v>8</v>
      </c>
      <c r="I13" s="124" t="s">
        <v>1601</v>
      </c>
      <c r="M13" s="2"/>
    </row>
    <row r="14" spans="1:13">
      <c r="A14" s="18" t="s">
        <v>96</v>
      </c>
      <c r="B14" s="21">
        <v>0</v>
      </c>
      <c r="C14" s="21">
        <v>20</v>
      </c>
      <c r="D14" s="21" t="str">
        <f t="shared" si="0"/>
        <v>穀類-小麦その他穀類</v>
      </c>
      <c r="H14" s="120">
        <v>9</v>
      </c>
      <c r="I14" s="124" t="s">
        <v>1602</v>
      </c>
      <c r="M14" s="2"/>
    </row>
    <row r="15" spans="1:13">
      <c r="A15" s="18" t="s">
        <v>97</v>
      </c>
      <c r="B15" s="21">
        <v>0</v>
      </c>
      <c r="C15" s="21">
        <v>20</v>
      </c>
      <c r="D15" s="21" t="str">
        <f t="shared" si="0"/>
        <v>穀類-小麦その他穀類</v>
      </c>
      <c r="H15" s="120">
        <v>10</v>
      </c>
      <c r="I15" s="123" t="s">
        <v>1563</v>
      </c>
      <c r="M15" s="2"/>
    </row>
    <row r="16" spans="1:13">
      <c r="A16" s="18" t="s">
        <v>98</v>
      </c>
      <c r="B16" s="21">
        <v>0</v>
      </c>
      <c r="C16" s="21">
        <v>20</v>
      </c>
      <c r="D16" s="21" t="str">
        <f t="shared" si="0"/>
        <v>穀類-小麦その他穀類</v>
      </c>
      <c r="H16" s="120">
        <v>11</v>
      </c>
      <c r="I16" s="123" t="s">
        <v>1564</v>
      </c>
      <c r="M16" s="2"/>
    </row>
    <row r="17" spans="1:13">
      <c r="A17" s="18" t="s">
        <v>99</v>
      </c>
      <c r="B17" s="21">
        <v>0</v>
      </c>
      <c r="C17" s="21">
        <v>20</v>
      </c>
      <c r="D17" s="21" t="str">
        <f t="shared" si="0"/>
        <v>穀類-小麦その他穀類</v>
      </c>
      <c r="H17" s="120">
        <v>12</v>
      </c>
      <c r="I17" s="123" t="s">
        <v>1565</v>
      </c>
      <c r="M17" s="2"/>
    </row>
    <row r="18" spans="1:13">
      <c r="A18" s="18" t="s">
        <v>100</v>
      </c>
      <c r="B18" s="21">
        <v>0</v>
      </c>
      <c r="C18" s="21">
        <v>19</v>
      </c>
      <c r="D18" s="21" t="str">
        <f t="shared" si="0"/>
        <v>穀類-パン</v>
      </c>
      <c r="H18" s="120">
        <v>13</v>
      </c>
      <c r="I18" s="123" t="s">
        <v>1566</v>
      </c>
      <c r="M18" s="2"/>
    </row>
    <row r="19" spans="1:13">
      <c r="A19" s="18" t="s">
        <v>101</v>
      </c>
      <c r="B19" s="21">
        <v>0</v>
      </c>
      <c r="C19" s="21">
        <v>19</v>
      </c>
      <c r="D19" s="21" t="str">
        <f t="shared" si="0"/>
        <v>穀類-パン</v>
      </c>
      <c r="H19" s="120">
        <v>14</v>
      </c>
      <c r="I19" s="123" t="s">
        <v>1567</v>
      </c>
      <c r="M19" s="2"/>
    </row>
    <row r="20" spans="1:13">
      <c r="A20" s="18" t="s">
        <v>102</v>
      </c>
      <c r="B20" s="21">
        <v>0</v>
      </c>
      <c r="C20" s="21">
        <v>19</v>
      </c>
      <c r="D20" s="21" t="str">
        <f t="shared" si="0"/>
        <v>穀類-パン</v>
      </c>
      <c r="H20" s="120">
        <v>15</v>
      </c>
      <c r="I20" s="122" t="s">
        <v>1603</v>
      </c>
      <c r="M20" s="2"/>
    </row>
    <row r="21" spans="1:13" ht="13.5" customHeight="1">
      <c r="A21" s="18" t="s">
        <v>103</v>
      </c>
      <c r="B21" s="21">
        <v>0</v>
      </c>
      <c r="C21" s="21">
        <v>19</v>
      </c>
      <c r="D21" s="21" t="str">
        <f t="shared" si="0"/>
        <v>穀類-パン</v>
      </c>
      <c r="H21" s="120">
        <v>16</v>
      </c>
      <c r="I21" s="121" t="s">
        <v>1604</v>
      </c>
      <c r="M21" s="2"/>
    </row>
    <row r="22" spans="1:13">
      <c r="A22" s="18" t="s">
        <v>104</v>
      </c>
      <c r="B22" s="21">
        <v>0</v>
      </c>
      <c r="C22" s="21">
        <v>19</v>
      </c>
      <c r="D22" s="21" t="str">
        <f t="shared" si="0"/>
        <v>穀類-パン</v>
      </c>
      <c r="H22" s="120">
        <v>17</v>
      </c>
      <c r="I22" s="125" t="s">
        <v>1605</v>
      </c>
      <c r="M22" s="2"/>
    </row>
    <row r="23" spans="1:13">
      <c r="A23" s="18" t="s">
        <v>105</v>
      </c>
      <c r="B23" s="21">
        <v>0</v>
      </c>
      <c r="C23" s="21">
        <v>19</v>
      </c>
      <c r="D23" s="21" t="str">
        <f t="shared" si="0"/>
        <v>穀類-パン</v>
      </c>
      <c r="H23" s="120">
        <v>18</v>
      </c>
      <c r="I23" s="125" t="s">
        <v>1606</v>
      </c>
      <c r="M23" s="2"/>
    </row>
    <row r="24" spans="1:13">
      <c r="A24" s="18" t="s">
        <v>106</v>
      </c>
      <c r="B24" s="21">
        <v>0</v>
      </c>
      <c r="C24" s="21">
        <v>19</v>
      </c>
      <c r="D24" s="21" t="str">
        <f t="shared" si="0"/>
        <v>穀類-パン</v>
      </c>
      <c r="H24" s="120">
        <v>19</v>
      </c>
      <c r="I24" s="121" t="s">
        <v>1607</v>
      </c>
      <c r="M24" s="2"/>
    </row>
    <row r="25" spans="1:13">
      <c r="A25" s="18" t="s">
        <v>107</v>
      </c>
      <c r="B25" s="21">
        <v>0</v>
      </c>
      <c r="C25" s="21">
        <v>19</v>
      </c>
      <c r="D25" s="21" t="str">
        <f t="shared" si="0"/>
        <v>穀類-パン</v>
      </c>
      <c r="E25" s="1"/>
      <c r="H25" s="120">
        <v>20</v>
      </c>
      <c r="I25" s="125" t="s">
        <v>1608</v>
      </c>
      <c r="M25" s="2"/>
    </row>
    <row r="26" spans="1:13">
      <c r="A26" s="18" t="s">
        <v>108</v>
      </c>
      <c r="B26" s="21">
        <v>0</v>
      </c>
      <c r="C26" s="21">
        <v>19</v>
      </c>
      <c r="D26" s="21" t="str">
        <f t="shared" si="0"/>
        <v>穀類-パン</v>
      </c>
      <c r="E26" s="1"/>
      <c r="H26" s="120">
        <v>21</v>
      </c>
      <c r="I26" s="126" t="s">
        <v>1575</v>
      </c>
      <c r="M26" s="2"/>
    </row>
    <row r="27" spans="1:13">
      <c r="A27" s="18" t="s">
        <v>109</v>
      </c>
      <c r="B27" s="21">
        <v>0</v>
      </c>
      <c r="C27" s="21">
        <v>19</v>
      </c>
      <c r="D27" s="21" t="str">
        <f t="shared" si="0"/>
        <v>穀類-パン</v>
      </c>
      <c r="E27" s="1"/>
      <c r="H27" s="120">
        <v>22</v>
      </c>
      <c r="I27" s="127" t="s">
        <v>1576</v>
      </c>
      <c r="M27" s="2"/>
    </row>
    <row r="28" spans="1:13">
      <c r="A28" s="18" t="s">
        <v>110</v>
      </c>
      <c r="B28" s="21">
        <v>0</v>
      </c>
      <c r="C28" s="21">
        <v>19</v>
      </c>
      <c r="D28" s="21" t="str">
        <f t="shared" si="0"/>
        <v>穀類-パン</v>
      </c>
      <c r="E28" s="1"/>
      <c r="H28" s="120">
        <v>23</v>
      </c>
      <c r="I28" s="123" t="s">
        <v>1577</v>
      </c>
      <c r="M28" s="2"/>
    </row>
    <row r="29" spans="1:13">
      <c r="A29" s="18" t="s">
        <v>111</v>
      </c>
      <c r="B29" s="21">
        <v>0</v>
      </c>
      <c r="C29" s="21">
        <v>19</v>
      </c>
      <c r="D29" s="21" t="str">
        <f t="shared" si="0"/>
        <v>穀類-パン</v>
      </c>
      <c r="E29" s="1"/>
      <c r="H29" s="186">
        <v>24</v>
      </c>
      <c r="I29" s="185" t="s">
        <v>1613</v>
      </c>
      <c r="M29" s="2"/>
    </row>
    <row r="30" spans="1:13">
      <c r="A30" s="18" t="s">
        <v>112</v>
      </c>
      <c r="B30" s="21">
        <v>0</v>
      </c>
      <c r="C30" s="21">
        <v>19</v>
      </c>
      <c r="D30" s="21" t="str">
        <f t="shared" si="0"/>
        <v>穀類-パン</v>
      </c>
      <c r="E30" s="1"/>
      <c r="H30" s="186">
        <v>25</v>
      </c>
      <c r="I30" s="185" t="s">
        <v>1614</v>
      </c>
      <c r="M30" s="2"/>
    </row>
    <row r="31" spans="1:13">
      <c r="A31" s="18" t="s">
        <v>113</v>
      </c>
      <c r="B31" s="21">
        <v>0</v>
      </c>
      <c r="C31" s="21">
        <v>18</v>
      </c>
      <c r="D31" s="21" t="str">
        <f t="shared" si="0"/>
        <v>穀類-麺</v>
      </c>
      <c r="E31" s="1"/>
      <c r="H31" s="186">
        <v>26</v>
      </c>
      <c r="I31" s="185" t="s">
        <v>1615</v>
      </c>
      <c r="M31" s="2"/>
    </row>
    <row r="32" spans="1:13" ht="13.5" customHeight="1">
      <c r="A32" s="18" t="s">
        <v>114</v>
      </c>
      <c r="B32" s="21">
        <v>0</v>
      </c>
      <c r="C32" s="21">
        <v>18</v>
      </c>
      <c r="D32" s="21" t="str">
        <f t="shared" si="0"/>
        <v>穀類-麺</v>
      </c>
      <c r="E32" s="1"/>
      <c r="H32" s="551" t="s">
        <v>1733</v>
      </c>
      <c r="I32" s="551"/>
      <c r="M32" s="2"/>
    </row>
    <row r="33" spans="1:13">
      <c r="A33" s="18" t="s">
        <v>115</v>
      </c>
      <c r="B33" s="21">
        <v>0</v>
      </c>
      <c r="C33" s="21">
        <v>18</v>
      </c>
      <c r="D33" s="21" t="str">
        <f t="shared" si="0"/>
        <v>穀類-麺</v>
      </c>
      <c r="E33" s="1"/>
      <c r="H33" s="552"/>
      <c r="I33" s="552"/>
      <c r="M33" s="2"/>
    </row>
    <row r="34" spans="1:13">
      <c r="A34" s="18" t="s">
        <v>116</v>
      </c>
      <c r="B34" s="21">
        <v>0</v>
      </c>
      <c r="C34" s="21">
        <v>18</v>
      </c>
      <c r="D34" s="21" t="str">
        <f t="shared" si="0"/>
        <v>穀類-麺</v>
      </c>
      <c r="E34" s="1"/>
      <c r="M34" s="2"/>
    </row>
    <row r="35" spans="1:13">
      <c r="A35" s="18" t="s">
        <v>117</v>
      </c>
      <c r="B35" s="21">
        <v>0</v>
      </c>
      <c r="C35" s="21">
        <v>18</v>
      </c>
      <c r="D35" s="21" t="str">
        <f t="shared" si="0"/>
        <v>穀類-麺</v>
      </c>
      <c r="E35" s="1"/>
      <c r="M35" s="2"/>
    </row>
    <row r="36" spans="1:13">
      <c r="A36" s="18" t="s">
        <v>118</v>
      </c>
      <c r="B36" s="21">
        <v>0</v>
      </c>
      <c r="C36" s="21">
        <v>18</v>
      </c>
      <c r="D36" s="21" t="str">
        <f t="shared" si="0"/>
        <v>穀類-麺</v>
      </c>
      <c r="E36" s="1"/>
      <c r="M36" s="2"/>
    </row>
    <row r="37" spans="1:13">
      <c r="A37" s="18" t="s">
        <v>119</v>
      </c>
      <c r="B37" s="21">
        <v>0</v>
      </c>
      <c r="C37" s="21">
        <v>18</v>
      </c>
      <c r="D37" s="21" t="str">
        <f t="shared" si="0"/>
        <v>穀類-麺</v>
      </c>
      <c r="E37" s="1"/>
      <c r="M37" s="2"/>
    </row>
    <row r="38" spans="1:13">
      <c r="A38" s="18" t="s">
        <v>120</v>
      </c>
      <c r="B38" s="21">
        <v>0</v>
      </c>
      <c r="C38" s="21">
        <v>18</v>
      </c>
      <c r="D38" s="21" t="str">
        <f t="shared" si="0"/>
        <v>穀類-麺</v>
      </c>
      <c r="E38" s="1"/>
      <c r="M38" s="2"/>
    </row>
    <row r="39" spans="1:13">
      <c r="A39" s="18" t="s">
        <v>121</v>
      </c>
      <c r="B39" s="21">
        <v>0</v>
      </c>
      <c r="C39" s="21">
        <v>20</v>
      </c>
      <c r="D39" s="21" t="str">
        <f t="shared" si="0"/>
        <v>穀類-小麦その他穀類</v>
      </c>
      <c r="E39" s="1"/>
      <c r="M39" s="2"/>
    </row>
    <row r="40" spans="1:13">
      <c r="A40" s="18" t="s">
        <v>122</v>
      </c>
      <c r="B40" s="21">
        <v>0</v>
      </c>
      <c r="C40" s="21">
        <v>20</v>
      </c>
      <c r="D40" s="21" t="str">
        <f t="shared" si="0"/>
        <v>穀類-小麦その他穀類</v>
      </c>
      <c r="E40" s="1"/>
      <c r="M40" s="2"/>
    </row>
    <row r="41" spans="1:13">
      <c r="A41" s="18" t="s">
        <v>123</v>
      </c>
      <c r="B41" s="21">
        <v>0</v>
      </c>
      <c r="C41" s="21">
        <v>20</v>
      </c>
      <c r="D41" s="21" t="str">
        <f t="shared" si="0"/>
        <v>穀類-小麦その他穀類</v>
      </c>
      <c r="E41" s="1"/>
      <c r="M41" s="2"/>
    </row>
    <row r="42" spans="1:13">
      <c r="A42" s="18" t="s">
        <v>124</v>
      </c>
      <c r="B42" s="21">
        <v>0</v>
      </c>
      <c r="C42" s="21">
        <v>20</v>
      </c>
      <c r="D42" s="21" t="str">
        <f t="shared" si="0"/>
        <v>穀類-小麦その他穀類</v>
      </c>
      <c r="E42" s="1"/>
      <c r="M42" s="2"/>
    </row>
    <row r="43" spans="1:13">
      <c r="A43" s="18" t="s">
        <v>125</v>
      </c>
      <c r="B43" s="21">
        <v>0</v>
      </c>
      <c r="C43" s="21">
        <v>20</v>
      </c>
      <c r="D43" s="21" t="str">
        <f t="shared" si="0"/>
        <v>穀類-小麦その他穀類</v>
      </c>
      <c r="E43" s="1"/>
      <c r="M43" s="2"/>
    </row>
    <row r="44" spans="1:13">
      <c r="A44" s="18" t="s">
        <v>126</v>
      </c>
      <c r="B44" s="21">
        <v>0</v>
      </c>
      <c r="C44" s="21">
        <v>20</v>
      </c>
      <c r="D44" s="21" t="str">
        <f t="shared" si="0"/>
        <v>穀類-小麦その他穀類</v>
      </c>
      <c r="E44" s="1"/>
      <c r="M44" s="2"/>
    </row>
    <row r="45" spans="1:13">
      <c r="A45" s="18" t="s">
        <v>127</v>
      </c>
      <c r="B45" s="21">
        <v>0</v>
      </c>
      <c r="C45" s="21">
        <v>18</v>
      </c>
      <c r="D45" s="21" t="str">
        <f t="shared" si="0"/>
        <v>穀類-麺</v>
      </c>
      <c r="E45" s="1"/>
      <c r="M45" s="2"/>
    </row>
    <row r="46" spans="1:13">
      <c r="A46" s="18" t="s">
        <v>128</v>
      </c>
      <c r="B46" s="21">
        <v>0</v>
      </c>
      <c r="C46" s="21">
        <v>17</v>
      </c>
      <c r="D46" s="21" t="str">
        <f t="shared" si="0"/>
        <v>穀類-米</v>
      </c>
      <c r="E46" s="1"/>
      <c r="M46" s="2"/>
    </row>
    <row r="47" spans="1:13">
      <c r="A47" s="18" t="s">
        <v>129</v>
      </c>
      <c r="B47" s="21">
        <v>0</v>
      </c>
      <c r="C47" s="21">
        <v>17</v>
      </c>
      <c r="D47" s="21" t="str">
        <f t="shared" si="0"/>
        <v>穀類-米</v>
      </c>
      <c r="E47" s="1"/>
      <c r="M47" s="2"/>
    </row>
    <row r="48" spans="1:13">
      <c r="A48" s="18" t="s">
        <v>130</v>
      </c>
      <c r="B48" s="21">
        <v>0</v>
      </c>
      <c r="C48" s="21">
        <v>17</v>
      </c>
      <c r="D48" s="21" t="str">
        <f t="shared" si="0"/>
        <v>穀類-米</v>
      </c>
      <c r="E48" s="1"/>
      <c r="M48" s="2"/>
    </row>
    <row r="49" spans="1:13">
      <c r="A49" s="18" t="s">
        <v>131</v>
      </c>
      <c r="B49" s="21">
        <v>0</v>
      </c>
      <c r="C49" s="21">
        <v>17</v>
      </c>
      <c r="D49" s="21" t="str">
        <f t="shared" si="0"/>
        <v>穀類-米</v>
      </c>
      <c r="E49" s="1"/>
      <c r="M49" s="2"/>
    </row>
    <row r="50" spans="1:13">
      <c r="A50" s="18" t="s">
        <v>132</v>
      </c>
      <c r="B50" s="21">
        <v>0</v>
      </c>
      <c r="C50" s="21">
        <v>17</v>
      </c>
      <c r="D50" s="21" t="str">
        <f t="shared" si="0"/>
        <v>穀類-米</v>
      </c>
      <c r="E50" s="1"/>
      <c r="M50" s="2"/>
    </row>
    <row r="51" spans="1:13">
      <c r="A51" s="18" t="s">
        <v>133</v>
      </c>
      <c r="B51" s="21">
        <v>0</v>
      </c>
      <c r="C51" s="21">
        <v>17</v>
      </c>
      <c r="D51" s="21" t="str">
        <f t="shared" si="0"/>
        <v>穀類-米</v>
      </c>
      <c r="E51" s="1"/>
      <c r="M51" s="2"/>
    </row>
    <row r="52" spans="1:13">
      <c r="A52" s="18" t="s">
        <v>134</v>
      </c>
      <c r="B52" s="21">
        <v>0</v>
      </c>
      <c r="C52" s="21">
        <v>17</v>
      </c>
      <c r="D52" s="21" t="str">
        <f t="shared" si="0"/>
        <v>穀類-米</v>
      </c>
      <c r="E52" s="1"/>
      <c r="M52" s="2"/>
    </row>
    <row r="53" spans="1:13">
      <c r="A53" s="18" t="s">
        <v>135</v>
      </c>
      <c r="B53" s="21">
        <v>0</v>
      </c>
      <c r="C53" s="21">
        <v>17</v>
      </c>
      <c r="D53" s="21" t="str">
        <f t="shared" si="0"/>
        <v>穀類-米</v>
      </c>
      <c r="E53" s="1"/>
      <c r="M53" s="2"/>
    </row>
    <row r="54" spans="1:13">
      <c r="A54" s="18" t="s">
        <v>136</v>
      </c>
      <c r="B54" s="21">
        <v>0</v>
      </c>
      <c r="C54" s="21">
        <v>17</v>
      </c>
      <c r="D54" s="21" t="str">
        <f t="shared" si="0"/>
        <v>穀類-米</v>
      </c>
      <c r="E54" s="1"/>
      <c r="M54" s="2"/>
    </row>
    <row r="55" spans="1:13">
      <c r="A55" s="18" t="s">
        <v>137</v>
      </c>
      <c r="B55" s="21">
        <v>0</v>
      </c>
      <c r="C55" s="21">
        <v>20</v>
      </c>
      <c r="D55" s="21" t="str">
        <f t="shared" si="0"/>
        <v>穀類-小麦その他穀類</v>
      </c>
      <c r="E55" s="1"/>
      <c r="M55" s="2"/>
    </row>
    <row r="56" spans="1:13">
      <c r="A56" s="18" t="s">
        <v>138</v>
      </c>
      <c r="B56" s="21">
        <v>0</v>
      </c>
      <c r="C56" s="21">
        <v>17</v>
      </c>
      <c r="D56" s="21" t="str">
        <f t="shared" si="0"/>
        <v>穀類-米</v>
      </c>
      <c r="E56" s="1"/>
      <c r="M56" s="2"/>
    </row>
    <row r="57" spans="1:13">
      <c r="A57" s="18" t="s">
        <v>139</v>
      </c>
      <c r="B57" s="21">
        <v>0</v>
      </c>
      <c r="C57" s="21">
        <v>17</v>
      </c>
      <c r="D57" s="21" t="str">
        <f t="shared" si="0"/>
        <v>穀類-米</v>
      </c>
      <c r="E57" s="1"/>
      <c r="M57" s="2"/>
    </row>
    <row r="58" spans="1:13">
      <c r="A58" s="18" t="s">
        <v>140</v>
      </c>
      <c r="B58" s="21">
        <v>0</v>
      </c>
      <c r="C58" s="21">
        <v>17</v>
      </c>
      <c r="D58" s="21" t="str">
        <f t="shared" si="0"/>
        <v>穀類-米</v>
      </c>
      <c r="E58" s="1"/>
      <c r="M58" s="2"/>
    </row>
    <row r="59" spans="1:13">
      <c r="A59" s="18" t="s">
        <v>141</v>
      </c>
      <c r="B59" s="21">
        <v>0</v>
      </c>
      <c r="C59" s="21">
        <v>17</v>
      </c>
      <c r="D59" s="21" t="str">
        <f t="shared" si="0"/>
        <v>穀類-米</v>
      </c>
      <c r="E59" s="1"/>
      <c r="M59" s="2"/>
    </row>
    <row r="60" spans="1:13">
      <c r="A60" s="18" t="s">
        <v>142</v>
      </c>
      <c r="B60" s="21">
        <v>0</v>
      </c>
      <c r="C60" s="21">
        <v>17</v>
      </c>
      <c r="D60" s="21" t="str">
        <f t="shared" si="0"/>
        <v>穀類-米</v>
      </c>
      <c r="E60" s="1"/>
      <c r="M60" s="2"/>
    </row>
    <row r="61" spans="1:13">
      <c r="A61" s="18" t="s">
        <v>143</v>
      </c>
      <c r="B61" s="21">
        <v>0</v>
      </c>
      <c r="C61" s="21">
        <v>20</v>
      </c>
      <c r="D61" s="21" t="str">
        <f t="shared" si="0"/>
        <v>穀類-小麦その他穀類</v>
      </c>
      <c r="E61" s="1"/>
      <c r="M61" s="2"/>
    </row>
    <row r="62" spans="1:13">
      <c r="A62" s="18" t="s">
        <v>144</v>
      </c>
      <c r="B62" s="21">
        <v>0</v>
      </c>
      <c r="C62" s="21">
        <v>20</v>
      </c>
      <c r="D62" s="21" t="str">
        <f t="shared" si="0"/>
        <v>穀類-小麦その他穀類</v>
      </c>
      <c r="E62" s="1"/>
      <c r="M62" s="2"/>
    </row>
    <row r="63" spans="1:13">
      <c r="A63" s="18" t="s">
        <v>145</v>
      </c>
      <c r="B63" s="21">
        <v>0</v>
      </c>
      <c r="C63" s="21">
        <v>17</v>
      </c>
      <c r="D63" s="21" t="str">
        <f t="shared" si="0"/>
        <v>穀類-米</v>
      </c>
      <c r="E63" s="1"/>
      <c r="M63" s="2"/>
    </row>
    <row r="64" spans="1:13">
      <c r="A64" s="18" t="s">
        <v>146</v>
      </c>
      <c r="B64" s="21">
        <v>0</v>
      </c>
      <c r="C64" s="21">
        <v>20</v>
      </c>
      <c r="D64" s="21" t="str">
        <f t="shared" si="0"/>
        <v>穀類-小麦その他穀類</v>
      </c>
      <c r="E64" s="1"/>
      <c r="M64" s="2"/>
    </row>
    <row r="65" spans="1:13">
      <c r="A65" s="18" t="s">
        <v>147</v>
      </c>
      <c r="B65" s="21">
        <v>0</v>
      </c>
      <c r="C65" s="21">
        <v>17</v>
      </c>
      <c r="D65" s="21" t="str">
        <f t="shared" si="0"/>
        <v>穀類-米</v>
      </c>
      <c r="E65" s="1"/>
      <c r="M65" s="2"/>
    </row>
    <row r="66" spans="1:13">
      <c r="A66" s="18" t="s">
        <v>148</v>
      </c>
      <c r="B66" s="21">
        <v>0</v>
      </c>
      <c r="C66" s="21">
        <v>20</v>
      </c>
      <c r="D66" s="21" t="str">
        <f t="shared" si="0"/>
        <v>穀類-小麦その他穀類</v>
      </c>
      <c r="E66" s="1"/>
      <c r="M66" s="2"/>
    </row>
    <row r="67" spans="1:13">
      <c r="A67" s="18" t="s">
        <v>149</v>
      </c>
      <c r="B67" s="21">
        <v>0</v>
      </c>
      <c r="C67" s="21">
        <v>17</v>
      </c>
      <c r="D67" s="21" t="str">
        <f t="shared" si="0"/>
        <v>穀類-米</v>
      </c>
      <c r="E67" s="1"/>
      <c r="M67" s="2"/>
    </row>
    <row r="68" spans="1:13">
      <c r="A68" s="18" t="s">
        <v>150</v>
      </c>
      <c r="B68" s="21">
        <v>0</v>
      </c>
      <c r="C68" s="21">
        <v>20</v>
      </c>
      <c r="D68" s="21" t="str">
        <f t="shared" si="0"/>
        <v>穀類-小麦その他穀類</v>
      </c>
      <c r="E68" s="1"/>
      <c r="M68" s="2"/>
    </row>
    <row r="69" spans="1:13">
      <c r="A69" s="18" t="s">
        <v>151</v>
      </c>
      <c r="B69" s="21">
        <v>0</v>
      </c>
      <c r="C69" s="21">
        <v>20</v>
      </c>
      <c r="D69" s="21" t="str">
        <f t="shared" si="0"/>
        <v>穀類-小麦その他穀類</v>
      </c>
      <c r="E69" s="1"/>
      <c r="M69" s="2"/>
    </row>
    <row r="70" spans="1:13">
      <c r="A70" s="18" t="s">
        <v>152</v>
      </c>
      <c r="B70" s="21">
        <v>0</v>
      </c>
      <c r="C70" s="21">
        <v>20</v>
      </c>
      <c r="D70" s="21" t="str">
        <f t="shared" ref="D70:D133" si="1">VLOOKUP(C70,$H$6:$I$31,2,FALSE)</f>
        <v>穀類-小麦その他穀類</v>
      </c>
      <c r="E70" s="1"/>
      <c r="M70" s="2"/>
    </row>
    <row r="71" spans="1:13">
      <c r="A71" s="18" t="s">
        <v>153</v>
      </c>
      <c r="B71" s="21">
        <v>0</v>
      </c>
      <c r="C71" s="21">
        <v>20</v>
      </c>
      <c r="D71" s="21" t="str">
        <f t="shared" si="1"/>
        <v>穀類-小麦その他穀類</v>
      </c>
      <c r="E71" s="1"/>
      <c r="M71" s="2"/>
    </row>
    <row r="72" spans="1:13">
      <c r="A72" s="18" t="s">
        <v>154</v>
      </c>
      <c r="B72" s="21">
        <v>0</v>
      </c>
      <c r="C72" s="21">
        <v>20</v>
      </c>
      <c r="D72" s="21" t="str">
        <f t="shared" si="1"/>
        <v>穀類-小麦その他穀類</v>
      </c>
      <c r="E72" s="1"/>
      <c r="M72" s="2"/>
    </row>
    <row r="73" spans="1:13">
      <c r="A73" s="18" t="s">
        <v>155</v>
      </c>
      <c r="B73" s="21">
        <v>0</v>
      </c>
      <c r="C73" s="21">
        <v>14</v>
      </c>
      <c r="D73" s="21" t="str">
        <f t="shared" si="1"/>
        <v>菓子類</v>
      </c>
      <c r="E73" s="1"/>
      <c r="M73" s="2"/>
    </row>
    <row r="74" spans="1:13">
      <c r="A74" s="18" t="s">
        <v>156</v>
      </c>
      <c r="B74" s="21">
        <v>0</v>
      </c>
      <c r="C74" s="21">
        <v>14</v>
      </c>
      <c r="D74" s="21" t="str">
        <f t="shared" si="1"/>
        <v>菓子類</v>
      </c>
      <c r="E74" s="1"/>
      <c r="M74" s="2"/>
    </row>
    <row r="75" spans="1:13">
      <c r="A75" s="18" t="s">
        <v>157</v>
      </c>
      <c r="B75" s="21">
        <v>0</v>
      </c>
      <c r="C75" s="21">
        <v>14</v>
      </c>
      <c r="D75" s="21" t="str">
        <f t="shared" si="1"/>
        <v>菓子類</v>
      </c>
      <c r="E75" s="1"/>
      <c r="M75" s="2"/>
    </row>
    <row r="76" spans="1:13">
      <c r="A76" s="18" t="s">
        <v>158</v>
      </c>
      <c r="B76" s="21">
        <v>0</v>
      </c>
      <c r="C76" s="21">
        <v>20</v>
      </c>
      <c r="D76" s="21" t="str">
        <f t="shared" si="1"/>
        <v>穀類-小麦その他穀類</v>
      </c>
      <c r="E76" s="1"/>
      <c r="M76" s="2"/>
    </row>
    <row r="77" spans="1:13">
      <c r="A77" s="18" t="s">
        <v>159</v>
      </c>
      <c r="B77" s="21">
        <v>0</v>
      </c>
      <c r="C77" s="21">
        <v>20</v>
      </c>
      <c r="D77" s="21" t="str">
        <f t="shared" si="1"/>
        <v>穀類-小麦その他穀類</v>
      </c>
      <c r="E77" s="1"/>
      <c r="M77" s="2"/>
    </row>
    <row r="78" spans="1:13">
      <c r="A78" s="18" t="s">
        <v>160</v>
      </c>
      <c r="B78" s="21">
        <v>0</v>
      </c>
      <c r="C78" s="21">
        <v>20</v>
      </c>
      <c r="D78" s="21" t="str">
        <f t="shared" si="1"/>
        <v>穀類-小麦その他穀類</v>
      </c>
      <c r="E78" s="1"/>
      <c r="M78" s="2"/>
    </row>
    <row r="79" spans="1:13">
      <c r="A79" s="18" t="s">
        <v>161</v>
      </c>
      <c r="B79" s="21">
        <v>0</v>
      </c>
      <c r="C79" s="21">
        <v>20</v>
      </c>
      <c r="D79" s="21" t="str">
        <f t="shared" si="1"/>
        <v>穀類-小麦その他穀類</v>
      </c>
      <c r="E79" s="1"/>
      <c r="M79" s="2"/>
    </row>
    <row r="80" spans="1:13">
      <c r="A80" s="18" t="s">
        <v>162</v>
      </c>
      <c r="B80" s="21">
        <v>0</v>
      </c>
      <c r="C80" s="21">
        <v>20</v>
      </c>
      <c r="D80" s="21" t="str">
        <f t="shared" si="1"/>
        <v>穀類-小麦その他穀類</v>
      </c>
      <c r="E80" s="1"/>
      <c r="M80" s="2"/>
    </row>
    <row r="81" spans="1:13">
      <c r="A81" s="18" t="s">
        <v>163</v>
      </c>
      <c r="B81" s="21">
        <v>0</v>
      </c>
      <c r="C81" s="21">
        <v>20</v>
      </c>
      <c r="D81" s="21" t="str">
        <f t="shared" si="1"/>
        <v>穀類-小麦その他穀類</v>
      </c>
      <c r="E81" s="1"/>
      <c r="M81" s="2"/>
    </row>
    <row r="82" spans="1:13">
      <c r="A82" s="18" t="s">
        <v>164</v>
      </c>
      <c r="B82" s="21">
        <v>20</v>
      </c>
      <c r="C82" s="21">
        <v>15</v>
      </c>
      <c r="D82" s="21" t="str">
        <f t="shared" si="1"/>
        <v>いも及びでん粉類-いも類</v>
      </c>
      <c r="E82" s="1"/>
      <c r="M82" s="2"/>
    </row>
    <row r="83" spans="1:13">
      <c r="A83" s="18" t="s">
        <v>165</v>
      </c>
      <c r="B83" s="21">
        <v>0</v>
      </c>
      <c r="C83" s="21">
        <v>16</v>
      </c>
      <c r="D83" s="21" t="str">
        <f>VLOOKUP(C83,$H$6:$I$31,2,FALSE)</f>
        <v>いも及びでん粉類-こんにゃく</v>
      </c>
      <c r="E83" s="1"/>
      <c r="M83" s="2"/>
    </row>
    <row r="84" spans="1:13">
      <c r="A84" s="18" t="s">
        <v>166</v>
      </c>
      <c r="B84" s="21">
        <v>0</v>
      </c>
      <c r="C84" s="21">
        <v>16</v>
      </c>
      <c r="D84" s="21" t="str">
        <f t="shared" si="1"/>
        <v>いも及びでん粉類-こんにゃく</v>
      </c>
      <c r="E84" s="1"/>
      <c r="M84" s="2"/>
    </row>
    <row r="85" spans="1:13">
      <c r="A85" s="18" t="s">
        <v>167</v>
      </c>
      <c r="B85" s="21">
        <v>0</v>
      </c>
      <c r="C85" s="21">
        <v>16</v>
      </c>
      <c r="D85" s="21" t="str">
        <f t="shared" si="1"/>
        <v>いも及びでん粉類-こんにゃく</v>
      </c>
      <c r="E85" s="1"/>
      <c r="M85" s="2"/>
    </row>
    <row r="86" spans="1:13">
      <c r="A86" s="18" t="s">
        <v>5</v>
      </c>
      <c r="B86" s="21">
        <v>2</v>
      </c>
      <c r="C86" s="21">
        <v>15</v>
      </c>
      <c r="D86" s="21" t="str">
        <f t="shared" si="1"/>
        <v>いも及びでん粉類-いも類</v>
      </c>
      <c r="E86" s="1"/>
      <c r="M86" s="2"/>
    </row>
    <row r="87" spans="1:13">
      <c r="A87" s="18" t="s">
        <v>168</v>
      </c>
      <c r="B87" s="21">
        <v>15</v>
      </c>
      <c r="C87" s="21">
        <v>15</v>
      </c>
      <c r="D87" s="21" t="str">
        <f t="shared" si="1"/>
        <v>いも及びでん粉類-いも類</v>
      </c>
      <c r="E87" s="1"/>
      <c r="M87" s="2"/>
    </row>
    <row r="88" spans="1:13">
      <c r="A88" s="18" t="s">
        <v>6</v>
      </c>
      <c r="B88" s="21">
        <v>15</v>
      </c>
      <c r="C88" s="21">
        <v>15</v>
      </c>
      <c r="D88" s="21" t="str">
        <f t="shared" si="1"/>
        <v>いも及びでん粉類-いも類</v>
      </c>
      <c r="E88" s="1"/>
      <c r="M88" s="2"/>
    </row>
    <row r="89" spans="1:13">
      <c r="A89" s="18" t="s">
        <v>169</v>
      </c>
      <c r="B89" s="21">
        <v>0</v>
      </c>
      <c r="C89" s="21">
        <v>15</v>
      </c>
      <c r="D89" s="21" t="str">
        <f t="shared" si="1"/>
        <v>いも及びでん粉類-いも類</v>
      </c>
      <c r="E89" s="1"/>
      <c r="M89" s="2"/>
    </row>
    <row r="90" spans="1:13">
      <c r="A90" s="18" t="s">
        <v>170</v>
      </c>
      <c r="B90" s="21">
        <v>0</v>
      </c>
      <c r="C90" s="21">
        <v>15</v>
      </c>
      <c r="D90" s="21" t="str">
        <f t="shared" si="1"/>
        <v>いも及びでん粉類-いも類</v>
      </c>
      <c r="E90" s="1"/>
      <c r="M90" s="2"/>
    </row>
    <row r="91" spans="1:13">
      <c r="A91" s="18" t="s">
        <v>171</v>
      </c>
      <c r="B91" s="21">
        <v>25</v>
      </c>
      <c r="C91" s="21">
        <v>15</v>
      </c>
      <c r="D91" s="21" t="str">
        <f t="shared" si="1"/>
        <v>いも及びでん粉類-いも類</v>
      </c>
      <c r="E91" s="1"/>
      <c r="M91" s="2"/>
    </row>
    <row r="92" spans="1:13">
      <c r="A92" s="18" t="s">
        <v>172</v>
      </c>
      <c r="B92" s="21">
        <v>0</v>
      </c>
      <c r="C92" s="21">
        <v>15</v>
      </c>
      <c r="D92" s="21" t="str">
        <f t="shared" si="1"/>
        <v>いも及びでん粉類-いも類</v>
      </c>
      <c r="E92" s="1"/>
      <c r="M92" s="2"/>
    </row>
    <row r="93" spans="1:13">
      <c r="A93" s="18" t="s">
        <v>173</v>
      </c>
      <c r="B93" s="21">
        <v>10</v>
      </c>
      <c r="C93" s="21">
        <v>15</v>
      </c>
      <c r="D93" s="21" t="str">
        <f t="shared" si="1"/>
        <v>いも及びでん粉類-いも類</v>
      </c>
      <c r="E93" s="1"/>
      <c r="M93" s="2"/>
    </row>
    <row r="94" spans="1:13">
      <c r="A94" s="18" t="s">
        <v>174</v>
      </c>
      <c r="B94" s="21">
        <v>0</v>
      </c>
      <c r="C94" s="21">
        <v>15</v>
      </c>
      <c r="D94" s="21" t="str">
        <f t="shared" si="1"/>
        <v>いも及びでん粉類-いも類</v>
      </c>
      <c r="E94" s="1"/>
      <c r="M94" s="2"/>
    </row>
    <row r="95" spans="1:13">
      <c r="A95" s="18" t="s">
        <v>175</v>
      </c>
      <c r="B95" s="21">
        <v>15</v>
      </c>
      <c r="C95" s="21">
        <v>15</v>
      </c>
      <c r="D95" s="21" t="str">
        <f t="shared" si="1"/>
        <v>いも及びでん粉類-いも類</v>
      </c>
      <c r="E95" s="1"/>
      <c r="M95" s="2"/>
    </row>
    <row r="96" spans="1:13">
      <c r="A96" s="18" t="s">
        <v>176</v>
      </c>
      <c r="B96" s="21">
        <v>0</v>
      </c>
      <c r="C96" s="21">
        <v>15</v>
      </c>
      <c r="D96" s="21" t="str">
        <f t="shared" si="1"/>
        <v>いも及びでん粉類-いも類</v>
      </c>
      <c r="E96" s="1"/>
      <c r="M96" s="2"/>
    </row>
    <row r="97" spans="1:13">
      <c r="A97" s="18" t="s">
        <v>177</v>
      </c>
      <c r="B97" s="21">
        <v>20</v>
      </c>
      <c r="C97" s="21">
        <v>15</v>
      </c>
      <c r="D97" s="21" t="str">
        <f t="shared" si="1"/>
        <v>いも及びでん粉類-いも類</v>
      </c>
      <c r="E97" s="1"/>
      <c r="M97" s="2"/>
    </row>
    <row r="98" spans="1:13">
      <c r="A98" s="18" t="s">
        <v>178</v>
      </c>
      <c r="B98" s="21">
        <v>0</v>
      </c>
      <c r="C98" s="21">
        <v>15</v>
      </c>
      <c r="D98" s="21" t="str">
        <f t="shared" si="1"/>
        <v>いも及びでん粉類-いも類</v>
      </c>
      <c r="E98" s="1"/>
      <c r="M98" s="2"/>
    </row>
    <row r="99" spans="1:13">
      <c r="A99" s="18" t="s">
        <v>7</v>
      </c>
      <c r="B99" s="21">
        <v>10</v>
      </c>
      <c r="C99" s="21">
        <v>15</v>
      </c>
      <c r="D99" s="21" t="str">
        <f t="shared" si="1"/>
        <v>いも及びでん粉類-いも類</v>
      </c>
      <c r="E99" s="1"/>
      <c r="M99" s="2"/>
    </row>
    <row r="100" spans="1:13">
      <c r="A100" s="18" t="s">
        <v>179</v>
      </c>
      <c r="B100" s="21">
        <v>0</v>
      </c>
      <c r="C100" s="21">
        <v>15</v>
      </c>
      <c r="D100" s="21" t="str">
        <f t="shared" si="1"/>
        <v>いも及びでん粉類-いも類</v>
      </c>
      <c r="E100" s="1"/>
      <c r="M100" s="2"/>
    </row>
    <row r="101" spans="1:13">
      <c r="A101" s="18" t="s">
        <v>180</v>
      </c>
      <c r="B101" s="21">
        <v>0</v>
      </c>
      <c r="C101" s="21">
        <v>15</v>
      </c>
      <c r="D101" s="21" t="str">
        <f t="shared" si="1"/>
        <v>いも及びでん粉類-いも類</v>
      </c>
      <c r="E101" s="1"/>
      <c r="M101" s="2"/>
    </row>
    <row r="102" spans="1:13">
      <c r="A102" s="18" t="s">
        <v>181</v>
      </c>
      <c r="B102" s="21">
        <v>0</v>
      </c>
      <c r="C102" s="21">
        <v>15</v>
      </c>
      <c r="D102" s="21" t="str">
        <f t="shared" si="1"/>
        <v>いも及びでん粉類-いも類</v>
      </c>
      <c r="E102" s="1"/>
      <c r="M102" s="2"/>
    </row>
    <row r="103" spans="1:13">
      <c r="A103" s="18" t="s">
        <v>182</v>
      </c>
      <c r="B103" s="21">
        <v>15</v>
      </c>
      <c r="C103" s="21">
        <v>15</v>
      </c>
      <c r="D103" s="21" t="str">
        <f t="shared" si="1"/>
        <v>いも及びでん粉類-いも類</v>
      </c>
      <c r="E103" s="1"/>
      <c r="M103" s="2"/>
    </row>
    <row r="104" spans="1:13">
      <c r="A104" s="18" t="s">
        <v>183</v>
      </c>
      <c r="B104" s="21">
        <v>0</v>
      </c>
      <c r="C104" s="21">
        <v>15</v>
      </c>
      <c r="D104" s="21" t="str">
        <f t="shared" si="1"/>
        <v>いも及びでん粉類-いも類</v>
      </c>
      <c r="E104" s="1"/>
      <c r="M104" s="2"/>
    </row>
    <row r="105" spans="1:13">
      <c r="A105" s="18" t="s">
        <v>184</v>
      </c>
      <c r="B105" s="21">
        <v>15</v>
      </c>
      <c r="C105" s="21">
        <v>15</v>
      </c>
      <c r="D105" s="21" t="str">
        <f t="shared" si="1"/>
        <v>いも及びでん粉類-いも類</v>
      </c>
      <c r="E105" s="1"/>
      <c r="M105" s="2"/>
    </row>
    <row r="106" spans="1:13">
      <c r="A106" s="18" t="s">
        <v>8</v>
      </c>
      <c r="B106" s="21">
        <v>10</v>
      </c>
      <c r="C106" s="21">
        <v>15</v>
      </c>
      <c r="D106" s="21" t="str">
        <f t="shared" si="1"/>
        <v>いも及びでん粉類-いも類</v>
      </c>
      <c r="E106" s="1"/>
      <c r="M106" s="2"/>
    </row>
    <row r="107" spans="1:13">
      <c r="A107" s="18" t="s">
        <v>185</v>
      </c>
      <c r="B107" s="21">
        <v>0</v>
      </c>
      <c r="C107" s="21">
        <v>15</v>
      </c>
      <c r="D107" s="21" t="str">
        <f t="shared" si="1"/>
        <v>いも及びでん粉類-いも類</v>
      </c>
      <c r="E107" s="1"/>
      <c r="M107" s="2"/>
    </row>
    <row r="108" spans="1:13">
      <c r="A108" s="18" t="s">
        <v>186</v>
      </c>
      <c r="B108" s="21">
        <v>10</v>
      </c>
      <c r="C108" s="21">
        <v>15</v>
      </c>
      <c r="D108" s="21" t="str">
        <f t="shared" si="1"/>
        <v>いも及びでん粉類-いも類</v>
      </c>
      <c r="E108" s="1"/>
      <c r="M108" s="2"/>
    </row>
    <row r="109" spans="1:13">
      <c r="A109" s="18" t="s">
        <v>187</v>
      </c>
      <c r="B109" s="21">
        <v>20</v>
      </c>
      <c r="C109" s="21">
        <v>15</v>
      </c>
      <c r="D109" s="21" t="str">
        <f t="shared" si="1"/>
        <v>いも及びでん粉類-いも類</v>
      </c>
      <c r="E109" s="1"/>
      <c r="M109" s="2"/>
    </row>
    <row r="110" spans="1:13">
      <c r="A110" s="18" t="s">
        <v>188</v>
      </c>
      <c r="B110" s="21">
        <v>15</v>
      </c>
      <c r="C110" s="21">
        <v>15</v>
      </c>
      <c r="D110" s="21" t="str">
        <f t="shared" si="1"/>
        <v>いも及びでん粉類-いも類</v>
      </c>
      <c r="E110" s="1"/>
      <c r="M110" s="2"/>
    </row>
    <row r="111" spans="1:13">
      <c r="A111" s="18" t="s">
        <v>189</v>
      </c>
      <c r="B111" s="21">
        <v>0</v>
      </c>
      <c r="C111" s="21">
        <v>15</v>
      </c>
      <c r="D111" s="21" t="str">
        <f t="shared" si="1"/>
        <v>いも及びでん粉類-いも類</v>
      </c>
      <c r="E111" s="1"/>
      <c r="M111" s="2"/>
    </row>
    <row r="112" spans="1:13">
      <c r="A112" s="18" t="s">
        <v>190</v>
      </c>
      <c r="B112" s="21">
        <v>0</v>
      </c>
      <c r="C112" s="21">
        <v>15</v>
      </c>
      <c r="D112" s="21" t="str">
        <f t="shared" si="1"/>
        <v>いも及びでん粉類-いも類</v>
      </c>
      <c r="E112" s="1"/>
      <c r="M112" s="2"/>
    </row>
    <row r="113" spans="1:13">
      <c r="A113" s="18" t="s">
        <v>191</v>
      </c>
      <c r="B113" s="21">
        <v>0</v>
      </c>
      <c r="C113" s="21">
        <v>15</v>
      </c>
      <c r="D113" s="21" t="str">
        <f t="shared" si="1"/>
        <v>いも及びでん粉類-いも類</v>
      </c>
      <c r="E113" s="1"/>
      <c r="M113" s="2"/>
    </row>
    <row r="114" spans="1:13">
      <c r="A114" s="18" t="s">
        <v>192</v>
      </c>
      <c r="B114" s="21">
        <v>0</v>
      </c>
      <c r="C114" s="21">
        <v>15</v>
      </c>
      <c r="D114" s="21" t="str">
        <f t="shared" si="1"/>
        <v>いも及びでん粉類-いも類</v>
      </c>
      <c r="E114" s="1"/>
      <c r="M114" s="2"/>
    </row>
    <row r="115" spans="1:13">
      <c r="A115" s="18" t="s">
        <v>193</v>
      </c>
      <c r="B115" s="21">
        <v>0</v>
      </c>
      <c r="C115" s="21">
        <v>15</v>
      </c>
      <c r="D115" s="21" t="str">
        <f t="shared" si="1"/>
        <v>いも及びでん粉類-いも類</v>
      </c>
      <c r="E115" s="1"/>
      <c r="M115" s="2"/>
    </row>
    <row r="116" spans="1:13">
      <c r="A116" s="18" t="s">
        <v>194</v>
      </c>
      <c r="B116" s="21">
        <v>0</v>
      </c>
      <c r="C116" s="21">
        <v>15</v>
      </c>
      <c r="D116" s="21" t="str">
        <f t="shared" si="1"/>
        <v>いも及びでん粉類-いも類</v>
      </c>
      <c r="E116" s="1"/>
      <c r="M116" s="2"/>
    </row>
    <row r="117" spans="1:13">
      <c r="A117" s="18" t="s">
        <v>195</v>
      </c>
      <c r="B117" s="21">
        <v>0</v>
      </c>
      <c r="C117" s="21">
        <v>15</v>
      </c>
      <c r="D117" s="21" t="str">
        <f t="shared" si="1"/>
        <v>いも及びでん粉類-いも類</v>
      </c>
      <c r="E117" s="1"/>
      <c r="M117" s="2"/>
    </row>
    <row r="118" spans="1:13">
      <c r="A118" s="18" t="s">
        <v>196</v>
      </c>
      <c r="B118" s="21">
        <v>0</v>
      </c>
      <c r="C118" s="21">
        <v>15</v>
      </c>
      <c r="D118" s="21" t="str">
        <f t="shared" si="1"/>
        <v>いも及びでん粉類-いも類</v>
      </c>
      <c r="E118" s="1"/>
      <c r="M118" s="2"/>
    </row>
    <row r="119" spans="1:13">
      <c r="A119" s="18" t="s">
        <v>197</v>
      </c>
      <c r="B119" s="21">
        <v>0</v>
      </c>
      <c r="C119" s="21">
        <v>15</v>
      </c>
      <c r="D119" s="21" t="str">
        <f t="shared" si="1"/>
        <v>いも及びでん粉類-いも類</v>
      </c>
      <c r="E119" s="1"/>
      <c r="M119" s="2"/>
    </row>
    <row r="120" spans="1:13">
      <c r="A120" s="18" t="s">
        <v>198</v>
      </c>
      <c r="B120" s="21">
        <v>0</v>
      </c>
      <c r="C120" s="21">
        <v>15</v>
      </c>
      <c r="D120" s="21" t="str">
        <f t="shared" si="1"/>
        <v>いも及びでん粉類-いも類</v>
      </c>
      <c r="E120" s="1"/>
      <c r="M120" s="2"/>
    </row>
    <row r="121" spans="1:13">
      <c r="A121" s="18" t="s">
        <v>199</v>
      </c>
      <c r="B121" s="21">
        <v>0</v>
      </c>
      <c r="C121" s="21">
        <v>15</v>
      </c>
      <c r="D121" s="21" t="str">
        <f t="shared" si="1"/>
        <v>いも及びでん粉類-いも類</v>
      </c>
      <c r="E121" s="1"/>
      <c r="M121" s="2"/>
    </row>
    <row r="122" spans="1:13">
      <c r="A122" s="18" t="s">
        <v>200</v>
      </c>
      <c r="B122" s="21">
        <v>0</v>
      </c>
      <c r="C122" s="21">
        <v>15</v>
      </c>
      <c r="D122" s="21" t="str">
        <f t="shared" si="1"/>
        <v>いも及びでん粉類-いも類</v>
      </c>
      <c r="E122" s="1"/>
      <c r="M122" s="2"/>
    </row>
    <row r="123" spans="1:13">
      <c r="A123" s="18" t="s">
        <v>201</v>
      </c>
      <c r="B123" s="21">
        <v>0</v>
      </c>
      <c r="C123" s="21">
        <v>15</v>
      </c>
      <c r="D123" s="21" t="str">
        <f t="shared" si="1"/>
        <v>いも及びでん粉類-いも類</v>
      </c>
      <c r="E123" s="1"/>
      <c r="M123" s="2"/>
    </row>
    <row r="124" spans="1:13">
      <c r="A124" s="18" t="s">
        <v>202</v>
      </c>
      <c r="B124" s="21">
        <v>0</v>
      </c>
      <c r="C124" s="21">
        <v>21</v>
      </c>
      <c r="D124" s="21" t="str">
        <f t="shared" si="1"/>
        <v>砂糖及び甘味料</v>
      </c>
      <c r="E124" s="1"/>
      <c r="M124" s="2"/>
    </row>
    <row r="125" spans="1:13">
      <c r="A125" s="18" t="s">
        <v>203</v>
      </c>
      <c r="B125" s="21">
        <v>0</v>
      </c>
      <c r="C125" s="21">
        <v>21</v>
      </c>
      <c r="D125" s="21" t="str">
        <f t="shared" si="1"/>
        <v>砂糖及び甘味料</v>
      </c>
      <c r="E125" s="1"/>
      <c r="M125" s="2"/>
    </row>
    <row r="126" spans="1:13">
      <c r="A126" s="18" t="s">
        <v>204</v>
      </c>
      <c r="B126" s="21">
        <v>0</v>
      </c>
      <c r="C126" s="21">
        <v>21</v>
      </c>
      <c r="D126" s="21" t="str">
        <f t="shared" si="1"/>
        <v>砂糖及び甘味料</v>
      </c>
      <c r="E126" s="1"/>
      <c r="M126" s="2"/>
    </row>
    <row r="127" spans="1:13">
      <c r="A127" s="18" t="s">
        <v>205</v>
      </c>
      <c r="B127" s="21">
        <v>0</v>
      </c>
      <c r="C127" s="21">
        <v>21</v>
      </c>
      <c r="D127" s="21" t="str">
        <f t="shared" si="1"/>
        <v>砂糖及び甘味料</v>
      </c>
      <c r="E127" s="1"/>
      <c r="M127" s="2"/>
    </row>
    <row r="128" spans="1:13">
      <c r="A128" s="18" t="s">
        <v>206</v>
      </c>
      <c r="B128" s="21">
        <v>0</v>
      </c>
      <c r="C128" s="21">
        <v>21</v>
      </c>
      <c r="D128" s="21" t="str">
        <f t="shared" si="1"/>
        <v>砂糖及び甘味料</v>
      </c>
      <c r="E128" s="1"/>
      <c r="M128" s="2"/>
    </row>
    <row r="129" spans="1:13">
      <c r="A129" s="18" t="s">
        <v>207</v>
      </c>
      <c r="B129" s="21">
        <v>0</v>
      </c>
      <c r="C129" s="21">
        <v>21</v>
      </c>
      <c r="D129" s="21" t="str">
        <f t="shared" si="1"/>
        <v>砂糖及び甘味料</v>
      </c>
      <c r="E129" s="1"/>
      <c r="M129" s="2"/>
    </row>
    <row r="130" spans="1:13">
      <c r="A130" s="18" t="s">
        <v>208</v>
      </c>
      <c r="B130" s="21">
        <v>0</v>
      </c>
      <c r="C130" s="21">
        <v>21</v>
      </c>
      <c r="D130" s="21" t="str">
        <f t="shared" si="1"/>
        <v>砂糖及び甘味料</v>
      </c>
      <c r="E130" s="1"/>
      <c r="M130" s="2"/>
    </row>
    <row r="131" spans="1:13">
      <c r="A131" s="18" t="s">
        <v>209</v>
      </c>
      <c r="B131" s="21">
        <v>0</v>
      </c>
      <c r="C131" s="21">
        <v>21</v>
      </c>
      <c r="D131" s="21" t="str">
        <f t="shared" si="1"/>
        <v>砂糖及び甘味料</v>
      </c>
      <c r="E131" s="1"/>
      <c r="M131" s="2"/>
    </row>
    <row r="132" spans="1:13">
      <c r="A132" s="18" t="s">
        <v>210</v>
      </c>
      <c r="B132" s="21">
        <v>0</v>
      </c>
      <c r="C132" s="21">
        <v>21</v>
      </c>
      <c r="D132" s="21" t="str">
        <f t="shared" si="1"/>
        <v>砂糖及び甘味料</v>
      </c>
      <c r="E132" s="1"/>
      <c r="M132" s="2"/>
    </row>
    <row r="133" spans="1:13">
      <c r="A133" s="18" t="s">
        <v>211</v>
      </c>
      <c r="B133" s="21">
        <v>0</v>
      </c>
      <c r="C133" s="21">
        <v>21</v>
      </c>
      <c r="D133" s="21" t="str">
        <f t="shared" si="1"/>
        <v>砂糖及び甘味料</v>
      </c>
      <c r="E133" s="1"/>
      <c r="M133" s="2"/>
    </row>
    <row r="134" spans="1:13">
      <c r="A134" s="18" t="s">
        <v>212</v>
      </c>
      <c r="B134" s="21">
        <v>0</v>
      </c>
      <c r="C134" s="21">
        <v>21</v>
      </c>
      <c r="D134" s="21" t="str">
        <f t="shared" ref="D134:D197" si="2">VLOOKUP(C134,$H$6:$I$31,2,FALSE)</f>
        <v>砂糖及び甘味料</v>
      </c>
      <c r="E134" s="1"/>
      <c r="M134" s="2"/>
    </row>
    <row r="135" spans="1:13">
      <c r="A135" s="18" t="s">
        <v>213</v>
      </c>
      <c r="B135" s="21">
        <v>0</v>
      </c>
      <c r="C135" s="21">
        <v>21</v>
      </c>
      <c r="D135" s="21" t="str">
        <f t="shared" si="2"/>
        <v>砂糖及び甘味料</v>
      </c>
      <c r="E135" s="1"/>
      <c r="M135" s="2"/>
    </row>
    <row r="136" spans="1:13">
      <c r="A136" s="18" t="s">
        <v>214</v>
      </c>
      <c r="B136" s="21">
        <v>0</v>
      </c>
      <c r="C136" s="21">
        <v>21</v>
      </c>
      <c r="D136" s="21" t="str">
        <f t="shared" si="2"/>
        <v>砂糖及び甘味料</v>
      </c>
      <c r="E136" s="1"/>
      <c r="M136" s="2"/>
    </row>
    <row r="137" spans="1:13">
      <c r="A137" s="18" t="s">
        <v>215</v>
      </c>
      <c r="B137" s="21">
        <v>0</v>
      </c>
      <c r="C137" s="21">
        <v>21</v>
      </c>
      <c r="D137" s="21" t="str">
        <f t="shared" si="2"/>
        <v>砂糖及び甘味料</v>
      </c>
      <c r="E137" s="1"/>
      <c r="M137" s="2"/>
    </row>
    <row r="138" spans="1:13">
      <c r="A138" s="18" t="s">
        <v>216</v>
      </c>
      <c r="B138" s="21">
        <v>0</v>
      </c>
      <c r="C138" s="21">
        <v>21</v>
      </c>
      <c r="D138" s="21" t="str">
        <f t="shared" si="2"/>
        <v>砂糖及び甘味料</v>
      </c>
      <c r="E138" s="1"/>
      <c r="M138" s="2"/>
    </row>
    <row r="139" spans="1:13">
      <c r="A139" s="18" t="s">
        <v>217</v>
      </c>
      <c r="B139" s="21">
        <v>0</v>
      </c>
      <c r="C139" s="21">
        <v>21</v>
      </c>
      <c r="D139" s="21" t="str">
        <f t="shared" si="2"/>
        <v>砂糖及び甘味料</v>
      </c>
      <c r="E139" s="1"/>
      <c r="M139" s="2"/>
    </row>
    <row r="140" spans="1:13">
      <c r="A140" s="18" t="s">
        <v>218</v>
      </c>
      <c r="B140" s="21">
        <v>0</v>
      </c>
      <c r="C140" s="21">
        <v>21</v>
      </c>
      <c r="D140" s="21" t="str">
        <f t="shared" si="2"/>
        <v>砂糖及び甘味料</v>
      </c>
      <c r="E140" s="1"/>
      <c r="M140" s="2"/>
    </row>
    <row r="141" spans="1:13">
      <c r="A141" s="18" t="s">
        <v>219</v>
      </c>
      <c r="B141" s="21">
        <v>0</v>
      </c>
      <c r="C141" s="21">
        <v>21</v>
      </c>
      <c r="D141" s="21" t="str">
        <f t="shared" si="2"/>
        <v>砂糖及び甘味料</v>
      </c>
      <c r="E141" s="1"/>
      <c r="M141" s="2"/>
    </row>
    <row r="142" spans="1:13">
      <c r="A142" s="18" t="s">
        <v>220</v>
      </c>
      <c r="B142" s="21">
        <v>0</v>
      </c>
      <c r="C142" s="21">
        <v>21</v>
      </c>
      <c r="D142" s="21" t="str">
        <f t="shared" si="2"/>
        <v>砂糖及び甘味料</v>
      </c>
      <c r="E142" s="1"/>
      <c r="M142" s="2"/>
    </row>
    <row r="143" spans="1:13">
      <c r="A143" s="18" t="s">
        <v>221</v>
      </c>
      <c r="B143" s="21">
        <v>0</v>
      </c>
      <c r="C143" s="21">
        <v>21</v>
      </c>
      <c r="D143" s="21" t="str">
        <f t="shared" si="2"/>
        <v>砂糖及び甘味料</v>
      </c>
      <c r="E143" s="1"/>
      <c r="M143" s="2"/>
    </row>
    <row r="144" spans="1:13">
      <c r="A144" s="18" t="s">
        <v>222</v>
      </c>
      <c r="B144" s="21">
        <v>0</v>
      </c>
      <c r="C144" s="21">
        <v>21</v>
      </c>
      <c r="D144" s="21" t="str">
        <f t="shared" si="2"/>
        <v>砂糖及び甘味料</v>
      </c>
      <c r="E144" s="1"/>
      <c r="M144" s="2"/>
    </row>
    <row r="145" spans="1:13">
      <c r="A145" s="18" t="s">
        <v>223</v>
      </c>
      <c r="B145" s="21">
        <v>0</v>
      </c>
      <c r="C145" s="21">
        <v>7</v>
      </c>
      <c r="D145" s="21" t="str">
        <f t="shared" si="2"/>
        <v>豆類-大豆・豆製品</v>
      </c>
      <c r="E145" s="1"/>
      <c r="M145" s="2"/>
    </row>
    <row r="146" spans="1:13">
      <c r="A146" s="18" t="s">
        <v>224</v>
      </c>
      <c r="B146" s="21">
        <v>0</v>
      </c>
      <c r="C146" s="21">
        <v>7</v>
      </c>
      <c r="D146" s="21" t="str">
        <f t="shared" si="2"/>
        <v>豆類-大豆・豆製品</v>
      </c>
      <c r="E146" s="1"/>
      <c r="M146" s="2"/>
    </row>
    <row r="147" spans="1:13">
      <c r="A147" s="18" t="s">
        <v>225</v>
      </c>
      <c r="B147" s="21">
        <v>0</v>
      </c>
      <c r="C147" s="21">
        <v>7</v>
      </c>
      <c r="D147" s="21" t="str">
        <f t="shared" si="2"/>
        <v>豆類-大豆・豆製品</v>
      </c>
      <c r="E147" s="1"/>
      <c r="M147" s="2"/>
    </row>
    <row r="148" spans="1:13">
      <c r="A148" s="18" t="s">
        <v>226</v>
      </c>
      <c r="B148" s="21">
        <v>0</v>
      </c>
      <c r="C148" s="21">
        <v>7</v>
      </c>
      <c r="D148" s="21" t="str">
        <f t="shared" si="2"/>
        <v>豆類-大豆・豆製品</v>
      </c>
      <c r="E148" s="1"/>
      <c r="M148" s="2"/>
    </row>
    <row r="149" spans="1:13">
      <c r="A149" s="18" t="s">
        <v>227</v>
      </c>
      <c r="B149" s="21">
        <v>0</v>
      </c>
      <c r="C149" s="21">
        <v>7</v>
      </c>
      <c r="D149" s="21" t="str">
        <f t="shared" si="2"/>
        <v>豆類-大豆・豆製品</v>
      </c>
      <c r="E149" s="1"/>
      <c r="M149" s="2"/>
    </row>
    <row r="150" spans="1:13">
      <c r="A150" s="18" t="s">
        <v>228</v>
      </c>
      <c r="B150" s="21">
        <v>0</v>
      </c>
      <c r="C150" s="21">
        <v>7</v>
      </c>
      <c r="D150" s="21" t="str">
        <f t="shared" si="2"/>
        <v>豆類-大豆・豆製品</v>
      </c>
      <c r="E150" s="1"/>
      <c r="M150" s="2"/>
    </row>
    <row r="151" spans="1:13">
      <c r="A151" s="18" t="s">
        <v>229</v>
      </c>
      <c r="B151" s="21">
        <v>0</v>
      </c>
      <c r="C151" s="21">
        <v>7</v>
      </c>
      <c r="D151" s="21" t="str">
        <f t="shared" si="2"/>
        <v>豆類-大豆・豆製品</v>
      </c>
      <c r="E151" s="1"/>
      <c r="M151" s="2"/>
    </row>
    <row r="152" spans="1:13">
      <c r="A152" s="18" t="s">
        <v>230</v>
      </c>
      <c r="B152" s="21">
        <v>0</v>
      </c>
      <c r="C152" s="21">
        <v>7</v>
      </c>
      <c r="D152" s="21" t="str">
        <f t="shared" si="2"/>
        <v>豆類-大豆・豆製品</v>
      </c>
      <c r="E152" s="1"/>
      <c r="M152" s="2"/>
    </row>
    <row r="153" spans="1:13">
      <c r="A153" s="18" t="s">
        <v>231</v>
      </c>
      <c r="B153" s="21">
        <v>0</v>
      </c>
      <c r="C153" s="21">
        <v>7</v>
      </c>
      <c r="D153" s="21" t="str">
        <f t="shared" si="2"/>
        <v>豆類-大豆・豆製品</v>
      </c>
      <c r="E153" s="1"/>
      <c r="M153" s="2"/>
    </row>
    <row r="154" spans="1:13">
      <c r="A154" s="18" t="s">
        <v>232</v>
      </c>
      <c r="B154" s="21">
        <v>0</v>
      </c>
      <c r="C154" s="21">
        <v>7</v>
      </c>
      <c r="D154" s="21" t="str">
        <f t="shared" si="2"/>
        <v>豆類-大豆・豆製品</v>
      </c>
      <c r="E154" s="1"/>
      <c r="M154" s="2"/>
    </row>
    <row r="155" spans="1:13">
      <c r="A155" s="18" t="s">
        <v>233</v>
      </c>
      <c r="B155" s="21">
        <v>0</v>
      </c>
      <c r="C155" s="21">
        <v>7</v>
      </c>
      <c r="D155" s="21" t="str">
        <f t="shared" si="2"/>
        <v>豆類-大豆・豆製品</v>
      </c>
      <c r="E155" s="1"/>
      <c r="M155" s="2"/>
    </row>
    <row r="156" spans="1:13">
      <c r="A156" s="18" t="s">
        <v>30</v>
      </c>
      <c r="B156" s="21">
        <v>0</v>
      </c>
      <c r="C156" s="21">
        <v>7</v>
      </c>
      <c r="D156" s="21" t="str">
        <f t="shared" si="2"/>
        <v>豆類-大豆・豆製品</v>
      </c>
      <c r="E156" s="1"/>
      <c r="M156" s="2"/>
    </row>
    <row r="157" spans="1:13">
      <c r="A157" s="18" t="s">
        <v>234</v>
      </c>
      <c r="B157" s="21">
        <v>0</v>
      </c>
      <c r="C157" s="21">
        <v>7</v>
      </c>
      <c r="D157" s="21" t="str">
        <f t="shared" si="2"/>
        <v>豆類-大豆・豆製品</v>
      </c>
      <c r="E157" s="1"/>
      <c r="M157" s="2"/>
    </row>
    <row r="158" spans="1:13">
      <c r="A158" s="18" t="s">
        <v>235</v>
      </c>
      <c r="B158" s="21">
        <v>0</v>
      </c>
      <c r="C158" s="21">
        <v>7</v>
      </c>
      <c r="D158" s="21" t="str">
        <f t="shared" si="2"/>
        <v>豆類-大豆・豆製品</v>
      </c>
      <c r="E158" s="1"/>
      <c r="M158" s="2"/>
    </row>
    <row r="159" spans="1:13">
      <c r="A159" s="18" t="s">
        <v>236</v>
      </c>
      <c r="B159" s="21">
        <v>0</v>
      </c>
      <c r="C159" s="21">
        <v>7</v>
      </c>
      <c r="D159" s="21" t="str">
        <f t="shared" si="2"/>
        <v>豆類-大豆・豆製品</v>
      </c>
      <c r="E159" s="1"/>
      <c r="M159" s="2"/>
    </row>
    <row r="160" spans="1:13">
      <c r="A160" s="18" t="s">
        <v>237</v>
      </c>
      <c r="B160" s="21">
        <v>0</v>
      </c>
      <c r="C160" s="21">
        <v>7</v>
      </c>
      <c r="D160" s="21" t="str">
        <f t="shared" si="2"/>
        <v>豆類-大豆・豆製品</v>
      </c>
      <c r="E160" s="1"/>
      <c r="M160" s="2"/>
    </row>
    <row r="161" spans="1:13">
      <c r="A161" s="18" t="s">
        <v>238</v>
      </c>
      <c r="B161" s="21">
        <v>0</v>
      </c>
      <c r="C161" s="21">
        <v>7</v>
      </c>
      <c r="D161" s="21" t="str">
        <f t="shared" si="2"/>
        <v>豆類-大豆・豆製品</v>
      </c>
      <c r="E161" s="1"/>
      <c r="M161" s="2"/>
    </row>
    <row r="162" spans="1:13">
      <c r="A162" s="18" t="s">
        <v>239</v>
      </c>
      <c r="B162" s="21">
        <v>0</v>
      </c>
      <c r="C162" s="21">
        <v>7</v>
      </c>
      <c r="D162" s="21" t="str">
        <f t="shared" si="2"/>
        <v>豆類-大豆・豆製品</v>
      </c>
      <c r="E162" s="1"/>
      <c r="M162" s="2"/>
    </row>
    <row r="163" spans="1:13">
      <c r="A163" s="18" t="s">
        <v>240</v>
      </c>
      <c r="B163" s="21">
        <v>0</v>
      </c>
      <c r="C163" s="21">
        <v>7</v>
      </c>
      <c r="D163" s="21" t="str">
        <f t="shared" si="2"/>
        <v>豆類-大豆・豆製品</v>
      </c>
      <c r="E163" s="1"/>
      <c r="M163" s="2"/>
    </row>
    <row r="164" spans="1:13">
      <c r="A164" s="18" t="s">
        <v>241</v>
      </c>
      <c r="B164" s="21">
        <v>0</v>
      </c>
      <c r="C164" s="21">
        <v>7</v>
      </c>
      <c r="D164" s="21" t="str">
        <f t="shared" si="2"/>
        <v>豆類-大豆・豆製品</v>
      </c>
      <c r="E164" s="1"/>
      <c r="M164" s="2"/>
    </row>
    <row r="165" spans="1:13">
      <c r="A165" s="18" t="s">
        <v>242</v>
      </c>
      <c r="B165" s="21">
        <v>0</v>
      </c>
      <c r="C165" s="21">
        <v>6</v>
      </c>
      <c r="D165" s="21" t="str">
        <f t="shared" si="2"/>
        <v>豆類－豆腐・豆製品</v>
      </c>
      <c r="E165" s="1"/>
      <c r="M165" s="2"/>
    </row>
    <row r="166" spans="1:13">
      <c r="A166" s="18" t="s">
        <v>243</v>
      </c>
      <c r="B166" s="21">
        <v>0</v>
      </c>
      <c r="C166" s="21">
        <v>6</v>
      </c>
      <c r="D166" s="21" t="str">
        <f t="shared" si="2"/>
        <v>豆類－豆腐・豆製品</v>
      </c>
      <c r="E166" s="1"/>
      <c r="M166" s="2"/>
    </row>
    <row r="167" spans="1:13">
      <c r="A167" s="18" t="s">
        <v>244</v>
      </c>
      <c r="B167" s="21">
        <v>0</v>
      </c>
      <c r="C167" s="21">
        <v>6</v>
      </c>
      <c r="D167" s="21" t="str">
        <f t="shared" si="2"/>
        <v>豆類－豆腐・豆製品</v>
      </c>
      <c r="E167" s="1"/>
      <c r="M167" s="2"/>
    </row>
    <row r="168" spans="1:13">
      <c r="A168" s="18" t="s">
        <v>245</v>
      </c>
      <c r="B168" s="21">
        <v>0</v>
      </c>
      <c r="C168" s="21">
        <v>6</v>
      </c>
      <c r="D168" s="21" t="str">
        <f t="shared" si="2"/>
        <v>豆類－豆腐・豆製品</v>
      </c>
      <c r="E168" s="1"/>
      <c r="M168" s="2"/>
    </row>
    <row r="169" spans="1:13">
      <c r="A169" s="18" t="s">
        <v>246</v>
      </c>
      <c r="B169" s="21">
        <v>0</v>
      </c>
      <c r="C169" s="21">
        <v>6</v>
      </c>
      <c r="D169" s="21" t="str">
        <f t="shared" si="2"/>
        <v>豆類－豆腐・豆製品</v>
      </c>
      <c r="E169" s="1"/>
      <c r="M169" s="2"/>
    </row>
    <row r="170" spans="1:13">
      <c r="A170" s="18" t="s">
        <v>247</v>
      </c>
      <c r="B170" s="21">
        <v>0</v>
      </c>
      <c r="C170" s="21">
        <v>6</v>
      </c>
      <c r="D170" s="21" t="str">
        <f t="shared" si="2"/>
        <v>豆類－豆腐・豆製品</v>
      </c>
      <c r="E170" s="1"/>
      <c r="M170" s="2"/>
    </row>
    <row r="171" spans="1:13">
      <c r="A171" s="18" t="s">
        <v>248</v>
      </c>
      <c r="B171" s="21">
        <v>0</v>
      </c>
      <c r="C171" s="21">
        <v>6</v>
      </c>
      <c r="D171" s="21" t="str">
        <f t="shared" si="2"/>
        <v>豆類－豆腐・豆製品</v>
      </c>
      <c r="E171" s="1"/>
      <c r="M171" s="2"/>
    </row>
    <row r="172" spans="1:13">
      <c r="A172" s="18" t="s">
        <v>249</v>
      </c>
      <c r="B172" s="21">
        <v>0</v>
      </c>
      <c r="C172" s="21">
        <v>6</v>
      </c>
      <c r="D172" s="21" t="str">
        <f t="shared" si="2"/>
        <v>豆類－豆腐・豆製品</v>
      </c>
      <c r="E172" s="1"/>
      <c r="M172" s="2"/>
    </row>
    <row r="173" spans="1:13">
      <c r="A173" s="18" t="s">
        <v>250</v>
      </c>
      <c r="B173" s="21">
        <v>0</v>
      </c>
      <c r="C173" s="21">
        <v>6</v>
      </c>
      <c r="D173" s="21" t="str">
        <f t="shared" si="2"/>
        <v>豆類－豆腐・豆製品</v>
      </c>
      <c r="E173" s="1"/>
      <c r="M173" s="2"/>
    </row>
    <row r="174" spans="1:13">
      <c r="A174" s="18" t="s">
        <v>251</v>
      </c>
      <c r="B174" s="21">
        <v>0</v>
      </c>
      <c r="C174" s="21">
        <v>7</v>
      </c>
      <c r="D174" s="21" t="str">
        <f t="shared" si="2"/>
        <v>豆類-大豆・豆製品</v>
      </c>
      <c r="E174" s="1"/>
      <c r="M174" s="2"/>
    </row>
    <row r="175" spans="1:13">
      <c r="A175" s="18" t="s">
        <v>252</v>
      </c>
      <c r="B175" s="21">
        <v>0</v>
      </c>
      <c r="C175" s="21">
        <v>6</v>
      </c>
      <c r="D175" s="21" t="str">
        <f t="shared" si="2"/>
        <v>豆類－豆腐・豆製品</v>
      </c>
      <c r="E175" s="1"/>
      <c r="M175" s="2"/>
    </row>
    <row r="176" spans="1:13">
      <c r="A176" s="18" t="s">
        <v>253</v>
      </c>
      <c r="B176" s="21">
        <v>0</v>
      </c>
      <c r="C176" s="21">
        <v>6</v>
      </c>
      <c r="D176" s="21" t="str">
        <f t="shared" si="2"/>
        <v>豆類－豆腐・豆製品</v>
      </c>
      <c r="E176" s="1"/>
      <c r="M176" s="2"/>
    </row>
    <row r="177" spans="1:13">
      <c r="A177" s="18" t="s">
        <v>254</v>
      </c>
      <c r="B177" s="21">
        <v>0</v>
      </c>
      <c r="C177" s="21">
        <v>6</v>
      </c>
      <c r="D177" s="21" t="str">
        <f t="shared" si="2"/>
        <v>豆類－豆腐・豆製品</v>
      </c>
      <c r="E177" s="1"/>
      <c r="M177" s="2"/>
    </row>
    <row r="178" spans="1:13">
      <c r="A178" s="18" t="s">
        <v>255</v>
      </c>
      <c r="B178" s="21">
        <v>0</v>
      </c>
      <c r="C178" s="21">
        <v>7</v>
      </c>
      <c r="D178" s="21" t="str">
        <f t="shared" si="2"/>
        <v>豆類-大豆・豆製品</v>
      </c>
      <c r="E178" s="1"/>
      <c r="M178" s="2"/>
    </row>
    <row r="179" spans="1:13">
      <c r="A179" s="18" t="s">
        <v>256</v>
      </c>
      <c r="B179" s="21">
        <v>0</v>
      </c>
      <c r="C179" s="21">
        <v>6</v>
      </c>
      <c r="D179" s="21" t="str">
        <f t="shared" si="2"/>
        <v>豆類－豆腐・豆製品</v>
      </c>
      <c r="E179" s="1"/>
      <c r="M179" s="2"/>
    </row>
    <row r="180" spans="1:13">
      <c r="A180" s="18" t="s">
        <v>257</v>
      </c>
      <c r="B180" s="21">
        <v>0</v>
      </c>
      <c r="C180" s="21">
        <v>6</v>
      </c>
      <c r="D180" s="21" t="str">
        <f t="shared" si="2"/>
        <v>豆類－豆腐・豆製品</v>
      </c>
      <c r="E180" s="1"/>
      <c r="M180" s="2"/>
    </row>
    <row r="181" spans="1:13">
      <c r="A181" s="18" t="s">
        <v>258</v>
      </c>
      <c r="B181" s="21">
        <v>0</v>
      </c>
      <c r="C181" s="21">
        <v>6</v>
      </c>
      <c r="D181" s="21" t="str">
        <f t="shared" si="2"/>
        <v>豆類－豆腐・豆製品</v>
      </c>
      <c r="E181" s="1"/>
      <c r="M181" s="2"/>
    </row>
    <row r="182" spans="1:13">
      <c r="A182" s="18" t="s">
        <v>259</v>
      </c>
      <c r="B182" s="21">
        <v>0</v>
      </c>
      <c r="C182" s="21">
        <v>6</v>
      </c>
      <c r="D182" s="21" t="str">
        <f t="shared" si="2"/>
        <v>豆類－豆腐・豆製品</v>
      </c>
      <c r="E182" s="1"/>
      <c r="M182" s="2"/>
    </row>
    <row r="183" spans="1:13">
      <c r="A183" s="18" t="s">
        <v>260</v>
      </c>
      <c r="B183" s="21">
        <v>0</v>
      </c>
      <c r="C183" s="21">
        <v>6</v>
      </c>
      <c r="D183" s="21" t="str">
        <f t="shared" si="2"/>
        <v>豆類－豆腐・豆製品</v>
      </c>
      <c r="E183" s="1"/>
      <c r="M183" s="2"/>
    </row>
    <row r="184" spans="1:13">
      <c r="A184" s="18" t="s">
        <v>261</v>
      </c>
      <c r="B184" s="21">
        <v>0</v>
      </c>
      <c r="C184" s="21">
        <v>6</v>
      </c>
      <c r="D184" s="21" t="str">
        <f t="shared" si="2"/>
        <v>豆類－豆腐・豆製品</v>
      </c>
      <c r="E184" s="1"/>
      <c r="M184" s="2"/>
    </row>
    <row r="185" spans="1:13">
      <c r="A185" s="18" t="s">
        <v>262</v>
      </c>
      <c r="B185" s="21">
        <v>0</v>
      </c>
      <c r="C185" s="21">
        <v>7</v>
      </c>
      <c r="D185" s="21" t="str">
        <f t="shared" si="2"/>
        <v>豆類-大豆・豆製品</v>
      </c>
      <c r="E185" s="1"/>
      <c r="M185" s="2"/>
    </row>
    <row r="186" spans="1:13">
      <c r="A186" s="18" t="s">
        <v>263</v>
      </c>
      <c r="B186" s="21">
        <v>0</v>
      </c>
      <c r="C186" s="21">
        <v>7</v>
      </c>
      <c r="D186" s="21" t="str">
        <f t="shared" si="2"/>
        <v>豆類-大豆・豆製品</v>
      </c>
      <c r="E186" s="1"/>
      <c r="M186" s="2"/>
    </row>
    <row r="187" spans="1:13">
      <c r="A187" s="18" t="s">
        <v>264</v>
      </c>
      <c r="B187" s="21">
        <v>0</v>
      </c>
      <c r="C187" s="21">
        <v>7</v>
      </c>
      <c r="D187" s="21" t="str">
        <f t="shared" si="2"/>
        <v>豆類-大豆・豆製品</v>
      </c>
      <c r="E187" s="1"/>
      <c r="M187" s="2"/>
    </row>
    <row r="188" spans="1:13">
      <c r="A188" s="18" t="s">
        <v>265</v>
      </c>
      <c r="B188" s="21">
        <v>0</v>
      </c>
      <c r="C188" s="21">
        <v>7</v>
      </c>
      <c r="D188" s="21" t="str">
        <f t="shared" si="2"/>
        <v>豆類-大豆・豆製品</v>
      </c>
      <c r="E188" s="1"/>
      <c r="M188" s="2"/>
    </row>
    <row r="189" spans="1:13">
      <c r="A189" s="18" t="s">
        <v>266</v>
      </c>
      <c r="B189" s="21">
        <v>0</v>
      </c>
      <c r="C189" s="21">
        <v>7</v>
      </c>
      <c r="D189" s="21" t="str">
        <f t="shared" si="2"/>
        <v>豆類-大豆・豆製品</v>
      </c>
      <c r="E189" s="1"/>
      <c r="M189" s="2"/>
    </row>
    <row r="190" spans="1:13">
      <c r="A190" s="18" t="s">
        <v>267</v>
      </c>
      <c r="B190" s="21">
        <v>0</v>
      </c>
      <c r="C190" s="21">
        <v>7</v>
      </c>
      <c r="D190" s="21" t="str">
        <f t="shared" si="2"/>
        <v>豆類-大豆・豆製品</v>
      </c>
      <c r="E190" s="1"/>
      <c r="M190" s="2"/>
    </row>
    <row r="191" spans="1:13">
      <c r="A191" s="18" t="s">
        <v>268</v>
      </c>
      <c r="B191" s="21">
        <v>0</v>
      </c>
      <c r="C191" s="21">
        <v>23</v>
      </c>
      <c r="D191" s="21" t="str">
        <f t="shared" si="2"/>
        <v>種　実　類</v>
      </c>
      <c r="E191" s="1"/>
      <c r="M191" s="2"/>
    </row>
    <row r="192" spans="1:13">
      <c r="A192" s="18" t="s">
        <v>269</v>
      </c>
      <c r="B192" s="21">
        <v>0</v>
      </c>
      <c r="C192" s="21">
        <v>23</v>
      </c>
      <c r="D192" s="21" t="str">
        <f t="shared" si="2"/>
        <v>種　実　類</v>
      </c>
      <c r="E192" s="1"/>
      <c r="M192" s="2"/>
    </row>
    <row r="193" spans="1:13">
      <c r="A193" s="18" t="s">
        <v>270</v>
      </c>
      <c r="B193" s="21">
        <v>0</v>
      </c>
      <c r="C193" s="21">
        <v>23</v>
      </c>
      <c r="D193" s="21" t="str">
        <f t="shared" si="2"/>
        <v>種　実　類</v>
      </c>
      <c r="E193" s="1"/>
      <c r="M193" s="2"/>
    </row>
    <row r="194" spans="1:13">
      <c r="A194" s="18" t="s">
        <v>271</v>
      </c>
      <c r="B194" s="21">
        <v>0</v>
      </c>
      <c r="C194" s="21">
        <v>23</v>
      </c>
      <c r="D194" s="21" t="str">
        <f t="shared" si="2"/>
        <v>種　実　類</v>
      </c>
      <c r="E194" s="1"/>
      <c r="M194" s="2"/>
    </row>
    <row r="195" spans="1:13">
      <c r="A195" s="18" t="s">
        <v>272</v>
      </c>
      <c r="B195" s="21">
        <v>0</v>
      </c>
      <c r="C195" s="21">
        <v>23</v>
      </c>
      <c r="D195" s="21" t="str">
        <f t="shared" si="2"/>
        <v>種　実　類</v>
      </c>
      <c r="E195" s="1"/>
      <c r="M195" s="2"/>
    </row>
    <row r="196" spans="1:13">
      <c r="A196" s="18" t="s">
        <v>273</v>
      </c>
      <c r="B196" s="21">
        <v>35</v>
      </c>
      <c r="C196" s="21">
        <v>23</v>
      </c>
      <c r="D196" s="21" t="str">
        <f t="shared" si="2"/>
        <v>種　実　類</v>
      </c>
      <c r="E196" s="1"/>
      <c r="M196" s="2"/>
    </row>
    <row r="197" spans="1:13">
      <c r="A197" s="18" t="s">
        <v>274</v>
      </c>
      <c r="B197" s="21">
        <v>0</v>
      </c>
      <c r="C197" s="21">
        <v>23</v>
      </c>
      <c r="D197" s="21" t="str">
        <f t="shared" si="2"/>
        <v>種　実　類</v>
      </c>
      <c r="E197" s="1"/>
      <c r="M197" s="2"/>
    </row>
    <row r="198" spans="1:13">
      <c r="A198" s="18" t="s">
        <v>275</v>
      </c>
      <c r="B198" s="21">
        <v>25</v>
      </c>
      <c r="C198" s="21">
        <v>23</v>
      </c>
      <c r="D198" s="21" t="str">
        <f t="shared" ref="D198:D261" si="3">VLOOKUP(C198,$H$6:$I$31,2,FALSE)</f>
        <v>種　実　類</v>
      </c>
      <c r="E198" s="1"/>
      <c r="M198" s="2"/>
    </row>
    <row r="199" spans="1:13">
      <c r="A199" s="18" t="s">
        <v>276</v>
      </c>
      <c r="B199" s="21">
        <v>0</v>
      </c>
      <c r="C199" s="21">
        <v>23</v>
      </c>
      <c r="D199" s="21" t="str">
        <f t="shared" si="3"/>
        <v>種　実　類</v>
      </c>
      <c r="E199" s="1"/>
      <c r="M199" s="2"/>
    </row>
    <row r="200" spans="1:13">
      <c r="A200" s="18" t="s">
        <v>277</v>
      </c>
      <c r="B200" s="21">
        <v>30</v>
      </c>
      <c r="C200" s="21">
        <v>23</v>
      </c>
      <c r="D200" s="21" t="str">
        <f t="shared" si="3"/>
        <v>種　実　類</v>
      </c>
      <c r="E200" s="1"/>
      <c r="M200" s="2"/>
    </row>
    <row r="201" spans="1:13">
      <c r="A201" s="18" t="s">
        <v>278</v>
      </c>
      <c r="B201" s="21">
        <v>20</v>
      </c>
      <c r="C201" s="21">
        <v>23</v>
      </c>
      <c r="D201" s="21" t="str">
        <f t="shared" si="3"/>
        <v>種　実　類</v>
      </c>
      <c r="E201" s="1"/>
      <c r="M201" s="2"/>
    </row>
    <row r="202" spans="1:13">
      <c r="A202" s="18" t="s">
        <v>279</v>
      </c>
      <c r="B202" s="21">
        <v>0</v>
      </c>
      <c r="C202" s="21">
        <v>23</v>
      </c>
      <c r="D202" s="21" t="str">
        <f t="shared" si="3"/>
        <v>種　実　類</v>
      </c>
      <c r="E202" s="1"/>
      <c r="M202" s="2"/>
    </row>
    <row r="203" spans="1:13">
      <c r="A203" s="18" t="s">
        <v>280</v>
      </c>
      <c r="B203" s="21">
        <v>20</v>
      </c>
      <c r="C203" s="21">
        <v>23</v>
      </c>
      <c r="D203" s="21" t="str">
        <f t="shared" si="3"/>
        <v>種　実　類</v>
      </c>
      <c r="E203" s="1"/>
      <c r="M203" s="2"/>
    </row>
    <row r="204" spans="1:13">
      <c r="A204" s="18" t="s">
        <v>281</v>
      </c>
      <c r="B204" s="21">
        <v>0</v>
      </c>
      <c r="C204" s="21">
        <v>23</v>
      </c>
      <c r="D204" s="21" t="str">
        <f t="shared" si="3"/>
        <v>種　実　類</v>
      </c>
      <c r="E204" s="1"/>
      <c r="M204" s="2"/>
    </row>
    <row r="205" spans="1:13">
      <c r="A205" s="18" t="s">
        <v>282</v>
      </c>
      <c r="B205" s="21">
        <v>0</v>
      </c>
      <c r="C205" s="21">
        <v>23</v>
      </c>
      <c r="D205" s="21" t="str">
        <f t="shared" si="3"/>
        <v>種　実　類</v>
      </c>
      <c r="E205" s="1"/>
      <c r="M205" s="2"/>
    </row>
    <row r="206" spans="1:13">
      <c r="A206" s="18" t="s">
        <v>283</v>
      </c>
      <c r="B206" s="21">
        <v>0</v>
      </c>
      <c r="C206" s="21">
        <v>23</v>
      </c>
      <c r="D206" s="21" t="str">
        <f t="shared" si="3"/>
        <v>種　実　類</v>
      </c>
      <c r="E206" s="1"/>
      <c r="M206" s="2"/>
    </row>
    <row r="207" spans="1:13">
      <c r="A207" s="18" t="s">
        <v>284</v>
      </c>
      <c r="B207" s="21">
        <v>0</v>
      </c>
      <c r="C207" s="21">
        <v>23</v>
      </c>
      <c r="D207" s="21" t="str">
        <f t="shared" si="3"/>
        <v>種　実　類</v>
      </c>
      <c r="E207" s="1"/>
      <c r="M207" s="2"/>
    </row>
    <row r="208" spans="1:13">
      <c r="A208" s="18" t="s">
        <v>285</v>
      </c>
      <c r="B208" s="21">
        <v>0</v>
      </c>
      <c r="C208" s="21">
        <v>23</v>
      </c>
      <c r="D208" s="21" t="str">
        <f t="shared" si="3"/>
        <v>種　実　類</v>
      </c>
      <c r="E208" s="1"/>
      <c r="M208" s="2"/>
    </row>
    <row r="209" spans="1:13">
      <c r="A209" s="18" t="s">
        <v>286</v>
      </c>
      <c r="B209" s="21">
        <v>35</v>
      </c>
      <c r="C209" s="21">
        <v>23</v>
      </c>
      <c r="D209" s="21" t="str">
        <f t="shared" si="3"/>
        <v>種　実　類</v>
      </c>
      <c r="E209" s="1"/>
      <c r="M209" s="2"/>
    </row>
    <row r="210" spans="1:13">
      <c r="A210" s="18" t="s">
        <v>287</v>
      </c>
      <c r="B210" s="21">
        <v>60</v>
      </c>
      <c r="C210" s="21">
        <v>23</v>
      </c>
      <c r="D210" s="21" t="str">
        <f t="shared" si="3"/>
        <v>種　実　類</v>
      </c>
      <c r="E210" s="1"/>
      <c r="M210" s="2"/>
    </row>
    <row r="211" spans="1:13">
      <c r="A211" s="18" t="s">
        <v>288</v>
      </c>
      <c r="B211" s="21">
        <v>0</v>
      </c>
      <c r="C211" s="21">
        <v>23</v>
      </c>
      <c r="D211" s="21" t="str">
        <f t="shared" si="3"/>
        <v>種　実　類</v>
      </c>
      <c r="E211" s="1"/>
      <c r="M211" s="2"/>
    </row>
    <row r="212" spans="1:13">
      <c r="A212" s="18" t="s">
        <v>289</v>
      </c>
      <c r="B212" s="21">
        <v>55</v>
      </c>
      <c r="C212" s="21">
        <v>23</v>
      </c>
      <c r="D212" s="21" t="str">
        <f t="shared" si="3"/>
        <v>種　実　類</v>
      </c>
      <c r="E212" s="1"/>
      <c r="M212" s="2"/>
    </row>
    <row r="213" spans="1:13">
      <c r="A213" s="18" t="s">
        <v>290</v>
      </c>
      <c r="B213" s="21">
        <v>0</v>
      </c>
      <c r="C213" s="21">
        <v>23</v>
      </c>
      <c r="D213" s="21" t="str">
        <f t="shared" si="3"/>
        <v>種　実　類</v>
      </c>
      <c r="E213" s="1"/>
      <c r="M213" s="2"/>
    </row>
    <row r="214" spans="1:13">
      <c r="A214" s="18" t="s">
        <v>291</v>
      </c>
      <c r="B214" s="21">
        <v>0</v>
      </c>
      <c r="C214" s="21">
        <v>23</v>
      </c>
      <c r="D214" s="21" t="str">
        <f t="shared" si="3"/>
        <v>種　実　類</v>
      </c>
      <c r="E214" s="1"/>
      <c r="M214" s="2"/>
    </row>
    <row r="215" spans="1:13">
      <c r="A215" s="18" t="s">
        <v>292</v>
      </c>
      <c r="B215" s="21">
        <v>50</v>
      </c>
      <c r="C215" s="21">
        <v>23</v>
      </c>
      <c r="D215" s="21" t="str">
        <f t="shared" si="3"/>
        <v>種　実　類</v>
      </c>
      <c r="E215" s="1"/>
      <c r="M215" s="2"/>
    </row>
    <row r="216" spans="1:13">
      <c r="A216" s="18" t="s">
        <v>293</v>
      </c>
      <c r="B216" s="21">
        <v>45</v>
      </c>
      <c r="C216" s="21">
        <v>23</v>
      </c>
      <c r="D216" s="21" t="str">
        <f t="shared" si="3"/>
        <v>種　実　類</v>
      </c>
      <c r="E216" s="1"/>
      <c r="M216" s="2"/>
    </row>
    <row r="217" spans="1:13">
      <c r="A217" s="18" t="s">
        <v>294</v>
      </c>
      <c r="B217" s="21">
        <v>0</v>
      </c>
      <c r="C217" s="21">
        <v>23</v>
      </c>
      <c r="D217" s="21" t="str">
        <f t="shared" si="3"/>
        <v>種　実　類</v>
      </c>
      <c r="E217" s="1"/>
      <c r="M217" s="2"/>
    </row>
    <row r="218" spans="1:13">
      <c r="A218" s="18" t="s">
        <v>295</v>
      </c>
      <c r="B218" s="21">
        <v>0</v>
      </c>
      <c r="C218" s="21">
        <v>23</v>
      </c>
      <c r="D218" s="21" t="str">
        <f t="shared" si="3"/>
        <v>種　実　類</v>
      </c>
      <c r="E218" s="1"/>
      <c r="M218" s="2"/>
    </row>
    <row r="219" spans="1:13">
      <c r="A219" s="18" t="s">
        <v>296</v>
      </c>
      <c r="B219" s="21">
        <v>0</v>
      </c>
      <c r="C219" s="21">
        <v>23</v>
      </c>
      <c r="D219" s="21" t="str">
        <f t="shared" si="3"/>
        <v>種　実　類</v>
      </c>
      <c r="E219" s="1"/>
      <c r="M219" s="2"/>
    </row>
    <row r="220" spans="1:13">
      <c r="A220" s="18" t="s">
        <v>297</v>
      </c>
      <c r="B220" s="21">
        <v>0</v>
      </c>
      <c r="C220" s="21">
        <v>23</v>
      </c>
      <c r="D220" s="21" t="str">
        <f t="shared" si="3"/>
        <v>種　実　類</v>
      </c>
      <c r="E220" s="1"/>
      <c r="M220" s="2"/>
    </row>
    <row r="221" spans="1:13">
      <c r="A221" s="18" t="s">
        <v>298</v>
      </c>
      <c r="B221" s="21">
        <v>0</v>
      </c>
      <c r="C221" s="21">
        <v>23</v>
      </c>
      <c r="D221" s="21" t="str">
        <f t="shared" si="3"/>
        <v>種　実　類</v>
      </c>
      <c r="E221" s="1"/>
      <c r="M221" s="2"/>
    </row>
    <row r="222" spans="1:13">
      <c r="A222" s="18" t="s">
        <v>299</v>
      </c>
      <c r="B222" s="21">
        <v>0</v>
      </c>
      <c r="C222" s="21">
        <v>23</v>
      </c>
      <c r="D222" s="21" t="str">
        <f t="shared" si="3"/>
        <v>種　実　類</v>
      </c>
      <c r="E222" s="1"/>
      <c r="M222" s="2"/>
    </row>
    <row r="223" spans="1:13">
      <c r="A223" s="18" t="s">
        <v>300</v>
      </c>
      <c r="B223" s="21">
        <v>30</v>
      </c>
      <c r="C223" s="21">
        <v>23</v>
      </c>
      <c r="D223" s="21" t="str">
        <f t="shared" si="3"/>
        <v>種　実　類</v>
      </c>
      <c r="E223" s="1"/>
      <c r="M223" s="2"/>
    </row>
    <row r="224" spans="1:13">
      <c r="A224" s="18" t="s">
        <v>301</v>
      </c>
      <c r="B224" s="21">
        <v>0</v>
      </c>
      <c r="C224" s="21">
        <v>23</v>
      </c>
      <c r="D224" s="21" t="str">
        <f t="shared" si="3"/>
        <v>種　実　類</v>
      </c>
      <c r="E224" s="1"/>
      <c r="M224" s="2"/>
    </row>
    <row r="225" spans="1:13">
      <c r="A225" s="18" t="s">
        <v>302</v>
      </c>
      <c r="B225" s="21">
        <v>0</v>
      </c>
      <c r="C225" s="21">
        <v>23</v>
      </c>
      <c r="D225" s="21" t="str">
        <f t="shared" si="3"/>
        <v>種　実　類</v>
      </c>
      <c r="E225" s="1"/>
      <c r="M225" s="2"/>
    </row>
    <row r="226" spans="1:13">
      <c r="A226" s="18" t="s">
        <v>303</v>
      </c>
      <c r="B226" s="21">
        <v>75</v>
      </c>
      <c r="C226" s="21">
        <v>12</v>
      </c>
      <c r="D226" s="21" t="str">
        <f t="shared" si="3"/>
        <v>その他の野菜</v>
      </c>
      <c r="E226" s="1"/>
      <c r="M226" s="2"/>
    </row>
    <row r="227" spans="1:13">
      <c r="A227" s="18" t="s">
        <v>304</v>
      </c>
      <c r="B227" s="21">
        <v>80</v>
      </c>
      <c r="C227" s="21">
        <v>12</v>
      </c>
      <c r="D227" s="21" t="str">
        <f t="shared" si="3"/>
        <v>その他の野菜</v>
      </c>
      <c r="E227" s="1"/>
      <c r="M227" s="2"/>
    </row>
    <row r="228" spans="1:13">
      <c r="A228" s="18" t="s">
        <v>305</v>
      </c>
      <c r="B228" s="21">
        <v>0</v>
      </c>
      <c r="C228" s="21">
        <v>11</v>
      </c>
      <c r="D228" s="21" t="str">
        <f t="shared" si="3"/>
        <v>緑黄色野菜</v>
      </c>
      <c r="E228" s="1"/>
      <c r="M228" s="2"/>
    </row>
    <row r="229" spans="1:13">
      <c r="A229" s="18" t="s">
        <v>306</v>
      </c>
      <c r="B229" s="21">
        <v>2</v>
      </c>
      <c r="C229" s="21">
        <v>11</v>
      </c>
      <c r="D229" s="21" t="str">
        <f t="shared" si="3"/>
        <v>緑黄色野菜</v>
      </c>
      <c r="E229" s="1"/>
      <c r="M229" s="2"/>
    </row>
    <row r="230" spans="1:13">
      <c r="A230" s="18" t="s">
        <v>307</v>
      </c>
      <c r="B230" s="21">
        <v>0</v>
      </c>
      <c r="C230" s="21">
        <v>11</v>
      </c>
      <c r="D230" s="21" t="str">
        <f t="shared" si="3"/>
        <v>緑黄色野菜</v>
      </c>
      <c r="E230" s="1"/>
      <c r="M230" s="2"/>
    </row>
    <row r="231" spans="1:13">
      <c r="A231" s="18" t="s">
        <v>308</v>
      </c>
      <c r="B231" s="21">
        <v>20</v>
      </c>
      <c r="C231" s="21">
        <v>11</v>
      </c>
      <c r="D231" s="21" t="str">
        <f t="shared" si="3"/>
        <v>緑黄色野菜</v>
      </c>
      <c r="E231" s="1"/>
      <c r="M231" s="2"/>
    </row>
    <row r="232" spans="1:13">
      <c r="A232" s="18" t="s">
        <v>309</v>
      </c>
      <c r="B232" s="21">
        <v>0</v>
      </c>
      <c r="C232" s="21">
        <v>11</v>
      </c>
      <c r="D232" s="21" t="str">
        <f t="shared" si="3"/>
        <v>緑黄色野菜</v>
      </c>
      <c r="E232" s="1"/>
      <c r="M232" s="2"/>
    </row>
    <row r="233" spans="1:13">
      <c r="A233" s="18" t="s">
        <v>310</v>
      </c>
      <c r="B233" s="21">
        <v>0</v>
      </c>
      <c r="C233" s="21">
        <v>11</v>
      </c>
      <c r="D233" s="21" t="str">
        <f t="shared" si="3"/>
        <v>緑黄色野菜</v>
      </c>
      <c r="E233" s="1"/>
      <c r="M233" s="2"/>
    </row>
    <row r="234" spans="1:13">
      <c r="A234" s="18" t="s">
        <v>311</v>
      </c>
      <c r="B234" s="21">
        <v>0</v>
      </c>
      <c r="C234" s="21">
        <v>11</v>
      </c>
      <c r="D234" s="21" t="str">
        <f t="shared" si="3"/>
        <v>緑黄色野菜</v>
      </c>
      <c r="E234" s="1"/>
      <c r="M234" s="2"/>
    </row>
    <row r="235" spans="1:13">
      <c r="A235" s="18" t="s">
        <v>312</v>
      </c>
      <c r="B235" s="21">
        <v>0</v>
      </c>
      <c r="C235" s="21">
        <v>11</v>
      </c>
      <c r="D235" s="21" t="str">
        <f t="shared" si="3"/>
        <v>緑黄色野菜</v>
      </c>
      <c r="E235" s="1"/>
      <c r="M235" s="2"/>
    </row>
    <row r="236" spans="1:13">
      <c r="A236" s="18" t="s">
        <v>313</v>
      </c>
      <c r="B236" s="21">
        <v>30</v>
      </c>
      <c r="C236" s="21">
        <v>12</v>
      </c>
      <c r="D236" s="21" t="str">
        <f t="shared" si="3"/>
        <v>その他の野菜</v>
      </c>
      <c r="E236" s="1"/>
      <c r="M236" s="2"/>
    </row>
    <row r="237" spans="1:13">
      <c r="A237" s="18" t="s">
        <v>229</v>
      </c>
      <c r="B237" s="21">
        <v>3</v>
      </c>
      <c r="C237" s="21">
        <v>11</v>
      </c>
      <c r="D237" s="21" t="str">
        <f t="shared" si="3"/>
        <v>緑黄色野菜</v>
      </c>
      <c r="E237" s="1"/>
      <c r="M237" s="2"/>
    </row>
    <row r="238" spans="1:13">
      <c r="A238" s="18" t="s">
        <v>11</v>
      </c>
      <c r="B238" s="21">
        <v>3</v>
      </c>
      <c r="C238" s="21">
        <v>11</v>
      </c>
      <c r="D238" s="21" t="str">
        <f t="shared" si="3"/>
        <v>緑黄色野菜</v>
      </c>
      <c r="E238" s="1"/>
      <c r="M238" s="2"/>
    </row>
    <row r="239" spans="1:13">
      <c r="A239" s="18" t="s">
        <v>314</v>
      </c>
      <c r="B239" s="21">
        <v>35</v>
      </c>
      <c r="C239" s="21">
        <v>12</v>
      </c>
      <c r="D239" s="21" t="str">
        <f t="shared" si="3"/>
        <v>その他の野菜</v>
      </c>
      <c r="E239" s="1"/>
      <c r="M239" s="2"/>
    </row>
    <row r="240" spans="1:13">
      <c r="A240" s="18" t="s">
        <v>315</v>
      </c>
      <c r="B240" s="21">
        <v>0</v>
      </c>
      <c r="C240" s="21">
        <v>12</v>
      </c>
      <c r="D240" s="21" t="str">
        <f t="shared" si="3"/>
        <v>その他の野菜</v>
      </c>
      <c r="E240" s="1"/>
      <c r="M240" s="2"/>
    </row>
    <row r="241" spans="1:13">
      <c r="A241" s="18" t="s">
        <v>316</v>
      </c>
      <c r="B241" s="21">
        <v>35</v>
      </c>
      <c r="C241" s="21">
        <v>12</v>
      </c>
      <c r="D241" s="21" t="str">
        <f t="shared" si="3"/>
        <v>その他の野菜</v>
      </c>
      <c r="E241" s="1"/>
      <c r="M241" s="2"/>
    </row>
    <row r="242" spans="1:13">
      <c r="A242" s="18" t="s">
        <v>10</v>
      </c>
      <c r="B242" s="21">
        <v>45</v>
      </c>
      <c r="C242" s="21">
        <v>12</v>
      </c>
      <c r="D242" s="21" t="str">
        <f t="shared" si="3"/>
        <v>その他の野菜</v>
      </c>
      <c r="E242" s="1"/>
      <c r="M242" s="2"/>
    </row>
    <row r="243" spans="1:13">
      <c r="A243" s="18" t="s">
        <v>317</v>
      </c>
      <c r="B243" s="21">
        <v>50</v>
      </c>
      <c r="C243" s="21">
        <v>12</v>
      </c>
      <c r="D243" s="21" t="str">
        <f t="shared" si="3"/>
        <v>その他の野菜</v>
      </c>
      <c r="E243" s="1"/>
      <c r="M243" s="2"/>
    </row>
    <row r="244" spans="1:13">
      <c r="A244" s="18" t="s">
        <v>318</v>
      </c>
      <c r="B244" s="21">
        <v>50</v>
      </c>
      <c r="C244" s="21">
        <v>12</v>
      </c>
      <c r="D244" s="21" t="str">
        <f t="shared" si="3"/>
        <v>その他の野菜</v>
      </c>
      <c r="E244" s="1"/>
      <c r="M244" s="2"/>
    </row>
    <row r="245" spans="1:13">
      <c r="A245" s="18" t="s">
        <v>319</v>
      </c>
      <c r="B245" s="21">
        <v>15</v>
      </c>
      <c r="C245" s="21">
        <v>12</v>
      </c>
      <c r="D245" s="21" t="str">
        <f t="shared" si="3"/>
        <v>その他の野菜</v>
      </c>
      <c r="E245" s="1"/>
      <c r="M245" s="2"/>
    </row>
    <row r="246" spans="1:13">
      <c r="A246" s="18" t="s">
        <v>320</v>
      </c>
      <c r="B246" s="21">
        <v>0</v>
      </c>
      <c r="C246" s="21">
        <v>11</v>
      </c>
      <c r="D246" s="21" t="str">
        <f t="shared" si="3"/>
        <v>緑黄色野菜</v>
      </c>
      <c r="E246" s="1"/>
      <c r="M246" s="2"/>
    </row>
    <row r="247" spans="1:13">
      <c r="A247" s="18" t="s">
        <v>321</v>
      </c>
      <c r="B247" s="21">
        <v>0</v>
      </c>
      <c r="C247" s="21">
        <v>11</v>
      </c>
      <c r="D247" s="21" t="str">
        <f t="shared" si="3"/>
        <v>緑黄色野菜</v>
      </c>
      <c r="E247" s="1"/>
      <c r="M247" s="2"/>
    </row>
    <row r="248" spans="1:13">
      <c r="A248" s="18" t="s">
        <v>12</v>
      </c>
      <c r="B248" s="21">
        <v>9</v>
      </c>
      <c r="C248" s="21">
        <v>11</v>
      </c>
      <c r="D248" s="21" t="str">
        <f t="shared" si="3"/>
        <v>緑黄色野菜</v>
      </c>
      <c r="E248" s="1"/>
      <c r="M248" s="2"/>
    </row>
    <row r="249" spans="1:13">
      <c r="A249" s="18" t="s">
        <v>322</v>
      </c>
      <c r="B249" s="21">
        <v>0</v>
      </c>
      <c r="C249" s="21">
        <v>11</v>
      </c>
      <c r="D249" s="21" t="str">
        <f t="shared" si="3"/>
        <v>緑黄色野菜</v>
      </c>
      <c r="E249" s="1"/>
      <c r="M249" s="2"/>
    </row>
    <row r="250" spans="1:13">
      <c r="A250" s="18" t="s">
        <v>13</v>
      </c>
      <c r="B250" s="21">
        <v>5</v>
      </c>
      <c r="C250" s="21">
        <v>12</v>
      </c>
      <c r="D250" s="21" t="str">
        <f t="shared" si="3"/>
        <v>その他の野菜</v>
      </c>
      <c r="E250" s="1"/>
      <c r="M250" s="2"/>
    </row>
    <row r="251" spans="1:13">
      <c r="A251" s="18" t="s">
        <v>323</v>
      </c>
      <c r="B251" s="21">
        <v>0</v>
      </c>
      <c r="C251" s="21">
        <v>12</v>
      </c>
      <c r="D251" s="21" t="str">
        <f t="shared" si="3"/>
        <v>その他の野菜</v>
      </c>
      <c r="E251" s="1"/>
      <c r="M251" s="2"/>
    </row>
    <row r="252" spans="1:13">
      <c r="A252" s="18" t="s">
        <v>324</v>
      </c>
      <c r="B252" s="21">
        <v>0</v>
      </c>
      <c r="C252" s="21">
        <v>12</v>
      </c>
      <c r="D252" s="21" t="str">
        <f t="shared" si="3"/>
        <v>その他の野菜</v>
      </c>
      <c r="E252" s="1"/>
      <c r="M252" s="2"/>
    </row>
    <row r="253" spans="1:13">
      <c r="A253" s="18" t="s">
        <v>325</v>
      </c>
      <c r="B253" s="21">
        <v>0</v>
      </c>
      <c r="C253" s="21">
        <v>12</v>
      </c>
      <c r="D253" s="21" t="str">
        <f t="shared" si="3"/>
        <v>その他の野菜</v>
      </c>
      <c r="E253" s="1"/>
      <c r="M253" s="2"/>
    </row>
    <row r="254" spans="1:13">
      <c r="A254" s="18" t="s">
        <v>326</v>
      </c>
      <c r="B254" s="21">
        <v>0</v>
      </c>
      <c r="C254" s="21">
        <v>12</v>
      </c>
      <c r="D254" s="21" t="str">
        <f t="shared" si="3"/>
        <v>その他の野菜</v>
      </c>
      <c r="E254" s="1"/>
      <c r="M254" s="2"/>
    </row>
    <row r="255" spans="1:13">
      <c r="A255" s="18" t="s">
        <v>327</v>
      </c>
      <c r="B255" s="21">
        <v>0</v>
      </c>
      <c r="C255" s="21">
        <v>12</v>
      </c>
      <c r="D255" s="21" t="str">
        <f t="shared" si="3"/>
        <v>その他の野菜</v>
      </c>
      <c r="E255" s="1"/>
      <c r="M255" s="2"/>
    </row>
    <row r="256" spans="1:13">
      <c r="A256" s="18" t="s">
        <v>328</v>
      </c>
      <c r="B256" s="21">
        <v>6</v>
      </c>
      <c r="C256" s="21">
        <v>11</v>
      </c>
      <c r="D256" s="21" t="str">
        <f t="shared" si="3"/>
        <v>緑黄色野菜</v>
      </c>
      <c r="E256" s="1"/>
      <c r="M256" s="2"/>
    </row>
    <row r="257" spans="1:13">
      <c r="A257" s="18" t="s">
        <v>329</v>
      </c>
      <c r="B257" s="21">
        <v>6</v>
      </c>
      <c r="C257" s="21">
        <v>11</v>
      </c>
      <c r="D257" s="21" t="str">
        <f t="shared" si="3"/>
        <v>緑黄色野菜</v>
      </c>
      <c r="E257" s="1"/>
      <c r="M257" s="2"/>
    </row>
    <row r="258" spans="1:13">
      <c r="A258" s="18" t="s">
        <v>330</v>
      </c>
      <c r="B258" s="21">
        <v>9</v>
      </c>
      <c r="C258" s="21">
        <v>11</v>
      </c>
      <c r="D258" s="21" t="str">
        <f t="shared" si="3"/>
        <v>緑黄色野菜</v>
      </c>
      <c r="E258" s="1"/>
      <c r="M258" s="2"/>
    </row>
    <row r="259" spans="1:13">
      <c r="A259" s="18" t="s">
        <v>331</v>
      </c>
      <c r="B259" s="21">
        <v>6</v>
      </c>
      <c r="C259" s="21">
        <v>11</v>
      </c>
      <c r="D259" s="21" t="str">
        <f t="shared" si="3"/>
        <v>緑黄色野菜</v>
      </c>
      <c r="E259" s="1"/>
      <c r="M259" s="2"/>
    </row>
    <row r="260" spans="1:13">
      <c r="A260" s="18" t="s">
        <v>332</v>
      </c>
      <c r="B260" s="21">
        <v>0</v>
      </c>
      <c r="C260" s="21">
        <v>11</v>
      </c>
      <c r="D260" s="21" t="str">
        <f t="shared" si="3"/>
        <v>緑黄色野菜</v>
      </c>
      <c r="E260" s="1"/>
      <c r="M260" s="2"/>
    </row>
    <row r="261" spans="1:13">
      <c r="A261" s="18" t="s">
        <v>14</v>
      </c>
      <c r="B261" s="21">
        <v>15</v>
      </c>
      <c r="C261" s="21">
        <v>11</v>
      </c>
      <c r="D261" s="21" t="str">
        <f t="shared" si="3"/>
        <v>緑黄色野菜</v>
      </c>
      <c r="E261" s="1"/>
      <c r="M261" s="2"/>
    </row>
    <row r="262" spans="1:13">
      <c r="A262" s="18" t="s">
        <v>333</v>
      </c>
      <c r="B262" s="21">
        <v>30</v>
      </c>
      <c r="C262" s="21">
        <v>11</v>
      </c>
      <c r="D262" s="21" t="str">
        <f t="shared" ref="D262:D325" si="4">VLOOKUP(C262,$H$6:$I$31,2,FALSE)</f>
        <v>緑黄色野菜</v>
      </c>
      <c r="E262" s="1"/>
      <c r="M262" s="2"/>
    </row>
    <row r="263" spans="1:13">
      <c r="A263" s="18" t="s">
        <v>334</v>
      </c>
      <c r="B263" s="21" t="s">
        <v>1736</v>
      </c>
      <c r="C263" s="21">
        <v>12</v>
      </c>
      <c r="D263" s="21" t="str">
        <f t="shared" si="4"/>
        <v>その他の野菜</v>
      </c>
      <c r="E263" s="1"/>
      <c r="M263" s="2"/>
    </row>
    <row r="264" spans="1:13">
      <c r="A264" s="18" t="s">
        <v>335</v>
      </c>
      <c r="B264" s="21" t="s">
        <v>336</v>
      </c>
      <c r="C264" s="21">
        <v>12</v>
      </c>
      <c r="D264" s="21" t="str">
        <f t="shared" si="4"/>
        <v>その他の野菜</v>
      </c>
      <c r="E264" s="1"/>
      <c r="M264" s="2"/>
    </row>
    <row r="265" spans="1:13">
      <c r="A265" s="18" t="s">
        <v>337</v>
      </c>
      <c r="B265" s="21">
        <v>0</v>
      </c>
      <c r="C265" s="21">
        <v>12</v>
      </c>
      <c r="D265" s="21" t="str">
        <f t="shared" si="4"/>
        <v>その他の野菜</v>
      </c>
      <c r="E265" s="1"/>
      <c r="M265" s="2"/>
    </row>
    <row r="266" spans="1:13">
      <c r="A266" s="18" t="s">
        <v>338</v>
      </c>
      <c r="B266" s="21">
        <v>0</v>
      </c>
      <c r="C266" s="21">
        <v>12</v>
      </c>
      <c r="D266" s="21" t="str">
        <f t="shared" si="4"/>
        <v>その他の野菜</v>
      </c>
      <c r="E266" s="1"/>
      <c r="M266" s="2"/>
    </row>
    <row r="267" spans="1:13">
      <c r="A267" s="18" t="s">
        <v>339</v>
      </c>
      <c r="B267" s="21">
        <v>0</v>
      </c>
      <c r="C267" s="21">
        <v>12</v>
      </c>
      <c r="D267" s="21" t="str">
        <f t="shared" si="4"/>
        <v>その他の野菜</v>
      </c>
      <c r="E267" s="1"/>
      <c r="M267" s="2"/>
    </row>
    <row r="268" spans="1:13">
      <c r="A268" s="18" t="s">
        <v>340</v>
      </c>
      <c r="B268" s="21">
        <v>10</v>
      </c>
      <c r="C268" s="21">
        <v>11</v>
      </c>
      <c r="D268" s="21" t="str">
        <f t="shared" si="4"/>
        <v>緑黄色野菜</v>
      </c>
      <c r="E268" s="1"/>
      <c r="M268" s="2"/>
    </row>
    <row r="269" spans="1:13">
      <c r="A269" s="18" t="s">
        <v>341</v>
      </c>
      <c r="B269" s="21">
        <v>0</v>
      </c>
      <c r="C269" s="21">
        <v>11</v>
      </c>
      <c r="D269" s="21" t="str">
        <f t="shared" si="4"/>
        <v>緑黄色野菜</v>
      </c>
      <c r="E269" s="1"/>
      <c r="M269" s="2"/>
    </row>
    <row r="270" spans="1:13">
      <c r="A270" s="18" t="s">
        <v>342</v>
      </c>
      <c r="B270" s="21">
        <v>30</v>
      </c>
      <c r="C270" s="21">
        <v>12</v>
      </c>
      <c r="D270" s="21" t="str">
        <f t="shared" si="4"/>
        <v>その他の野菜</v>
      </c>
      <c r="E270" s="1"/>
      <c r="M270" s="2"/>
    </row>
    <row r="271" spans="1:13">
      <c r="A271" s="18" t="s">
        <v>343</v>
      </c>
      <c r="B271" s="21">
        <v>0</v>
      </c>
      <c r="C271" s="21">
        <v>11</v>
      </c>
      <c r="D271" s="21" t="str">
        <f t="shared" si="4"/>
        <v>緑黄色野菜</v>
      </c>
      <c r="E271" s="1"/>
      <c r="M271" s="2"/>
    </row>
    <row r="272" spans="1:13">
      <c r="A272" s="18" t="s">
        <v>344</v>
      </c>
      <c r="B272" s="21">
        <v>0</v>
      </c>
      <c r="C272" s="21">
        <v>11</v>
      </c>
      <c r="D272" s="21" t="str">
        <f t="shared" si="4"/>
        <v>緑黄色野菜</v>
      </c>
      <c r="E272" s="1"/>
      <c r="M272" s="2"/>
    </row>
    <row r="273" spans="1:13">
      <c r="A273" s="18" t="s">
        <v>24</v>
      </c>
      <c r="B273" s="21">
        <v>50</v>
      </c>
      <c r="C273" s="21">
        <v>12</v>
      </c>
      <c r="D273" s="21" t="str">
        <f t="shared" si="4"/>
        <v>その他の野菜</v>
      </c>
      <c r="E273" s="1"/>
      <c r="M273" s="2"/>
    </row>
    <row r="274" spans="1:13">
      <c r="A274" s="18" t="s">
        <v>345</v>
      </c>
      <c r="B274" s="21">
        <v>0</v>
      </c>
      <c r="C274" s="21">
        <v>12</v>
      </c>
      <c r="D274" s="21" t="str">
        <f t="shared" si="4"/>
        <v>その他の野菜</v>
      </c>
      <c r="E274" s="1"/>
      <c r="M274" s="2"/>
    </row>
    <row r="275" spans="1:13">
      <c r="A275" s="18" t="s">
        <v>346</v>
      </c>
      <c r="B275" s="21">
        <v>0</v>
      </c>
      <c r="C275" s="21">
        <v>12</v>
      </c>
      <c r="D275" s="21" t="str">
        <f t="shared" si="4"/>
        <v>その他の野菜</v>
      </c>
      <c r="E275" s="1"/>
      <c r="M275" s="2"/>
    </row>
    <row r="276" spans="1:13">
      <c r="A276" s="18" t="s">
        <v>347</v>
      </c>
      <c r="B276" s="21">
        <v>15</v>
      </c>
      <c r="C276" s="21">
        <v>12</v>
      </c>
      <c r="D276" s="21" t="str">
        <f t="shared" si="4"/>
        <v>その他の野菜</v>
      </c>
      <c r="E276" s="1"/>
      <c r="M276" s="2"/>
    </row>
    <row r="277" spans="1:13">
      <c r="A277" s="18" t="s">
        <v>348</v>
      </c>
      <c r="B277" s="21">
        <v>0</v>
      </c>
      <c r="C277" s="21">
        <v>12</v>
      </c>
      <c r="D277" s="21" t="str">
        <f t="shared" si="4"/>
        <v>その他の野菜</v>
      </c>
      <c r="E277" s="1"/>
      <c r="M277" s="2"/>
    </row>
    <row r="278" spans="1:13">
      <c r="A278" s="18" t="s">
        <v>349</v>
      </c>
      <c r="B278" s="21">
        <v>0</v>
      </c>
      <c r="C278" s="21">
        <v>12</v>
      </c>
      <c r="D278" s="21" t="str">
        <f t="shared" si="4"/>
        <v>その他の野菜</v>
      </c>
      <c r="E278" s="1"/>
      <c r="M278" s="2"/>
    </row>
    <row r="279" spans="1:13">
      <c r="A279" s="18" t="s">
        <v>25</v>
      </c>
      <c r="B279" s="21">
        <v>15</v>
      </c>
      <c r="C279" s="21">
        <v>12</v>
      </c>
      <c r="D279" s="21" t="str">
        <f t="shared" si="4"/>
        <v>その他の野菜</v>
      </c>
      <c r="E279" s="1"/>
      <c r="M279" s="2"/>
    </row>
    <row r="280" spans="1:13">
      <c r="A280" s="18" t="s">
        <v>350</v>
      </c>
      <c r="B280" s="21">
        <v>15</v>
      </c>
      <c r="C280" s="21">
        <v>12</v>
      </c>
      <c r="D280" s="21" t="str">
        <f t="shared" si="4"/>
        <v>その他の野菜</v>
      </c>
      <c r="E280" s="1"/>
      <c r="M280" s="2"/>
    </row>
    <row r="281" spans="1:13">
      <c r="A281" s="18" t="s">
        <v>351</v>
      </c>
      <c r="B281" s="21">
        <v>10</v>
      </c>
      <c r="C281" s="21">
        <v>12</v>
      </c>
      <c r="D281" s="21" t="str">
        <f t="shared" si="4"/>
        <v>その他の野菜</v>
      </c>
      <c r="E281" s="1"/>
      <c r="M281" s="2"/>
    </row>
    <row r="282" spans="1:13">
      <c r="A282" s="18" t="s">
        <v>26</v>
      </c>
      <c r="B282" s="21">
        <v>2</v>
      </c>
      <c r="C282" s="21">
        <v>12</v>
      </c>
      <c r="D282" s="21" t="str">
        <f t="shared" si="4"/>
        <v>その他の野菜</v>
      </c>
      <c r="E282" s="1"/>
      <c r="M282" s="2"/>
    </row>
    <row r="283" spans="1:13">
      <c r="A283" s="18" t="s">
        <v>352</v>
      </c>
      <c r="B283" s="21">
        <v>2</v>
      </c>
      <c r="C283" s="21">
        <v>12</v>
      </c>
      <c r="D283" s="21" t="str">
        <f t="shared" si="4"/>
        <v>その他の野菜</v>
      </c>
      <c r="E283" s="1"/>
      <c r="M283" s="2"/>
    </row>
    <row r="284" spans="1:13">
      <c r="A284" s="18" t="s">
        <v>353</v>
      </c>
      <c r="B284" s="21">
        <v>0</v>
      </c>
      <c r="C284" s="21">
        <v>12</v>
      </c>
      <c r="D284" s="21" t="str">
        <f t="shared" si="4"/>
        <v>その他の野菜</v>
      </c>
      <c r="E284" s="1"/>
      <c r="M284" s="2"/>
    </row>
    <row r="285" spans="1:13">
      <c r="A285" s="18" t="s">
        <v>354</v>
      </c>
      <c r="B285" s="21">
        <v>2</v>
      </c>
      <c r="C285" s="21">
        <v>12</v>
      </c>
      <c r="D285" s="21" t="str">
        <f t="shared" si="4"/>
        <v>その他の野菜</v>
      </c>
      <c r="E285" s="1"/>
      <c r="M285" s="2"/>
    </row>
    <row r="286" spans="1:13">
      <c r="A286" s="18" t="s">
        <v>355</v>
      </c>
      <c r="B286" s="21">
        <v>0</v>
      </c>
      <c r="C286" s="21">
        <v>12</v>
      </c>
      <c r="D286" s="21" t="str">
        <f t="shared" si="4"/>
        <v>その他の野菜</v>
      </c>
      <c r="E286" s="1"/>
      <c r="M286" s="2"/>
    </row>
    <row r="287" spans="1:13">
      <c r="A287" s="18" t="s">
        <v>356</v>
      </c>
      <c r="B287" s="21">
        <v>10</v>
      </c>
      <c r="C287" s="21">
        <v>12</v>
      </c>
      <c r="D287" s="21" t="str">
        <f t="shared" si="4"/>
        <v>その他の野菜</v>
      </c>
      <c r="E287" s="1"/>
      <c r="M287" s="2"/>
    </row>
    <row r="288" spans="1:13">
      <c r="A288" s="18" t="s">
        <v>357</v>
      </c>
      <c r="B288" s="21">
        <v>8</v>
      </c>
      <c r="C288" s="21">
        <v>11</v>
      </c>
      <c r="D288" s="21" t="str">
        <f t="shared" si="4"/>
        <v>緑黄色野菜</v>
      </c>
      <c r="E288" s="1"/>
      <c r="M288" s="2"/>
    </row>
    <row r="289" spans="1:13">
      <c r="A289" s="18" t="s">
        <v>358</v>
      </c>
      <c r="B289" s="21">
        <v>0</v>
      </c>
      <c r="C289" s="21">
        <v>11</v>
      </c>
      <c r="D289" s="21" t="str">
        <f t="shared" si="4"/>
        <v>緑黄色野菜</v>
      </c>
      <c r="E289" s="1"/>
      <c r="M289" s="2"/>
    </row>
    <row r="290" spans="1:13">
      <c r="A290" s="18" t="s">
        <v>359</v>
      </c>
      <c r="B290" s="21">
        <v>15</v>
      </c>
      <c r="C290" s="21">
        <v>11</v>
      </c>
      <c r="D290" s="21" t="str">
        <f t="shared" si="4"/>
        <v>緑黄色野菜</v>
      </c>
      <c r="E290" s="1"/>
      <c r="M290" s="2"/>
    </row>
    <row r="291" spans="1:13">
      <c r="A291" s="18" t="s">
        <v>360</v>
      </c>
      <c r="B291" s="21">
        <v>20</v>
      </c>
      <c r="C291" s="21">
        <v>12</v>
      </c>
      <c r="D291" s="21" t="str">
        <f t="shared" si="4"/>
        <v>その他の野菜</v>
      </c>
      <c r="E291" s="1"/>
      <c r="M291" s="2"/>
    </row>
    <row r="292" spans="1:13">
      <c r="A292" s="18" t="s">
        <v>361</v>
      </c>
      <c r="B292" s="21">
        <v>0</v>
      </c>
      <c r="C292" s="21">
        <v>12</v>
      </c>
      <c r="D292" s="21" t="str">
        <f t="shared" si="4"/>
        <v>その他の野菜</v>
      </c>
      <c r="E292" s="1"/>
      <c r="M292" s="2"/>
    </row>
    <row r="293" spans="1:13">
      <c r="A293" s="18" t="s">
        <v>362</v>
      </c>
      <c r="B293" s="21">
        <v>3</v>
      </c>
      <c r="C293" s="21">
        <v>11</v>
      </c>
      <c r="D293" s="21" t="str">
        <f t="shared" si="4"/>
        <v>緑黄色野菜</v>
      </c>
      <c r="E293" s="1"/>
      <c r="M293" s="2"/>
    </row>
    <row r="294" spans="1:13">
      <c r="A294" s="18" t="s">
        <v>363</v>
      </c>
      <c r="B294" s="21">
        <v>7</v>
      </c>
      <c r="C294" s="21">
        <v>12</v>
      </c>
      <c r="D294" s="21" t="str">
        <f t="shared" si="4"/>
        <v>その他の野菜</v>
      </c>
      <c r="E294" s="1"/>
      <c r="M294" s="2"/>
    </row>
    <row r="295" spans="1:13">
      <c r="A295" s="18" t="s">
        <v>364</v>
      </c>
      <c r="B295" s="21">
        <v>0</v>
      </c>
      <c r="C295" s="21">
        <v>12</v>
      </c>
      <c r="D295" s="21" t="str">
        <f t="shared" si="4"/>
        <v>その他の野菜</v>
      </c>
      <c r="E295" s="1"/>
      <c r="M295" s="2"/>
    </row>
    <row r="296" spans="1:13">
      <c r="A296" s="18" t="s">
        <v>365</v>
      </c>
      <c r="B296" s="21">
        <v>0</v>
      </c>
      <c r="C296" s="21">
        <v>11</v>
      </c>
      <c r="D296" s="21" t="str">
        <f t="shared" si="4"/>
        <v>緑黄色野菜</v>
      </c>
      <c r="E296" s="1"/>
      <c r="M296" s="2"/>
    </row>
    <row r="297" spans="1:13">
      <c r="A297" s="18" t="s">
        <v>27</v>
      </c>
      <c r="B297" s="21">
        <v>10</v>
      </c>
      <c r="C297" s="21">
        <v>12</v>
      </c>
      <c r="D297" s="21" t="str">
        <f t="shared" si="4"/>
        <v>その他の野菜</v>
      </c>
      <c r="E297" s="1"/>
      <c r="M297" s="2"/>
    </row>
    <row r="298" spans="1:13">
      <c r="A298" s="18" t="s">
        <v>366</v>
      </c>
      <c r="B298" s="21">
        <v>0</v>
      </c>
      <c r="C298" s="21">
        <v>12</v>
      </c>
      <c r="D298" s="21" t="str">
        <f t="shared" si="4"/>
        <v>その他の野菜</v>
      </c>
      <c r="E298" s="1"/>
      <c r="M298" s="2"/>
    </row>
    <row r="299" spans="1:13">
      <c r="A299" s="18" t="s">
        <v>15</v>
      </c>
      <c r="B299" s="21">
        <v>15</v>
      </c>
      <c r="C299" s="21">
        <v>11</v>
      </c>
      <c r="D299" s="21" t="str">
        <f t="shared" si="4"/>
        <v>緑黄色野菜</v>
      </c>
      <c r="E299" s="1"/>
      <c r="M299" s="2"/>
    </row>
    <row r="300" spans="1:13">
      <c r="A300" s="18" t="s">
        <v>367</v>
      </c>
      <c r="B300" s="21">
        <v>9</v>
      </c>
      <c r="C300" s="21">
        <v>11</v>
      </c>
      <c r="D300" s="21" t="str">
        <f t="shared" si="4"/>
        <v>緑黄色野菜</v>
      </c>
      <c r="E300" s="1"/>
      <c r="M300" s="2"/>
    </row>
    <row r="301" spans="1:13">
      <c r="A301" s="18" t="s">
        <v>368</v>
      </c>
      <c r="B301" s="21">
        <v>0</v>
      </c>
      <c r="C301" s="21">
        <v>12</v>
      </c>
      <c r="D301" s="21" t="str">
        <f t="shared" si="4"/>
        <v>その他の野菜</v>
      </c>
      <c r="E301" s="1"/>
      <c r="M301" s="2"/>
    </row>
    <row r="302" spans="1:13">
      <c r="A302" s="18" t="s">
        <v>369</v>
      </c>
      <c r="B302" s="21">
        <v>6</v>
      </c>
      <c r="C302" s="21">
        <v>11</v>
      </c>
      <c r="D302" s="21" t="str">
        <f t="shared" si="4"/>
        <v>緑黄色野菜</v>
      </c>
      <c r="E302" s="1"/>
      <c r="M302" s="2"/>
    </row>
    <row r="303" spans="1:13">
      <c r="A303" s="18" t="s">
        <v>370</v>
      </c>
      <c r="B303" s="21">
        <v>5</v>
      </c>
      <c r="C303" s="21">
        <v>11</v>
      </c>
      <c r="D303" s="21" t="str">
        <f t="shared" si="4"/>
        <v>緑黄色野菜</v>
      </c>
      <c r="E303" s="1"/>
      <c r="M303" s="2"/>
    </row>
    <row r="304" spans="1:13">
      <c r="A304" s="18" t="s">
        <v>371</v>
      </c>
      <c r="B304" s="21">
        <v>6</v>
      </c>
      <c r="C304" s="21">
        <v>11</v>
      </c>
      <c r="D304" s="21" t="str">
        <f t="shared" si="4"/>
        <v>緑黄色野菜</v>
      </c>
      <c r="E304" s="1"/>
      <c r="M304" s="2"/>
    </row>
    <row r="305" spans="1:13">
      <c r="A305" s="18" t="s">
        <v>372</v>
      </c>
      <c r="B305" s="21">
        <v>5</v>
      </c>
      <c r="C305" s="21">
        <v>12</v>
      </c>
      <c r="D305" s="21" t="str">
        <f t="shared" si="4"/>
        <v>その他の野菜</v>
      </c>
      <c r="E305" s="1"/>
      <c r="M305" s="2"/>
    </row>
    <row r="306" spans="1:13">
      <c r="A306" s="18" t="s">
        <v>373</v>
      </c>
      <c r="B306" s="21">
        <v>10</v>
      </c>
      <c r="C306" s="21">
        <v>11</v>
      </c>
      <c r="D306" s="21" t="str">
        <f t="shared" si="4"/>
        <v>緑黄色野菜</v>
      </c>
      <c r="E306" s="1"/>
      <c r="M306" s="2"/>
    </row>
    <row r="307" spans="1:13">
      <c r="A307" s="18" t="s">
        <v>374</v>
      </c>
      <c r="B307" s="21">
        <v>0</v>
      </c>
      <c r="C307" s="21">
        <v>11</v>
      </c>
      <c r="D307" s="21" t="str">
        <f t="shared" si="4"/>
        <v>緑黄色野菜</v>
      </c>
      <c r="E307" s="1"/>
      <c r="M307" s="2"/>
    </row>
    <row r="308" spans="1:13">
      <c r="A308" s="18" t="s">
        <v>375</v>
      </c>
      <c r="B308" s="21">
        <v>0</v>
      </c>
      <c r="C308" s="21">
        <v>11</v>
      </c>
      <c r="D308" s="21" t="str">
        <f t="shared" si="4"/>
        <v>緑黄色野菜</v>
      </c>
      <c r="E308" s="1"/>
      <c r="M308" s="2"/>
    </row>
    <row r="309" spans="1:13">
      <c r="A309" s="18" t="s">
        <v>376</v>
      </c>
      <c r="B309" s="21">
        <v>0</v>
      </c>
      <c r="C309" s="21">
        <v>11</v>
      </c>
      <c r="D309" s="21" t="str">
        <f t="shared" si="4"/>
        <v>緑黄色野菜</v>
      </c>
      <c r="E309" s="1"/>
      <c r="M309" s="2"/>
    </row>
    <row r="310" spans="1:13">
      <c r="A310" s="18" t="s">
        <v>377</v>
      </c>
      <c r="B310" s="21">
        <v>3</v>
      </c>
      <c r="C310" s="21">
        <v>11</v>
      </c>
      <c r="D310" s="21" t="str">
        <f t="shared" si="4"/>
        <v>緑黄色野菜</v>
      </c>
      <c r="E310" s="1"/>
      <c r="M310" s="2"/>
    </row>
    <row r="311" spans="1:13">
      <c r="A311" s="18" t="s">
        <v>378</v>
      </c>
      <c r="B311" s="21">
        <v>0</v>
      </c>
      <c r="C311" s="21">
        <v>11</v>
      </c>
      <c r="D311" s="21" t="str">
        <f t="shared" si="4"/>
        <v>緑黄色野菜</v>
      </c>
      <c r="E311" s="1"/>
      <c r="M311" s="2"/>
    </row>
    <row r="312" spans="1:13">
      <c r="A312" s="18" t="s">
        <v>16</v>
      </c>
      <c r="B312" s="21">
        <v>1</v>
      </c>
      <c r="C312" s="21">
        <v>11</v>
      </c>
      <c r="D312" s="21" t="str">
        <f t="shared" si="4"/>
        <v>緑黄色野菜</v>
      </c>
      <c r="E312" s="1"/>
      <c r="M312" s="2"/>
    </row>
    <row r="313" spans="1:13">
      <c r="A313" s="18" t="s">
        <v>379</v>
      </c>
      <c r="B313" s="21">
        <v>1</v>
      </c>
      <c r="C313" s="21">
        <v>11</v>
      </c>
      <c r="D313" s="21" t="str">
        <f t="shared" si="4"/>
        <v>緑黄色野菜</v>
      </c>
      <c r="E313" s="1"/>
      <c r="M313" s="2"/>
    </row>
    <row r="314" spans="1:13">
      <c r="A314" s="18" t="s">
        <v>380</v>
      </c>
      <c r="B314" s="21">
        <v>1</v>
      </c>
      <c r="C314" s="21">
        <v>12</v>
      </c>
      <c r="D314" s="21" t="str">
        <f t="shared" si="4"/>
        <v>その他の野菜</v>
      </c>
      <c r="E314" s="1"/>
      <c r="M314" s="2"/>
    </row>
    <row r="315" spans="1:13">
      <c r="A315" s="18" t="s">
        <v>381</v>
      </c>
      <c r="B315" s="21">
        <v>1</v>
      </c>
      <c r="C315" s="21">
        <v>12</v>
      </c>
      <c r="D315" s="21" t="str">
        <f t="shared" si="4"/>
        <v>その他の野菜</v>
      </c>
      <c r="E315" s="1"/>
      <c r="M315" s="2"/>
    </row>
    <row r="316" spans="1:13">
      <c r="A316" s="18" t="s">
        <v>382</v>
      </c>
      <c r="B316" s="21">
        <v>0</v>
      </c>
      <c r="C316" s="21">
        <v>12</v>
      </c>
      <c r="D316" s="21" t="str">
        <f t="shared" si="4"/>
        <v>その他の野菜</v>
      </c>
      <c r="E316" s="1"/>
      <c r="M316" s="2"/>
    </row>
    <row r="317" spans="1:13">
      <c r="A317" s="18" t="s">
        <v>383</v>
      </c>
      <c r="B317" s="21">
        <v>0</v>
      </c>
      <c r="C317" s="21">
        <v>12</v>
      </c>
      <c r="D317" s="21" t="str">
        <f t="shared" si="4"/>
        <v>その他の野菜</v>
      </c>
      <c r="E317" s="1"/>
      <c r="M317" s="2"/>
    </row>
    <row r="318" spans="1:13">
      <c r="A318" s="18" t="s">
        <v>384</v>
      </c>
      <c r="B318" s="21">
        <v>40</v>
      </c>
      <c r="C318" s="21">
        <v>12</v>
      </c>
      <c r="D318" s="21" t="str">
        <f t="shared" si="4"/>
        <v>その他の野菜</v>
      </c>
      <c r="E318" s="1"/>
      <c r="M318" s="2"/>
    </row>
    <row r="319" spans="1:13">
      <c r="A319" s="18" t="s">
        <v>28</v>
      </c>
      <c r="B319" s="21">
        <v>20</v>
      </c>
      <c r="C319" s="21">
        <v>12</v>
      </c>
      <c r="D319" s="21" t="str">
        <f t="shared" si="4"/>
        <v>その他の野菜</v>
      </c>
      <c r="E319" s="1"/>
      <c r="M319" s="2"/>
    </row>
    <row r="320" spans="1:13">
      <c r="A320" s="18" t="s">
        <v>385</v>
      </c>
      <c r="B320" s="21">
        <v>0</v>
      </c>
      <c r="C320" s="21">
        <v>12</v>
      </c>
      <c r="D320" s="21" t="str">
        <f t="shared" si="4"/>
        <v>その他の野菜</v>
      </c>
      <c r="E320" s="1"/>
      <c r="M320" s="2"/>
    </row>
    <row r="321" spans="1:13">
      <c r="A321" s="18" t="s">
        <v>386</v>
      </c>
      <c r="B321" s="21">
        <v>0</v>
      </c>
      <c r="C321" s="21">
        <v>12</v>
      </c>
      <c r="D321" s="21" t="str">
        <f t="shared" si="4"/>
        <v>その他の野菜</v>
      </c>
      <c r="E321" s="1"/>
      <c r="M321" s="2"/>
    </row>
    <row r="322" spans="1:13">
      <c r="A322" s="18" t="s">
        <v>387</v>
      </c>
      <c r="B322" s="21">
        <v>25</v>
      </c>
      <c r="C322" s="21">
        <v>12</v>
      </c>
      <c r="D322" s="21" t="str">
        <f t="shared" si="4"/>
        <v>その他の野菜</v>
      </c>
      <c r="E322" s="1"/>
      <c r="M322" s="2"/>
    </row>
    <row r="323" spans="1:13">
      <c r="A323" s="18" t="s">
        <v>388</v>
      </c>
      <c r="B323" s="21">
        <v>1</v>
      </c>
      <c r="C323" s="21">
        <v>12</v>
      </c>
      <c r="D323" s="21" t="str">
        <f t="shared" si="4"/>
        <v>その他の野菜</v>
      </c>
      <c r="E323" s="1"/>
      <c r="M323" s="2"/>
    </row>
    <row r="324" spans="1:13">
      <c r="A324" s="18" t="s">
        <v>389</v>
      </c>
      <c r="B324" s="21">
        <v>1</v>
      </c>
      <c r="C324" s="21">
        <v>12</v>
      </c>
      <c r="D324" s="21" t="str">
        <f t="shared" si="4"/>
        <v>その他の野菜</v>
      </c>
      <c r="E324" s="1"/>
      <c r="M324" s="2"/>
    </row>
    <row r="325" spans="1:13">
      <c r="A325" s="18" t="s">
        <v>390</v>
      </c>
      <c r="B325" s="21">
        <v>0</v>
      </c>
      <c r="C325" s="21">
        <v>12</v>
      </c>
      <c r="D325" s="21" t="str">
        <f t="shared" si="4"/>
        <v>その他の野菜</v>
      </c>
      <c r="E325" s="1"/>
      <c r="M325" s="2"/>
    </row>
    <row r="326" spans="1:13">
      <c r="A326" s="18" t="s">
        <v>391</v>
      </c>
      <c r="B326" s="21">
        <v>30</v>
      </c>
      <c r="C326" s="21">
        <v>12</v>
      </c>
      <c r="D326" s="21" t="str">
        <f t="shared" ref="D326:D389" si="5">VLOOKUP(C326,$H$6:$I$31,2,FALSE)</f>
        <v>その他の野菜</v>
      </c>
      <c r="E326" s="1"/>
      <c r="M326" s="2"/>
    </row>
    <row r="327" spans="1:13">
      <c r="A327" s="18" t="s">
        <v>392</v>
      </c>
      <c r="B327" s="21">
        <v>0</v>
      </c>
      <c r="C327" s="21">
        <v>12</v>
      </c>
      <c r="D327" s="21" t="str">
        <f t="shared" si="5"/>
        <v>その他の野菜</v>
      </c>
      <c r="E327" s="1"/>
      <c r="M327" s="2"/>
    </row>
    <row r="328" spans="1:13">
      <c r="A328" s="18" t="s">
        <v>393</v>
      </c>
      <c r="B328" s="21">
        <v>0</v>
      </c>
      <c r="C328" s="21">
        <v>12</v>
      </c>
      <c r="D328" s="21" t="str">
        <f t="shared" si="5"/>
        <v>その他の野菜</v>
      </c>
      <c r="E328" s="1"/>
      <c r="M328" s="2"/>
    </row>
    <row r="329" spans="1:13">
      <c r="A329" s="18" t="s">
        <v>394</v>
      </c>
      <c r="B329" s="21" t="s">
        <v>395</v>
      </c>
      <c r="C329" s="21">
        <v>11</v>
      </c>
      <c r="D329" s="21" t="str">
        <f t="shared" si="5"/>
        <v>緑黄色野菜</v>
      </c>
      <c r="E329" s="1"/>
      <c r="M329" s="2"/>
    </row>
    <row r="330" spans="1:13">
      <c r="A330" s="18" t="s">
        <v>396</v>
      </c>
      <c r="B330" s="21" t="s">
        <v>397</v>
      </c>
      <c r="C330" s="21">
        <v>11</v>
      </c>
      <c r="D330" s="21" t="str">
        <f t="shared" si="5"/>
        <v>緑黄色野菜</v>
      </c>
      <c r="E330" s="1"/>
      <c r="M330" s="2"/>
    </row>
    <row r="331" spans="1:13">
      <c r="A331" s="18" t="s">
        <v>398</v>
      </c>
      <c r="B331" s="21">
        <v>0</v>
      </c>
      <c r="C331" s="21">
        <v>11</v>
      </c>
      <c r="D331" s="21" t="str">
        <f t="shared" si="5"/>
        <v>緑黄色野菜</v>
      </c>
      <c r="E331" s="1"/>
      <c r="M331" s="2"/>
    </row>
    <row r="332" spans="1:13">
      <c r="A332" s="18" t="s">
        <v>399</v>
      </c>
      <c r="B332" s="21">
        <v>4</v>
      </c>
      <c r="C332" s="21">
        <v>12</v>
      </c>
      <c r="D332" s="21" t="str">
        <f t="shared" si="5"/>
        <v>その他の野菜</v>
      </c>
      <c r="E332" s="1"/>
      <c r="M332" s="2"/>
    </row>
    <row r="333" spans="1:13">
      <c r="A333" s="18" t="s">
        <v>400</v>
      </c>
      <c r="B333" s="21">
        <v>30</v>
      </c>
      <c r="C333" s="21">
        <v>12</v>
      </c>
      <c r="D333" s="21" t="str">
        <f t="shared" si="5"/>
        <v>その他の野菜</v>
      </c>
      <c r="E333" s="1"/>
      <c r="M333" s="2"/>
    </row>
    <row r="334" spans="1:13">
      <c r="A334" s="18" t="s">
        <v>401</v>
      </c>
      <c r="B334" s="21">
        <v>15</v>
      </c>
      <c r="C334" s="21">
        <v>12</v>
      </c>
      <c r="D334" s="21" t="str">
        <f t="shared" si="5"/>
        <v>その他の野菜</v>
      </c>
      <c r="E334" s="1"/>
      <c r="M334" s="2"/>
    </row>
    <row r="335" spans="1:13">
      <c r="A335" s="18" t="s">
        <v>29</v>
      </c>
      <c r="B335" s="21">
        <v>35</v>
      </c>
      <c r="C335" s="21">
        <v>12</v>
      </c>
      <c r="D335" s="21" t="str">
        <f t="shared" si="5"/>
        <v>その他の野菜</v>
      </c>
      <c r="E335" s="1"/>
      <c r="M335" s="2"/>
    </row>
    <row r="336" spans="1:13">
      <c r="A336" s="18" t="s">
        <v>402</v>
      </c>
      <c r="B336" s="21">
        <v>15</v>
      </c>
      <c r="C336" s="21">
        <v>12</v>
      </c>
      <c r="D336" s="21" t="str">
        <f t="shared" si="5"/>
        <v>その他の野菜</v>
      </c>
      <c r="E336" s="1"/>
      <c r="M336" s="2"/>
    </row>
    <row r="337" spans="1:13">
      <c r="A337" s="18" t="s">
        <v>403</v>
      </c>
      <c r="B337" s="21">
        <v>0</v>
      </c>
      <c r="C337" s="21">
        <v>12</v>
      </c>
      <c r="D337" s="21" t="str">
        <f t="shared" si="5"/>
        <v>その他の野菜</v>
      </c>
      <c r="E337" s="1"/>
      <c r="M337" s="2"/>
    </row>
    <row r="338" spans="1:13">
      <c r="A338" s="18" t="s">
        <v>404</v>
      </c>
      <c r="B338" s="21">
        <v>0</v>
      </c>
      <c r="C338" s="21">
        <v>12</v>
      </c>
      <c r="D338" s="21" t="str">
        <f t="shared" si="5"/>
        <v>その他の野菜</v>
      </c>
      <c r="E338" s="1"/>
      <c r="M338" s="2"/>
    </row>
    <row r="339" spans="1:13">
      <c r="A339" s="18" t="s">
        <v>30</v>
      </c>
      <c r="B339" s="21">
        <v>25</v>
      </c>
      <c r="C339" s="21">
        <v>12</v>
      </c>
      <c r="D339" s="21" t="str">
        <f t="shared" si="5"/>
        <v>その他の野菜</v>
      </c>
      <c r="E339" s="1"/>
      <c r="M339" s="2"/>
    </row>
    <row r="340" spans="1:13">
      <c r="A340" s="18" t="s">
        <v>405</v>
      </c>
      <c r="B340" s="21">
        <v>25</v>
      </c>
      <c r="C340" s="21">
        <v>12</v>
      </c>
      <c r="D340" s="21" t="str">
        <f t="shared" si="5"/>
        <v>その他の野菜</v>
      </c>
      <c r="E340" s="1"/>
      <c r="M340" s="2"/>
    </row>
    <row r="341" spans="1:13">
      <c r="A341" s="18" t="s">
        <v>406</v>
      </c>
      <c r="B341" s="21">
        <v>6</v>
      </c>
      <c r="C341" s="21">
        <v>11</v>
      </c>
      <c r="D341" s="21" t="str">
        <f t="shared" si="5"/>
        <v>緑黄色野菜</v>
      </c>
      <c r="E341" s="1"/>
      <c r="M341" s="2"/>
    </row>
    <row r="342" spans="1:13">
      <c r="A342" s="18" t="s">
        <v>407</v>
      </c>
      <c r="B342" s="21">
        <v>6</v>
      </c>
      <c r="C342" s="21">
        <v>11</v>
      </c>
      <c r="D342" s="21" t="str">
        <f t="shared" si="5"/>
        <v>緑黄色野菜</v>
      </c>
      <c r="E342" s="1"/>
      <c r="M342" s="2"/>
    </row>
    <row r="343" spans="1:13">
      <c r="A343" s="18" t="s">
        <v>408</v>
      </c>
      <c r="B343" s="21">
        <v>0</v>
      </c>
      <c r="C343" s="21">
        <v>11</v>
      </c>
      <c r="D343" s="21" t="str">
        <f t="shared" si="5"/>
        <v>緑黄色野菜</v>
      </c>
      <c r="E343" s="1"/>
      <c r="M343" s="2"/>
    </row>
    <row r="344" spans="1:13">
      <c r="A344" s="18" t="s">
        <v>409</v>
      </c>
      <c r="B344" s="21">
        <v>0</v>
      </c>
      <c r="C344" s="21">
        <v>11</v>
      </c>
      <c r="D344" s="21" t="str">
        <f t="shared" si="5"/>
        <v>緑黄色野菜</v>
      </c>
      <c r="E344" s="1"/>
      <c r="M344" s="2"/>
    </row>
    <row r="345" spans="1:13">
      <c r="A345" s="18" t="s">
        <v>410</v>
      </c>
      <c r="B345" s="21">
        <v>20</v>
      </c>
      <c r="C345" s="21">
        <v>11</v>
      </c>
      <c r="D345" s="21" t="str">
        <f t="shared" si="5"/>
        <v>緑黄色野菜</v>
      </c>
      <c r="E345" s="1"/>
      <c r="M345" s="2"/>
    </row>
    <row r="346" spans="1:13">
      <c r="A346" s="18" t="s">
        <v>411</v>
      </c>
      <c r="B346" s="21">
        <v>20</v>
      </c>
      <c r="C346" s="21">
        <v>11</v>
      </c>
      <c r="D346" s="21" t="str">
        <f t="shared" si="5"/>
        <v>緑黄色野菜</v>
      </c>
      <c r="E346" s="1"/>
      <c r="M346" s="2"/>
    </row>
    <row r="347" spans="1:13">
      <c r="A347" s="18" t="s">
        <v>412</v>
      </c>
      <c r="B347" s="21">
        <v>10</v>
      </c>
      <c r="C347" s="21">
        <v>11</v>
      </c>
      <c r="D347" s="21" t="str">
        <f t="shared" si="5"/>
        <v>緑黄色野菜</v>
      </c>
      <c r="E347" s="1"/>
      <c r="M347" s="2"/>
    </row>
    <row r="348" spans="1:13">
      <c r="A348" s="18" t="s">
        <v>413</v>
      </c>
      <c r="B348" s="21">
        <v>10</v>
      </c>
      <c r="C348" s="21">
        <v>11</v>
      </c>
      <c r="D348" s="21" t="str">
        <f t="shared" si="5"/>
        <v>緑黄色野菜</v>
      </c>
      <c r="E348" s="1"/>
      <c r="M348" s="2"/>
    </row>
    <row r="349" spans="1:13">
      <c r="A349" s="18" t="s">
        <v>414</v>
      </c>
      <c r="B349" s="21" t="s">
        <v>415</v>
      </c>
      <c r="C349" s="21">
        <v>12</v>
      </c>
      <c r="D349" s="21" t="str">
        <f t="shared" si="5"/>
        <v>その他の野菜</v>
      </c>
      <c r="E349" s="1"/>
      <c r="M349" s="2"/>
    </row>
    <row r="350" spans="1:13">
      <c r="A350" s="18" t="s">
        <v>416</v>
      </c>
      <c r="B350" s="21" t="s">
        <v>415</v>
      </c>
      <c r="C350" s="21">
        <v>12</v>
      </c>
      <c r="D350" s="21" t="str">
        <f t="shared" si="5"/>
        <v>その他の野菜</v>
      </c>
      <c r="E350" s="1"/>
      <c r="M350" s="2"/>
    </row>
    <row r="351" spans="1:13">
      <c r="A351" s="18" t="s">
        <v>417</v>
      </c>
      <c r="B351" s="21" t="s">
        <v>418</v>
      </c>
      <c r="C351" s="21">
        <v>12</v>
      </c>
      <c r="D351" s="21" t="str">
        <f t="shared" si="5"/>
        <v>その他の野菜</v>
      </c>
      <c r="E351" s="1"/>
      <c r="M351" s="2"/>
    </row>
    <row r="352" spans="1:13">
      <c r="A352" s="18" t="s">
        <v>419</v>
      </c>
      <c r="B352" s="21" t="s">
        <v>418</v>
      </c>
      <c r="C352" s="21">
        <v>12</v>
      </c>
      <c r="D352" s="21" t="str">
        <f t="shared" si="5"/>
        <v>その他の野菜</v>
      </c>
      <c r="E352" s="1"/>
      <c r="M352" s="2"/>
    </row>
    <row r="353" spans="1:13">
      <c r="A353" s="18" t="s">
        <v>420</v>
      </c>
      <c r="B353" s="21">
        <v>0</v>
      </c>
      <c r="C353" s="21">
        <v>12</v>
      </c>
      <c r="D353" s="21" t="str">
        <f t="shared" si="5"/>
        <v>その他の野菜</v>
      </c>
      <c r="E353" s="1"/>
      <c r="M353" s="2"/>
    </row>
    <row r="354" spans="1:13">
      <c r="A354" s="18" t="s">
        <v>421</v>
      </c>
      <c r="B354" s="21">
        <v>0</v>
      </c>
      <c r="C354" s="21">
        <v>12</v>
      </c>
      <c r="D354" s="21" t="str">
        <f t="shared" si="5"/>
        <v>その他の野菜</v>
      </c>
      <c r="E354" s="1"/>
      <c r="M354" s="2"/>
    </row>
    <row r="355" spans="1:13">
      <c r="A355" s="18" t="s">
        <v>422</v>
      </c>
      <c r="B355" s="21">
        <v>0</v>
      </c>
      <c r="C355" s="21">
        <v>12</v>
      </c>
      <c r="D355" s="21" t="str">
        <f t="shared" si="5"/>
        <v>その他の野菜</v>
      </c>
      <c r="E355" s="1"/>
      <c r="M355" s="2"/>
    </row>
    <row r="356" spans="1:13">
      <c r="A356" s="18" t="s">
        <v>423</v>
      </c>
      <c r="B356" s="21">
        <v>0</v>
      </c>
      <c r="C356" s="21">
        <v>12</v>
      </c>
      <c r="D356" s="21" t="str">
        <f t="shared" si="5"/>
        <v>その他の野菜</v>
      </c>
      <c r="E356" s="1"/>
      <c r="M356" s="2"/>
    </row>
    <row r="357" spans="1:13">
      <c r="A357" s="18" t="s">
        <v>424</v>
      </c>
      <c r="B357" s="21">
        <v>0</v>
      </c>
      <c r="C357" s="21">
        <v>12</v>
      </c>
      <c r="D357" s="21" t="str">
        <f t="shared" si="5"/>
        <v>その他の野菜</v>
      </c>
      <c r="E357" s="1"/>
      <c r="M357" s="2"/>
    </row>
    <row r="358" spans="1:13">
      <c r="A358" s="18" t="s">
        <v>425</v>
      </c>
      <c r="B358" s="21">
        <v>0</v>
      </c>
      <c r="C358" s="21">
        <v>12</v>
      </c>
      <c r="D358" s="21" t="str">
        <f t="shared" si="5"/>
        <v>その他の野菜</v>
      </c>
      <c r="E358" s="1"/>
      <c r="M358" s="2"/>
    </row>
    <row r="359" spans="1:13">
      <c r="A359" s="18" t="s">
        <v>426</v>
      </c>
      <c r="B359" s="21">
        <v>0</v>
      </c>
      <c r="C359" s="21">
        <v>12</v>
      </c>
      <c r="D359" s="21" t="str">
        <f t="shared" si="5"/>
        <v>その他の野菜</v>
      </c>
      <c r="E359" s="1"/>
      <c r="M359" s="2"/>
    </row>
    <row r="360" spans="1:13">
      <c r="A360" s="18" t="s">
        <v>427</v>
      </c>
      <c r="B360" s="21">
        <v>0</v>
      </c>
      <c r="C360" s="21">
        <v>12</v>
      </c>
      <c r="D360" s="21" t="str">
        <f t="shared" si="5"/>
        <v>その他の野菜</v>
      </c>
      <c r="E360" s="1"/>
      <c r="M360" s="2"/>
    </row>
    <row r="361" spans="1:13">
      <c r="A361" s="18" t="s">
        <v>428</v>
      </c>
      <c r="B361" s="21">
        <v>0</v>
      </c>
      <c r="C361" s="21">
        <v>11</v>
      </c>
      <c r="D361" s="21" t="str">
        <f t="shared" si="5"/>
        <v>緑黄色野菜</v>
      </c>
      <c r="E361" s="1"/>
      <c r="M361" s="2"/>
    </row>
    <row r="362" spans="1:13">
      <c r="A362" s="18" t="s">
        <v>429</v>
      </c>
      <c r="B362" s="21">
        <v>0</v>
      </c>
      <c r="C362" s="21">
        <v>11</v>
      </c>
      <c r="D362" s="21" t="str">
        <f t="shared" si="5"/>
        <v>緑黄色野菜</v>
      </c>
      <c r="E362" s="1"/>
      <c r="M362" s="2"/>
    </row>
    <row r="363" spans="1:13">
      <c r="A363" s="18" t="s">
        <v>430</v>
      </c>
      <c r="B363" s="21">
        <v>0</v>
      </c>
      <c r="C363" s="21">
        <v>11</v>
      </c>
      <c r="D363" s="21" t="str">
        <f t="shared" si="5"/>
        <v>緑黄色野菜</v>
      </c>
      <c r="E363" s="1"/>
      <c r="M363" s="2"/>
    </row>
    <row r="364" spans="1:13">
      <c r="A364" s="18" t="s">
        <v>17</v>
      </c>
      <c r="B364" s="21">
        <v>8</v>
      </c>
      <c r="C364" s="21">
        <v>11</v>
      </c>
      <c r="D364" s="21" t="str">
        <f t="shared" si="5"/>
        <v>緑黄色野菜</v>
      </c>
      <c r="E364" s="1"/>
      <c r="M364" s="2"/>
    </row>
    <row r="365" spans="1:13">
      <c r="A365" s="18" t="s">
        <v>431</v>
      </c>
      <c r="B365" s="21">
        <v>8</v>
      </c>
      <c r="C365" s="21">
        <v>11</v>
      </c>
      <c r="D365" s="21" t="str">
        <f t="shared" si="5"/>
        <v>緑黄色野菜</v>
      </c>
      <c r="E365" s="1"/>
      <c r="M365" s="2"/>
    </row>
    <row r="366" spans="1:13">
      <c r="A366" s="18" t="s">
        <v>432</v>
      </c>
      <c r="B366" s="21">
        <v>0</v>
      </c>
      <c r="C366" s="21">
        <v>11</v>
      </c>
      <c r="D366" s="21" t="str">
        <f t="shared" si="5"/>
        <v>緑黄色野菜</v>
      </c>
      <c r="E366" s="1"/>
      <c r="M366" s="2"/>
    </row>
    <row r="367" spans="1:13">
      <c r="A367" s="18" t="s">
        <v>433</v>
      </c>
      <c r="B367" s="21">
        <v>50</v>
      </c>
      <c r="C367" s="21">
        <v>12</v>
      </c>
      <c r="D367" s="21" t="str">
        <f t="shared" si="5"/>
        <v>その他の野菜</v>
      </c>
      <c r="E367" s="1"/>
      <c r="M367" s="2"/>
    </row>
    <row r="368" spans="1:13">
      <c r="A368" s="18" t="s">
        <v>434</v>
      </c>
      <c r="B368" s="21">
        <v>0</v>
      </c>
      <c r="C368" s="21">
        <v>12</v>
      </c>
      <c r="D368" s="21" t="str">
        <f t="shared" si="5"/>
        <v>その他の野菜</v>
      </c>
      <c r="E368" s="1"/>
      <c r="M368" s="2"/>
    </row>
    <row r="369" spans="1:13">
      <c r="A369" s="18" t="s">
        <v>435</v>
      </c>
      <c r="B369" s="21">
        <v>0</v>
      </c>
      <c r="C369" s="21">
        <v>12</v>
      </c>
      <c r="D369" s="21" t="str">
        <f t="shared" si="5"/>
        <v>その他の野菜</v>
      </c>
      <c r="E369" s="1"/>
      <c r="M369" s="2"/>
    </row>
    <row r="370" spans="1:13">
      <c r="A370" s="18" t="s">
        <v>436</v>
      </c>
      <c r="B370" s="21">
        <v>0</v>
      </c>
      <c r="C370" s="21">
        <v>12</v>
      </c>
      <c r="D370" s="21" t="str">
        <f t="shared" si="5"/>
        <v>その他の野菜</v>
      </c>
      <c r="E370" s="1"/>
      <c r="M370" s="2"/>
    </row>
    <row r="371" spans="1:13">
      <c r="A371" s="18" t="s">
        <v>437</v>
      </c>
      <c r="B371" s="21">
        <v>0</v>
      </c>
      <c r="C371" s="21">
        <v>12</v>
      </c>
      <c r="D371" s="21" t="str">
        <f t="shared" si="5"/>
        <v>その他の野菜</v>
      </c>
      <c r="E371" s="1"/>
      <c r="M371" s="2"/>
    </row>
    <row r="372" spans="1:13">
      <c r="A372" s="18" t="s">
        <v>31</v>
      </c>
      <c r="B372" s="21">
        <v>6</v>
      </c>
      <c r="C372" s="21">
        <v>12</v>
      </c>
      <c r="D372" s="21" t="str">
        <f t="shared" si="5"/>
        <v>その他の野菜</v>
      </c>
      <c r="E372" s="1"/>
      <c r="M372" s="2"/>
    </row>
    <row r="373" spans="1:13">
      <c r="A373" s="18" t="s">
        <v>438</v>
      </c>
      <c r="B373" s="21">
        <v>6</v>
      </c>
      <c r="C373" s="21">
        <v>12</v>
      </c>
      <c r="D373" s="21" t="str">
        <f t="shared" si="5"/>
        <v>その他の野菜</v>
      </c>
      <c r="E373" s="1"/>
      <c r="M373" s="2"/>
    </row>
    <row r="374" spans="1:13">
      <c r="A374" s="18" t="s">
        <v>439</v>
      </c>
      <c r="B374" s="21">
        <v>8</v>
      </c>
      <c r="C374" s="21">
        <v>12</v>
      </c>
      <c r="D374" s="21" t="str">
        <f t="shared" si="5"/>
        <v>その他の野菜</v>
      </c>
      <c r="E374" s="1"/>
      <c r="M374" s="2"/>
    </row>
    <row r="375" spans="1:13">
      <c r="A375" s="18" t="s">
        <v>440</v>
      </c>
      <c r="B375" s="21">
        <v>1</v>
      </c>
      <c r="C375" s="21">
        <v>12</v>
      </c>
      <c r="D375" s="21" t="str">
        <f t="shared" si="5"/>
        <v>その他の野菜</v>
      </c>
      <c r="E375" s="1"/>
      <c r="M375" s="2"/>
    </row>
    <row r="376" spans="1:13">
      <c r="A376" s="18" t="s">
        <v>441</v>
      </c>
      <c r="B376" s="21">
        <v>30</v>
      </c>
      <c r="C376" s="21">
        <v>11</v>
      </c>
      <c r="D376" s="21" t="str">
        <f t="shared" si="5"/>
        <v>緑黄色野菜</v>
      </c>
      <c r="E376" s="1"/>
      <c r="M376" s="2"/>
    </row>
    <row r="377" spans="1:13">
      <c r="A377" s="18" t="s">
        <v>442</v>
      </c>
      <c r="B377" s="21">
        <v>0</v>
      </c>
      <c r="C377" s="21">
        <v>11</v>
      </c>
      <c r="D377" s="21" t="str">
        <f t="shared" si="5"/>
        <v>緑黄色野菜</v>
      </c>
      <c r="E377" s="1"/>
      <c r="M377" s="2"/>
    </row>
    <row r="378" spans="1:13">
      <c r="A378" s="18" t="s">
        <v>443</v>
      </c>
      <c r="B378" s="21">
        <v>15</v>
      </c>
      <c r="C378" s="21">
        <v>12</v>
      </c>
      <c r="D378" s="21" t="str">
        <f t="shared" si="5"/>
        <v>その他の野菜</v>
      </c>
      <c r="E378" s="1"/>
      <c r="M378" s="2"/>
    </row>
    <row r="379" spans="1:13">
      <c r="A379" s="18" t="s">
        <v>444</v>
      </c>
      <c r="B379" s="21">
        <v>15</v>
      </c>
      <c r="C379" s="21">
        <v>11</v>
      </c>
      <c r="D379" s="21" t="str">
        <f t="shared" si="5"/>
        <v>緑黄色野菜</v>
      </c>
      <c r="E379" s="1"/>
      <c r="M379" s="2"/>
    </row>
    <row r="380" spans="1:13">
      <c r="A380" s="18" t="s">
        <v>445</v>
      </c>
      <c r="B380" s="21">
        <v>20</v>
      </c>
      <c r="C380" s="21">
        <v>11</v>
      </c>
      <c r="D380" s="21" t="str">
        <f t="shared" si="5"/>
        <v>緑黄色野菜</v>
      </c>
      <c r="E380" s="1"/>
      <c r="M380" s="2"/>
    </row>
    <row r="381" spans="1:13">
      <c r="A381" s="18" t="s">
        <v>446</v>
      </c>
      <c r="B381" s="21">
        <v>15</v>
      </c>
      <c r="C381" s="21">
        <v>11</v>
      </c>
      <c r="D381" s="21" t="str">
        <f t="shared" si="5"/>
        <v>緑黄色野菜</v>
      </c>
      <c r="E381" s="1"/>
      <c r="M381" s="2"/>
    </row>
    <row r="382" spans="1:13">
      <c r="A382" s="18" t="s">
        <v>447</v>
      </c>
      <c r="B382" s="21">
        <v>0</v>
      </c>
      <c r="C382" s="21">
        <v>11</v>
      </c>
      <c r="D382" s="21" t="str">
        <f t="shared" si="5"/>
        <v>緑黄色野菜</v>
      </c>
      <c r="E382" s="1"/>
      <c r="M382" s="2"/>
    </row>
    <row r="383" spans="1:13">
      <c r="A383" s="18" t="s">
        <v>448</v>
      </c>
      <c r="B383" s="21">
        <v>0</v>
      </c>
      <c r="C383" s="21">
        <v>11</v>
      </c>
      <c r="D383" s="21" t="str">
        <f t="shared" si="5"/>
        <v>緑黄色野菜</v>
      </c>
      <c r="E383" s="1"/>
      <c r="M383" s="2"/>
    </row>
    <row r="384" spans="1:13">
      <c r="A384" s="18" t="s">
        <v>449</v>
      </c>
      <c r="B384" s="21">
        <v>0</v>
      </c>
      <c r="C384" s="21">
        <v>11</v>
      </c>
      <c r="D384" s="21" t="str">
        <f t="shared" si="5"/>
        <v>緑黄色野菜</v>
      </c>
      <c r="E384" s="1"/>
      <c r="M384" s="2"/>
    </row>
    <row r="385" spans="1:13">
      <c r="A385" s="18" t="s">
        <v>450</v>
      </c>
      <c r="B385" s="21">
        <v>0</v>
      </c>
      <c r="C385" s="21">
        <v>12</v>
      </c>
      <c r="D385" s="21" t="str">
        <f t="shared" si="5"/>
        <v>その他の野菜</v>
      </c>
      <c r="E385" s="1"/>
      <c r="M385" s="2"/>
    </row>
    <row r="386" spans="1:13">
      <c r="A386" s="18" t="s">
        <v>451</v>
      </c>
      <c r="B386" s="21">
        <v>60</v>
      </c>
      <c r="C386" s="21">
        <v>11</v>
      </c>
      <c r="D386" s="21" t="str">
        <f t="shared" si="5"/>
        <v>緑黄色野菜</v>
      </c>
      <c r="E386" s="1"/>
      <c r="M386" s="2"/>
    </row>
    <row r="387" spans="1:13">
      <c r="A387" s="18" t="s">
        <v>452</v>
      </c>
      <c r="B387" s="21">
        <v>9</v>
      </c>
      <c r="C387" s="21">
        <v>11</v>
      </c>
      <c r="D387" s="21" t="str">
        <f t="shared" si="5"/>
        <v>緑黄色野菜</v>
      </c>
      <c r="E387" s="1"/>
      <c r="M387" s="2"/>
    </row>
    <row r="388" spans="1:13">
      <c r="A388" s="18" t="s">
        <v>453</v>
      </c>
      <c r="B388" s="21">
        <v>0</v>
      </c>
      <c r="C388" s="21">
        <v>11</v>
      </c>
      <c r="D388" s="21" t="str">
        <f t="shared" si="5"/>
        <v>緑黄色野菜</v>
      </c>
      <c r="E388" s="1"/>
      <c r="M388" s="2"/>
    </row>
    <row r="389" spans="1:13">
      <c r="A389" s="18" t="s">
        <v>32</v>
      </c>
      <c r="B389" s="21">
        <v>30</v>
      </c>
      <c r="C389" s="21">
        <v>12</v>
      </c>
      <c r="D389" s="21" t="str">
        <f t="shared" si="5"/>
        <v>その他の野菜</v>
      </c>
      <c r="E389" s="1"/>
      <c r="M389" s="2"/>
    </row>
    <row r="390" spans="1:13">
      <c r="A390" s="18" t="s">
        <v>454</v>
      </c>
      <c r="B390" s="21">
        <v>0</v>
      </c>
      <c r="C390" s="21">
        <v>12</v>
      </c>
      <c r="D390" s="21" t="str">
        <f t="shared" ref="D390:D453" si="6">VLOOKUP(C390,$H$6:$I$31,2,FALSE)</f>
        <v>その他の野菜</v>
      </c>
      <c r="E390" s="1"/>
      <c r="M390" s="2"/>
    </row>
    <row r="391" spans="1:13">
      <c r="A391" s="18" t="s">
        <v>33</v>
      </c>
      <c r="B391" s="21">
        <v>50</v>
      </c>
      <c r="C391" s="21">
        <v>12</v>
      </c>
      <c r="D391" s="21" t="str">
        <f t="shared" si="6"/>
        <v>その他の野菜</v>
      </c>
      <c r="E391" s="1"/>
      <c r="M391" s="2"/>
    </row>
    <row r="392" spans="1:13">
      <c r="A392" s="18" t="s">
        <v>455</v>
      </c>
      <c r="B392" s="21">
        <v>30</v>
      </c>
      <c r="C392" s="21">
        <v>12</v>
      </c>
      <c r="D392" s="21" t="str">
        <f t="shared" si="6"/>
        <v>その他の野菜</v>
      </c>
      <c r="E392" s="1"/>
      <c r="M392" s="2"/>
    </row>
    <row r="393" spans="1:13">
      <c r="A393" s="18" t="s">
        <v>456</v>
      </c>
      <c r="B393" s="21">
        <v>0</v>
      </c>
      <c r="C393" s="21">
        <v>12</v>
      </c>
      <c r="D393" s="21" t="str">
        <f t="shared" si="6"/>
        <v>その他の野菜</v>
      </c>
      <c r="E393" s="1"/>
      <c r="M393" s="2"/>
    </row>
    <row r="394" spans="1:13">
      <c r="A394" s="18" t="s">
        <v>457</v>
      </c>
      <c r="B394" s="21">
        <v>0</v>
      </c>
      <c r="C394" s="21">
        <v>12</v>
      </c>
      <c r="D394" s="21" t="str">
        <f t="shared" si="6"/>
        <v>その他の野菜</v>
      </c>
      <c r="E394" s="1"/>
      <c r="M394" s="2"/>
    </row>
    <row r="395" spans="1:13">
      <c r="A395" s="18" t="s">
        <v>458</v>
      </c>
      <c r="B395" s="21">
        <v>0</v>
      </c>
      <c r="C395" s="21">
        <v>12</v>
      </c>
      <c r="D395" s="21" t="str">
        <f t="shared" si="6"/>
        <v>その他の野菜</v>
      </c>
      <c r="E395" s="1"/>
      <c r="M395" s="2"/>
    </row>
    <row r="396" spans="1:13">
      <c r="A396" s="18" t="s">
        <v>18</v>
      </c>
      <c r="B396" s="21">
        <v>3</v>
      </c>
      <c r="C396" s="21">
        <v>11</v>
      </c>
      <c r="D396" s="21" t="str">
        <f t="shared" si="6"/>
        <v>緑黄色野菜</v>
      </c>
      <c r="E396" s="1"/>
      <c r="M396" s="2"/>
    </row>
    <row r="397" spans="1:13">
      <c r="A397" s="18" t="s">
        <v>459</v>
      </c>
      <c r="B397" s="21">
        <v>2</v>
      </c>
      <c r="C397" s="21">
        <v>11</v>
      </c>
      <c r="D397" s="21" t="str">
        <f t="shared" si="6"/>
        <v>緑黄色野菜</v>
      </c>
      <c r="E397" s="1"/>
      <c r="M397" s="2"/>
    </row>
    <row r="398" spans="1:13">
      <c r="A398" s="18" t="s">
        <v>460</v>
      </c>
      <c r="B398" s="21">
        <v>0</v>
      </c>
      <c r="C398" s="21">
        <v>11</v>
      </c>
      <c r="D398" s="21" t="str">
        <f t="shared" si="6"/>
        <v>緑黄色野菜</v>
      </c>
      <c r="E398" s="1"/>
      <c r="M398" s="2"/>
    </row>
    <row r="399" spans="1:13">
      <c r="A399" s="18" t="s">
        <v>461</v>
      </c>
      <c r="B399" s="21">
        <v>0</v>
      </c>
      <c r="C399" s="21">
        <v>12</v>
      </c>
      <c r="D399" s="21" t="str">
        <f t="shared" si="6"/>
        <v>その他の野菜</v>
      </c>
      <c r="E399" s="1"/>
      <c r="M399" s="2"/>
    </row>
    <row r="400" spans="1:13">
      <c r="A400" s="18" t="s">
        <v>462</v>
      </c>
      <c r="B400" s="21">
        <v>0</v>
      </c>
      <c r="C400" s="21">
        <v>12</v>
      </c>
      <c r="D400" s="21" t="str">
        <f t="shared" si="6"/>
        <v>その他の野菜</v>
      </c>
      <c r="E400" s="1"/>
      <c r="M400" s="2"/>
    </row>
    <row r="401" spans="1:13">
      <c r="A401" s="18" t="s">
        <v>463</v>
      </c>
      <c r="B401" s="21">
        <v>20</v>
      </c>
      <c r="C401" s="21">
        <v>12</v>
      </c>
      <c r="D401" s="21" t="str">
        <f t="shared" si="6"/>
        <v>その他の野菜</v>
      </c>
      <c r="E401" s="1"/>
      <c r="M401" s="2"/>
    </row>
    <row r="402" spans="1:13">
      <c r="A402" s="18" t="s">
        <v>464</v>
      </c>
      <c r="B402" s="21">
        <v>0</v>
      </c>
      <c r="C402" s="21">
        <v>11</v>
      </c>
      <c r="D402" s="21" t="str">
        <f t="shared" si="6"/>
        <v>緑黄色野菜</v>
      </c>
      <c r="E402" s="1"/>
      <c r="M402" s="2"/>
    </row>
    <row r="403" spans="1:13">
      <c r="A403" s="18" t="s">
        <v>465</v>
      </c>
      <c r="B403" s="21">
        <v>3</v>
      </c>
      <c r="C403" s="21">
        <v>11</v>
      </c>
      <c r="D403" s="21" t="str">
        <f t="shared" si="6"/>
        <v>緑黄色野菜</v>
      </c>
      <c r="E403" s="1"/>
      <c r="M403" s="2"/>
    </row>
    <row r="404" spans="1:13">
      <c r="A404" s="18" t="s">
        <v>466</v>
      </c>
      <c r="B404" s="21">
        <v>5</v>
      </c>
      <c r="C404" s="21">
        <v>11</v>
      </c>
      <c r="D404" s="21" t="str">
        <f t="shared" si="6"/>
        <v>緑黄色野菜</v>
      </c>
      <c r="E404" s="1"/>
      <c r="M404" s="2"/>
    </row>
    <row r="405" spans="1:13">
      <c r="A405" s="18" t="s">
        <v>34</v>
      </c>
      <c r="B405" s="21">
        <v>10</v>
      </c>
      <c r="C405" s="21">
        <v>12</v>
      </c>
      <c r="D405" s="21" t="str">
        <f t="shared" si="6"/>
        <v>その他の野菜</v>
      </c>
      <c r="E405" s="1"/>
      <c r="M405" s="2"/>
    </row>
    <row r="406" spans="1:13">
      <c r="A406" s="18" t="s">
        <v>467</v>
      </c>
      <c r="B406" s="21">
        <v>30</v>
      </c>
      <c r="C406" s="21">
        <v>12</v>
      </c>
      <c r="D406" s="21" t="str">
        <f t="shared" si="6"/>
        <v>その他の野菜</v>
      </c>
      <c r="E406" s="1"/>
      <c r="M406" s="2"/>
    </row>
    <row r="407" spans="1:13">
      <c r="A407" s="18" t="s">
        <v>468</v>
      </c>
      <c r="B407" s="21">
        <v>0</v>
      </c>
      <c r="C407" s="21">
        <v>12</v>
      </c>
      <c r="D407" s="21" t="str">
        <f t="shared" si="6"/>
        <v>その他の野菜</v>
      </c>
      <c r="E407" s="1"/>
      <c r="M407" s="2"/>
    </row>
    <row r="408" spans="1:13">
      <c r="A408" s="18" t="s">
        <v>469</v>
      </c>
      <c r="B408" s="21">
        <v>0</v>
      </c>
      <c r="C408" s="21">
        <v>12</v>
      </c>
      <c r="D408" s="21" t="str">
        <f t="shared" si="6"/>
        <v>その他の野菜</v>
      </c>
      <c r="E408" s="1"/>
      <c r="M408" s="2"/>
    </row>
    <row r="409" spans="1:13">
      <c r="A409" s="18" t="s">
        <v>470</v>
      </c>
      <c r="B409" s="21">
        <v>0</v>
      </c>
      <c r="C409" s="21">
        <v>12</v>
      </c>
      <c r="D409" s="21" t="str">
        <f t="shared" si="6"/>
        <v>その他の野菜</v>
      </c>
      <c r="E409" s="1"/>
      <c r="M409" s="2"/>
    </row>
    <row r="410" spans="1:13">
      <c r="A410" s="18" t="s">
        <v>471</v>
      </c>
      <c r="B410" s="21">
        <v>0</v>
      </c>
      <c r="C410" s="21">
        <v>12</v>
      </c>
      <c r="D410" s="21" t="str">
        <f t="shared" si="6"/>
        <v>その他の野菜</v>
      </c>
      <c r="E410" s="1"/>
      <c r="M410" s="2"/>
    </row>
    <row r="411" spans="1:13">
      <c r="A411" s="18" t="s">
        <v>472</v>
      </c>
      <c r="B411" s="21">
        <v>0</v>
      </c>
      <c r="C411" s="21">
        <v>12</v>
      </c>
      <c r="D411" s="21" t="str">
        <f t="shared" si="6"/>
        <v>その他の野菜</v>
      </c>
      <c r="E411" s="1"/>
      <c r="M411" s="2"/>
    </row>
    <row r="412" spans="1:13">
      <c r="A412" s="18" t="s">
        <v>473</v>
      </c>
      <c r="B412" s="21">
        <v>5</v>
      </c>
      <c r="C412" s="21">
        <v>11</v>
      </c>
      <c r="D412" s="21" t="str">
        <f t="shared" si="6"/>
        <v>緑黄色野菜</v>
      </c>
      <c r="E412" s="1"/>
      <c r="M412" s="2"/>
    </row>
    <row r="413" spans="1:13">
      <c r="A413" s="18" t="s">
        <v>474</v>
      </c>
      <c r="B413" s="21">
        <v>0</v>
      </c>
      <c r="C413" s="21">
        <v>11</v>
      </c>
      <c r="D413" s="21" t="str">
        <f t="shared" si="6"/>
        <v>緑黄色野菜</v>
      </c>
      <c r="E413" s="1"/>
      <c r="M413" s="2"/>
    </row>
    <row r="414" spans="1:13">
      <c r="A414" s="18" t="s">
        <v>35</v>
      </c>
      <c r="B414" s="21">
        <v>15</v>
      </c>
      <c r="C414" s="21">
        <v>12</v>
      </c>
      <c r="D414" s="21" t="str">
        <f t="shared" si="6"/>
        <v>その他の野菜</v>
      </c>
      <c r="E414" s="1"/>
      <c r="M414" s="2"/>
    </row>
    <row r="415" spans="1:13">
      <c r="A415" s="18" t="s">
        <v>19</v>
      </c>
      <c r="B415" s="21">
        <v>5</v>
      </c>
      <c r="C415" s="21">
        <v>11</v>
      </c>
      <c r="D415" s="21" t="str">
        <f t="shared" si="6"/>
        <v>緑黄色野菜</v>
      </c>
      <c r="E415" s="1"/>
      <c r="M415" s="2"/>
    </row>
    <row r="416" spans="1:13">
      <c r="A416" s="18" t="s">
        <v>475</v>
      </c>
      <c r="B416" s="21">
        <v>5</v>
      </c>
      <c r="C416" s="21">
        <v>11</v>
      </c>
      <c r="D416" s="21" t="str">
        <f t="shared" si="6"/>
        <v>緑黄色野菜</v>
      </c>
      <c r="E416" s="1"/>
      <c r="M416" s="2"/>
    </row>
    <row r="417" spans="1:13">
      <c r="A417" s="18" t="s">
        <v>476</v>
      </c>
      <c r="B417" s="21">
        <v>0</v>
      </c>
      <c r="C417" s="21">
        <v>12</v>
      </c>
      <c r="D417" s="21" t="str">
        <f t="shared" si="6"/>
        <v>その他の野菜</v>
      </c>
      <c r="E417" s="1"/>
      <c r="M417" s="2"/>
    </row>
    <row r="418" spans="1:13">
      <c r="A418" s="18" t="s">
        <v>477</v>
      </c>
      <c r="B418" s="21">
        <v>15</v>
      </c>
      <c r="C418" s="21">
        <v>11</v>
      </c>
      <c r="D418" s="21" t="str">
        <f t="shared" si="6"/>
        <v>緑黄色野菜</v>
      </c>
      <c r="E418" s="1"/>
      <c r="M418" s="2"/>
    </row>
    <row r="419" spans="1:13">
      <c r="A419" s="18" t="s">
        <v>478</v>
      </c>
      <c r="B419" s="21">
        <v>15</v>
      </c>
      <c r="C419" s="21">
        <v>11</v>
      </c>
      <c r="D419" s="21" t="str">
        <f t="shared" si="6"/>
        <v>緑黄色野菜</v>
      </c>
      <c r="E419" s="1"/>
      <c r="M419" s="2"/>
    </row>
    <row r="420" spans="1:13">
      <c r="A420" s="18" t="s">
        <v>20</v>
      </c>
      <c r="B420" s="21">
        <v>3</v>
      </c>
      <c r="C420" s="21">
        <v>11</v>
      </c>
      <c r="D420" s="21" t="str">
        <f>VLOOKUP(C420,$H$6:$I$31,2,FALSE)</f>
        <v>緑黄色野菜</v>
      </c>
      <c r="E420" s="1"/>
      <c r="M420" s="2"/>
    </row>
    <row r="421" spans="1:13">
      <c r="A421" s="18" t="s">
        <v>479</v>
      </c>
      <c r="B421" s="21">
        <v>3</v>
      </c>
      <c r="C421" s="21">
        <v>11</v>
      </c>
      <c r="D421" s="21" t="str">
        <f t="shared" si="6"/>
        <v>緑黄色野菜</v>
      </c>
      <c r="E421" s="1"/>
      <c r="M421" s="2"/>
    </row>
    <row r="422" spans="1:13">
      <c r="A422" s="18" t="s">
        <v>20</v>
      </c>
      <c r="B422" s="21">
        <v>3</v>
      </c>
      <c r="C422" s="21">
        <v>11</v>
      </c>
      <c r="D422" s="21" t="str">
        <f t="shared" si="6"/>
        <v>緑黄色野菜</v>
      </c>
      <c r="E422" s="1"/>
      <c r="M422" s="2"/>
    </row>
    <row r="423" spans="1:13">
      <c r="A423" s="18" t="s">
        <v>480</v>
      </c>
      <c r="B423" s="21">
        <v>0</v>
      </c>
      <c r="C423" s="21">
        <v>11</v>
      </c>
      <c r="D423" s="21" t="str">
        <f t="shared" si="6"/>
        <v>緑黄色野菜</v>
      </c>
      <c r="E423" s="1"/>
      <c r="M423" s="2"/>
    </row>
    <row r="424" spans="1:13">
      <c r="A424" s="18" t="s">
        <v>481</v>
      </c>
      <c r="B424" s="21">
        <v>0</v>
      </c>
      <c r="C424" s="21">
        <v>11</v>
      </c>
      <c r="D424" s="21" t="str">
        <f t="shared" si="6"/>
        <v>緑黄色野菜</v>
      </c>
      <c r="E424" s="1"/>
      <c r="M424" s="2"/>
    </row>
    <row r="425" spans="1:13">
      <c r="A425" s="18" t="s">
        <v>482</v>
      </c>
      <c r="B425" s="21">
        <v>0</v>
      </c>
      <c r="C425" s="21">
        <v>11</v>
      </c>
      <c r="D425" s="21" t="str">
        <f t="shared" si="6"/>
        <v>緑黄色野菜</v>
      </c>
      <c r="E425" s="1"/>
      <c r="M425" s="2"/>
    </row>
    <row r="426" spans="1:13">
      <c r="A426" s="18" t="s">
        <v>483</v>
      </c>
      <c r="B426" s="21">
        <v>15</v>
      </c>
      <c r="C426" s="21">
        <v>11</v>
      </c>
      <c r="D426" s="21" t="str">
        <f t="shared" si="6"/>
        <v>緑黄色野菜</v>
      </c>
      <c r="E426" s="1"/>
      <c r="M426" s="2"/>
    </row>
    <row r="427" spans="1:13">
      <c r="A427" s="18" t="s">
        <v>484</v>
      </c>
      <c r="B427" s="21">
        <v>1</v>
      </c>
      <c r="C427" s="21">
        <v>11</v>
      </c>
      <c r="D427" s="21" t="str">
        <f t="shared" si="6"/>
        <v>緑黄色野菜</v>
      </c>
      <c r="E427" s="1"/>
      <c r="M427" s="2"/>
    </row>
    <row r="428" spans="1:13">
      <c r="A428" s="18" t="s">
        <v>485</v>
      </c>
      <c r="B428" s="21">
        <v>9</v>
      </c>
      <c r="C428" s="21">
        <v>11</v>
      </c>
      <c r="D428" s="21" t="str">
        <f t="shared" si="6"/>
        <v>緑黄色野菜</v>
      </c>
      <c r="E428" s="1"/>
      <c r="M428" s="2"/>
    </row>
    <row r="429" spans="1:13">
      <c r="A429" s="18" t="s">
        <v>486</v>
      </c>
      <c r="B429" s="21">
        <v>40</v>
      </c>
      <c r="C429" s="21">
        <v>12</v>
      </c>
      <c r="D429" s="21" t="str">
        <f t="shared" si="6"/>
        <v>その他の野菜</v>
      </c>
      <c r="E429" s="1"/>
      <c r="M429" s="2"/>
    </row>
    <row r="430" spans="1:13">
      <c r="A430" s="18" t="s">
        <v>487</v>
      </c>
      <c r="B430" s="21">
        <v>40</v>
      </c>
      <c r="C430" s="21">
        <v>12</v>
      </c>
      <c r="D430" s="21" t="str">
        <f t="shared" si="6"/>
        <v>その他の野菜</v>
      </c>
      <c r="E430" s="1"/>
      <c r="M430" s="2"/>
    </row>
    <row r="431" spans="1:13">
      <c r="A431" s="18" t="s">
        <v>488</v>
      </c>
      <c r="B431" s="21">
        <v>40</v>
      </c>
      <c r="C431" s="21">
        <v>12</v>
      </c>
      <c r="D431" s="21" t="str">
        <f t="shared" si="6"/>
        <v>その他の野菜</v>
      </c>
      <c r="E431" s="1"/>
      <c r="M431" s="2"/>
    </row>
    <row r="432" spans="1:13">
      <c r="A432" s="18" t="s">
        <v>489</v>
      </c>
      <c r="B432" s="21">
        <v>7</v>
      </c>
      <c r="C432" s="21">
        <v>11</v>
      </c>
      <c r="D432" s="21" t="str">
        <f t="shared" si="6"/>
        <v>緑黄色野菜</v>
      </c>
      <c r="E432" s="1"/>
      <c r="M432" s="2"/>
    </row>
    <row r="433" spans="1:13">
      <c r="A433" s="18" t="s">
        <v>490</v>
      </c>
      <c r="B433" s="21">
        <v>7</v>
      </c>
      <c r="C433" s="21">
        <v>11</v>
      </c>
      <c r="D433" s="21" t="str">
        <f t="shared" si="6"/>
        <v>緑黄色野菜</v>
      </c>
      <c r="E433" s="1"/>
      <c r="M433" s="2"/>
    </row>
    <row r="434" spans="1:13">
      <c r="A434" s="18" t="s">
        <v>491</v>
      </c>
      <c r="B434" s="21">
        <v>7</v>
      </c>
      <c r="C434" s="21">
        <v>11</v>
      </c>
      <c r="D434" s="21" t="str">
        <f t="shared" si="6"/>
        <v>緑黄色野菜</v>
      </c>
      <c r="E434" s="1"/>
      <c r="M434" s="2"/>
    </row>
    <row r="435" spans="1:13">
      <c r="A435" s="18" t="s">
        <v>492</v>
      </c>
      <c r="B435" s="21">
        <v>3</v>
      </c>
      <c r="C435" s="21">
        <v>11</v>
      </c>
      <c r="D435" s="21" t="str">
        <f t="shared" si="6"/>
        <v>緑黄色野菜</v>
      </c>
      <c r="E435" s="1"/>
      <c r="M435" s="2"/>
    </row>
    <row r="436" spans="1:13">
      <c r="A436" s="18" t="s">
        <v>493</v>
      </c>
      <c r="B436" s="21">
        <v>3</v>
      </c>
      <c r="C436" s="21">
        <v>11</v>
      </c>
      <c r="D436" s="21" t="str">
        <f t="shared" si="6"/>
        <v>緑黄色野菜</v>
      </c>
      <c r="E436" s="1"/>
      <c r="M436" s="2"/>
    </row>
    <row r="437" spans="1:13">
      <c r="A437" s="18" t="s">
        <v>494</v>
      </c>
      <c r="B437" s="21">
        <v>5</v>
      </c>
      <c r="C437" s="21">
        <v>11</v>
      </c>
      <c r="D437" s="21" t="str">
        <f t="shared" si="6"/>
        <v>緑黄色野菜</v>
      </c>
      <c r="E437" s="1"/>
      <c r="M437" s="2"/>
    </row>
    <row r="438" spans="1:13">
      <c r="A438" s="18" t="s">
        <v>495</v>
      </c>
      <c r="B438" s="21">
        <v>5</v>
      </c>
      <c r="C438" s="21">
        <v>11</v>
      </c>
      <c r="D438" s="21" t="str">
        <f t="shared" si="6"/>
        <v>緑黄色野菜</v>
      </c>
      <c r="E438" s="1"/>
      <c r="M438" s="2"/>
    </row>
    <row r="439" spans="1:13">
      <c r="A439" s="18" t="s">
        <v>496</v>
      </c>
      <c r="B439" s="21">
        <v>3</v>
      </c>
      <c r="C439" s="21">
        <v>11</v>
      </c>
      <c r="D439" s="21" t="str">
        <f t="shared" si="6"/>
        <v>緑黄色野菜</v>
      </c>
      <c r="E439" s="1"/>
      <c r="M439" s="2"/>
    </row>
    <row r="440" spans="1:13">
      <c r="A440" s="18" t="s">
        <v>497</v>
      </c>
      <c r="B440" s="21">
        <v>3</v>
      </c>
      <c r="C440" s="21">
        <v>11</v>
      </c>
      <c r="D440" s="21" t="str">
        <f t="shared" si="6"/>
        <v>緑黄色野菜</v>
      </c>
      <c r="E440" s="1"/>
      <c r="M440" s="2"/>
    </row>
    <row r="441" spans="1:13">
      <c r="A441" s="18" t="s">
        <v>498</v>
      </c>
      <c r="B441" s="21">
        <v>20</v>
      </c>
      <c r="C441" s="21">
        <v>11</v>
      </c>
      <c r="D441" s="21" t="str">
        <f t="shared" si="6"/>
        <v>緑黄色野菜</v>
      </c>
      <c r="E441" s="1"/>
      <c r="M441" s="2"/>
    </row>
    <row r="442" spans="1:13">
      <c r="A442" s="18" t="s">
        <v>36</v>
      </c>
      <c r="B442" s="21">
        <v>6</v>
      </c>
      <c r="C442" s="21">
        <v>12</v>
      </c>
      <c r="D442" s="21" t="str">
        <f t="shared" si="6"/>
        <v>その他の野菜</v>
      </c>
      <c r="E442" s="1"/>
      <c r="M442" s="2"/>
    </row>
    <row r="443" spans="1:13">
      <c r="A443" s="18" t="s">
        <v>499</v>
      </c>
      <c r="B443" s="21">
        <v>6</v>
      </c>
      <c r="C443" s="21">
        <v>12</v>
      </c>
      <c r="D443" s="21" t="str">
        <f t="shared" si="6"/>
        <v>その他の野菜</v>
      </c>
      <c r="E443" s="1"/>
      <c r="M443" s="2"/>
    </row>
    <row r="444" spans="1:13">
      <c r="A444" s="18" t="s">
        <v>500</v>
      </c>
      <c r="B444" s="21">
        <v>6</v>
      </c>
      <c r="C444" s="21">
        <v>12</v>
      </c>
      <c r="D444" s="21" t="str">
        <f t="shared" si="6"/>
        <v>その他の野菜</v>
      </c>
      <c r="E444" s="1"/>
      <c r="M444" s="2"/>
    </row>
    <row r="445" spans="1:13">
      <c r="A445" s="18" t="s">
        <v>501</v>
      </c>
      <c r="B445" s="21">
        <v>6</v>
      </c>
      <c r="C445" s="21">
        <v>12</v>
      </c>
      <c r="D445" s="21" t="str">
        <f t="shared" si="6"/>
        <v>その他の野菜</v>
      </c>
      <c r="E445" s="1"/>
      <c r="M445" s="2"/>
    </row>
    <row r="446" spans="1:13">
      <c r="A446" s="18" t="s">
        <v>502</v>
      </c>
      <c r="B446" s="21">
        <v>6</v>
      </c>
      <c r="C446" s="21">
        <v>12</v>
      </c>
      <c r="D446" s="21" t="str">
        <f t="shared" si="6"/>
        <v>その他の野菜</v>
      </c>
      <c r="E446" s="1"/>
      <c r="M446" s="2"/>
    </row>
    <row r="447" spans="1:13">
      <c r="A447" s="18" t="s">
        <v>503</v>
      </c>
      <c r="B447" s="21">
        <v>6</v>
      </c>
      <c r="C447" s="21">
        <v>12</v>
      </c>
      <c r="D447" s="21" t="str">
        <f t="shared" si="6"/>
        <v>その他の野菜</v>
      </c>
      <c r="E447" s="1"/>
      <c r="M447" s="2"/>
    </row>
    <row r="448" spans="1:13">
      <c r="A448" s="18" t="s">
        <v>504</v>
      </c>
      <c r="B448" s="21">
        <v>0</v>
      </c>
      <c r="C448" s="21">
        <v>12</v>
      </c>
      <c r="D448" s="21" t="str">
        <f t="shared" si="6"/>
        <v>その他の野菜</v>
      </c>
      <c r="E448" s="1"/>
      <c r="M448" s="2"/>
    </row>
    <row r="449" spans="1:13">
      <c r="A449" s="18" t="s">
        <v>505</v>
      </c>
      <c r="B449" s="21">
        <v>0</v>
      </c>
      <c r="C449" s="21">
        <v>12</v>
      </c>
      <c r="D449" s="21" t="str">
        <f t="shared" si="6"/>
        <v>その他の野菜</v>
      </c>
      <c r="E449" s="1"/>
      <c r="M449" s="2"/>
    </row>
    <row r="450" spans="1:13">
      <c r="A450" s="18" t="s">
        <v>506</v>
      </c>
      <c r="B450" s="21">
        <v>10</v>
      </c>
      <c r="C450" s="21">
        <v>11</v>
      </c>
      <c r="D450" s="21" t="str">
        <f t="shared" si="6"/>
        <v>緑黄色野菜</v>
      </c>
      <c r="E450" s="1"/>
      <c r="M450" s="2"/>
    </row>
    <row r="451" spans="1:13">
      <c r="A451" s="18" t="s">
        <v>507</v>
      </c>
      <c r="B451" s="21">
        <v>20</v>
      </c>
      <c r="C451" s="21">
        <v>11</v>
      </c>
      <c r="D451" s="21" t="str">
        <f t="shared" si="6"/>
        <v>緑黄色野菜</v>
      </c>
      <c r="E451" s="1"/>
      <c r="M451" s="2"/>
    </row>
    <row r="452" spans="1:13">
      <c r="A452" s="18" t="s">
        <v>508</v>
      </c>
      <c r="B452" s="21">
        <v>10</v>
      </c>
      <c r="C452" s="21">
        <v>11</v>
      </c>
      <c r="D452" s="21" t="str">
        <f t="shared" si="6"/>
        <v>緑黄色野菜</v>
      </c>
      <c r="E452" s="1"/>
      <c r="M452" s="2"/>
    </row>
    <row r="453" spans="1:13">
      <c r="A453" s="18" t="s">
        <v>509</v>
      </c>
      <c r="B453" s="21">
        <v>25</v>
      </c>
      <c r="C453" s="21">
        <v>12</v>
      </c>
      <c r="D453" s="21" t="str">
        <f t="shared" si="6"/>
        <v>その他の野菜</v>
      </c>
      <c r="E453" s="1"/>
      <c r="M453" s="2"/>
    </row>
    <row r="454" spans="1:13">
      <c r="A454" s="18" t="s">
        <v>510</v>
      </c>
      <c r="B454" s="21">
        <v>25</v>
      </c>
      <c r="C454" s="21">
        <v>12</v>
      </c>
      <c r="D454" s="21" t="str">
        <f t="shared" ref="D454:D517" si="7">VLOOKUP(C454,$H$6:$I$31,2,FALSE)</f>
        <v>その他の野菜</v>
      </c>
      <c r="E454" s="1"/>
      <c r="M454" s="2"/>
    </row>
    <row r="455" spans="1:13">
      <c r="A455" s="18" t="s">
        <v>511</v>
      </c>
      <c r="B455" s="21">
        <v>2</v>
      </c>
      <c r="C455" s="21">
        <v>12</v>
      </c>
      <c r="D455" s="21" t="str">
        <f t="shared" si="7"/>
        <v>その他の野菜</v>
      </c>
      <c r="E455" s="1"/>
      <c r="M455" s="2"/>
    </row>
    <row r="456" spans="1:13">
      <c r="A456" s="18" t="s">
        <v>512</v>
      </c>
      <c r="B456" s="21">
        <v>0</v>
      </c>
      <c r="C456" s="21">
        <v>12</v>
      </c>
      <c r="D456" s="21" t="str">
        <f t="shared" si="7"/>
        <v>その他の野菜</v>
      </c>
      <c r="E456" s="1"/>
      <c r="M456" s="2"/>
    </row>
    <row r="457" spans="1:13">
      <c r="A457" s="18" t="s">
        <v>513</v>
      </c>
      <c r="B457" s="21">
        <v>10</v>
      </c>
      <c r="C457" s="21">
        <v>12</v>
      </c>
      <c r="D457" s="21" t="str">
        <f t="shared" si="7"/>
        <v>その他の野菜</v>
      </c>
      <c r="E457" s="1"/>
      <c r="M457" s="2"/>
    </row>
    <row r="458" spans="1:13">
      <c r="A458" s="18" t="s">
        <v>514</v>
      </c>
      <c r="B458" s="21">
        <v>3</v>
      </c>
      <c r="C458" s="21">
        <v>12</v>
      </c>
      <c r="D458" s="21" t="str">
        <f t="shared" si="7"/>
        <v>その他の野菜</v>
      </c>
      <c r="E458" s="1"/>
      <c r="M458" s="2"/>
    </row>
    <row r="459" spans="1:13">
      <c r="A459" s="18" t="s">
        <v>515</v>
      </c>
      <c r="B459" s="21">
        <v>15</v>
      </c>
      <c r="C459" s="21">
        <v>11</v>
      </c>
      <c r="D459" s="21" t="str">
        <f t="shared" si="7"/>
        <v>緑黄色野菜</v>
      </c>
      <c r="E459" s="1"/>
      <c r="M459" s="2"/>
    </row>
    <row r="460" spans="1:13">
      <c r="A460" s="18" t="s">
        <v>516</v>
      </c>
      <c r="B460" s="21">
        <v>15</v>
      </c>
      <c r="C460" s="21">
        <v>11</v>
      </c>
      <c r="D460" s="21" t="str">
        <f t="shared" si="7"/>
        <v>緑黄色野菜</v>
      </c>
      <c r="E460" s="1"/>
      <c r="M460" s="2"/>
    </row>
    <row r="461" spans="1:13">
      <c r="A461" s="18" t="s">
        <v>517</v>
      </c>
      <c r="B461" s="21">
        <v>10</v>
      </c>
      <c r="C461" s="21">
        <v>11</v>
      </c>
      <c r="D461" s="21" t="str">
        <f t="shared" si="7"/>
        <v>緑黄色野菜</v>
      </c>
      <c r="E461" s="1"/>
      <c r="M461" s="2"/>
    </row>
    <row r="462" spans="1:13">
      <c r="A462" s="18" t="s">
        <v>518</v>
      </c>
      <c r="B462" s="21">
        <v>10</v>
      </c>
      <c r="C462" s="21">
        <v>11</v>
      </c>
      <c r="D462" s="21" t="str">
        <f t="shared" si="7"/>
        <v>緑黄色野菜</v>
      </c>
      <c r="E462" s="1"/>
      <c r="M462" s="2"/>
    </row>
    <row r="463" spans="1:13">
      <c r="A463" s="18" t="s">
        <v>519</v>
      </c>
      <c r="B463" s="21">
        <v>15</v>
      </c>
      <c r="C463" s="21">
        <v>11</v>
      </c>
      <c r="D463" s="21" t="str">
        <f t="shared" si="7"/>
        <v>緑黄色野菜</v>
      </c>
      <c r="E463" s="1"/>
      <c r="M463" s="2"/>
    </row>
    <row r="464" spans="1:13">
      <c r="A464" s="18" t="s">
        <v>520</v>
      </c>
      <c r="B464" s="21">
        <v>4</v>
      </c>
      <c r="C464" s="21">
        <v>11</v>
      </c>
      <c r="D464" s="21" t="str">
        <f t="shared" si="7"/>
        <v>緑黄色野菜</v>
      </c>
      <c r="E464" s="1"/>
      <c r="M464" s="2"/>
    </row>
    <row r="465" spans="1:13">
      <c r="A465" s="18" t="s">
        <v>521</v>
      </c>
      <c r="B465" s="21">
        <v>0</v>
      </c>
      <c r="C465" s="21">
        <v>11</v>
      </c>
      <c r="D465" s="21" t="str">
        <f t="shared" si="7"/>
        <v>緑黄色野菜</v>
      </c>
      <c r="E465" s="1"/>
      <c r="M465" s="2"/>
    </row>
    <row r="466" spans="1:13">
      <c r="A466" s="18" t="s">
        <v>522</v>
      </c>
      <c r="B466" s="21">
        <v>4</v>
      </c>
      <c r="C466" s="21">
        <v>11</v>
      </c>
      <c r="D466" s="21" t="str">
        <f t="shared" si="7"/>
        <v>緑黄色野菜</v>
      </c>
      <c r="E466" s="1"/>
      <c r="M466" s="2"/>
    </row>
    <row r="467" spans="1:13">
      <c r="A467" s="18" t="s">
        <v>523</v>
      </c>
      <c r="B467" s="21">
        <v>5</v>
      </c>
      <c r="C467" s="21">
        <v>11</v>
      </c>
      <c r="D467" s="21" t="str">
        <f t="shared" si="7"/>
        <v>緑黄色野菜</v>
      </c>
      <c r="E467" s="1"/>
      <c r="M467" s="2"/>
    </row>
    <row r="468" spans="1:13">
      <c r="A468" s="18" t="s">
        <v>524</v>
      </c>
      <c r="B468" s="21">
        <v>40</v>
      </c>
      <c r="C468" s="21">
        <v>12</v>
      </c>
      <c r="D468" s="21" t="str">
        <f t="shared" si="7"/>
        <v>その他の野菜</v>
      </c>
      <c r="E468" s="1"/>
      <c r="M468" s="2"/>
    </row>
    <row r="469" spans="1:13">
      <c r="A469" s="18" t="s">
        <v>525</v>
      </c>
      <c r="B469" s="21">
        <v>10</v>
      </c>
      <c r="C469" s="21">
        <v>12</v>
      </c>
      <c r="D469" s="21" t="str">
        <f t="shared" si="7"/>
        <v>その他の野菜</v>
      </c>
      <c r="E469" s="1"/>
      <c r="M469" s="2"/>
    </row>
    <row r="470" spans="1:13">
      <c r="A470" s="18" t="s">
        <v>526</v>
      </c>
      <c r="B470" s="21">
        <v>2</v>
      </c>
      <c r="C470" s="21">
        <v>12</v>
      </c>
      <c r="D470" s="21" t="str">
        <f t="shared" si="7"/>
        <v>その他の野菜</v>
      </c>
      <c r="E470" s="1"/>
      <c r="M470" s="2"/>
    </row>
    <row r="471" spans="1:13">
      <c r="A471" s="18" t="s">
        <v>527</v>
      </c>
      <c r="B471" s="21">
        <v>0</v>
      </c>
      <c r="C471" s="21">
        <v>12</v>
      </c>
      <c r="D471" s="21" t="str">
        <f t="shared" si="7"/>
        <v>その他の野菜</v>
      </c>
      <c r="E471" s="1"/>
      <c r="M471" s="2"/>
    </row>
    <row r="472" spans="1:13">
      <c r="A472" s="18" t="s">
        <v>528</v>
      </c>
      <c r="B472" s="21">
        <v>6</v>
      </c>
      <c r="C472" s="21">
        <v>12</v>
      </c>
      <c r="D472" s="21" t="str">
        <f t="shared" si="7"/>
        <v>その他の野菜</v>
      </c>
      <c r="E472" s="1"/>
      <c r="M472" s="2"/>
    </row>
    <row r="473" spans="1:13">
      <c r="A473" s="18" t="s">
        <v>529</v>
      </c>
      <c r="B473" s="21">
        <v>0</v>
      </c>
      <c r="C473" s="21">
        <v>11</v>
      </c>
      <c r="D473" s="21" t="str">
        <f t="shared" si="7"/>
        <v>緑黄色野菜</v>
      </c>
      <c r="E473" s="1"/>
      <c r="M473" s="2"/>
    </row>
    <row r="474" spans="1:13">
      <c r="A474" s="18" t="s">
        <v>530</v>
      </c>
      <c r="B474" s="21">
        <v>0</v>
      </c>
      <c r="C474" s="21">
        <v>11</v>
      </c>
      <c r="D474" s="21" t="str">
        <f t="shared" si="7"/>
        <v>緑黄色野菜</v>
      </c>
      <c r="E474" s="1"/>
      <c r="M474" s="2"/>
    </row>
    <row r="475" spans="1:13">
      <c r="A475" s="18" t="s">
        <v>21</v>
      </c>
      <c r="B475" s="21">
        <v>50</v>
      </c>
      <c r="C475" s="21">
        <v>11</v>
      </c>
      <c r="D475" s="21" t="str">
        <f t="shared" si="7"/>
        <v>緑黄色野菜</v>
      </c>
      <c r="E475" s="1"/>
      <c r="M475" s="2"/>
    </row>
    <row r="476" spans="1:13">
      <c r="A476" s="18" t="s">
        <v>531</v>
      </c>
      <c r="B476" s="21">
        <v>0</v>
      </c>
      <c r="C476" s="21">
        <v>11</v>
      </c>
      <c r="D476" s="21" t="str">
        <f t="shared" si="7"/>
        <v>緑黄色野菜</v>
      </c>
      <c r="E476" s="1"/>
      <c r="M476" s="2"/>
    </row>
    <row r="477" spans="1:13">
      <c r="A477" s="18" t="s">
        <v>532</v>
      </c>
      <c r="B477" s="21">
        <v>0</v>
      </c>
      <c r="C477" s="21">
        <v>11</v>
      </c>
      <c r="D477" s="21" t="str">
        <f t="shared" si="7"/>
        <v>緑黄色野菜</v>
      </c>
      <c r="E477" s="1"/>
      <c r="M477" s="2"/>
    </row>
    <row r="478" spans="1:13">
      <c r="A478" s="18" t="s">
        <v>533</v>
      </c>
      <c r="B478" s="21">
        <v>20</v>
      </c>
      <c r="C478" s="21">
        <v>12</v>
      </c>
      <c r="D478" s="21" t="str">
        <f t="shared" si="7"/>
        <v>その他の野菜</v>
      </c>
      <c r="E478" s="1"/>
      <c r="M478" s="2"/>
    </row>
    <row r="479" spans="1:13">
      <c r="A479" s="18" t="s">
        <v>534</v>
      </c>
      <c r="B479" s="21">
        <v>0</v>
      </c>
      <c r="C479" s="21">
        <v>12</v>
      </c>
      <c r="D479" s="21" t="str">
        <f t="shared" si="7"/>
        <v>その他の野菜</v>
      </c>
      <c r="E479" s="1"/>
      <c r="M479" s="2"/>
    </row>
    <row r="480" spans="1:13">
      <c r="A480" s="18" t="s">
        <v>22</v>
      </c>
      <c r="B480" s="21">
        <v>10</v>
      </c>
      <c r="C480" s="21">
        <v>11</v>
      </c>
      <c r="D480" s="21" t="str">
        <f t="shared" si="7"/>
        <v>緑黄色野菜</v>
      </c>
      <c r="E480" s="1"/>
      <c r="M480" s="2"/>
    </row>
    <row r="481" spans="1:13">
      <c r="A481" s="18" t="s">
        <v>535</v>
      </c>
      <c r="B481" s="21">
        <v>5</v>
      </c>
      <c r="C481" s="21">
        <v>11</v>
      </c>
      <c r="D481" s="21" t="str">
        <f t="shared" si="7"/>
        <v>緑黄色野菜</v>
      </c>
      <c r="E481" s="1"/>
      <c r="M481" s="2"/>
    </row>
    <row r="482" spans="1:13">
      <c r="A482" s="18" t="s">
        <v>536</v>
      </c>
      <c r="B482" s="21">
        <v>0</v>
      </c>
      <c r="C482" s="21">
        <v>11</v>
      </c>
      <c r="D482" s="21" t="str">
        <f t="shared" si="7"/>
        <v>緑黄色野菜</v>
      </c>
      <c r="E482" s="1"/>
      <c r="M482" s="2"/>
    </row>
    <row r="483" spans="1:13">
      <c r="A483" s="18" t="s">
        <v>537</v>
      </c>
      <c r="B483" s="21">
        <v>25</v>
      </c>
      <c r="C483" s="21">
        <v>12</v>
      </c>
      <c r="D483" s="21" t="str">
        <f t="shared" si="7"/>
        <v>その他の野菜</v>
      </c>
      <c r="E483" s="1"/>
      <c r="M483" s="2"/>
    </row>
    <row r="484" spans="1:13">
      <c r="A484" s="18" t="s">
        <v>538</v>
      </c>
      <c r="B484" s="21">
        <v>15</v>
      </c>
      <c r="C484" s="21">
        <v>12</v>
      </c>
      <c r="D484" s="21" t="str">
        <f t="shared" si="7"/>
        <v>その他の野菜</v>
      </c>
      <c r="E484" s="1"/>
      <c r="M484" s="2"/>
    </row>
    <row r="485" spans="1:13">
      <c r="A485" s="18" t="s">
        <v>539</v>
      </c>
      <c r="B485" s="21">
        <v>0</v>
      </c>
      <c r="C485" s="21">
        <v>11</v>
      </c>
      <c r="D485" s="21" t="str">
        <f t="shared" si="7"/>
        <v>緑黄色野菜</v>
      </c>
      <c r="E485" s="1"/>
      <c r="M485" s="2"/>
    </row>
    <row r="486" spans="1:13">
      <c r="A486" s="18" t="s">
        <v>540</v>
      </c>
      <c r="B486" s="21">
        <v>0</v>
      </c>
      <c r="C486" s="21">
        <v>11</v>
      </c>
      <c r="D486" s="21" t="str">
        <f t="shared" si="7"/>
        <v>緑黄色野菜</v>
      </c>
      <c r="E486" s="1"/>
      <c r="M486" s="2"/>
    </row>
    <row r="487" spans="1:13">
      <c r="A487" s="18" t="s">
        <v>541</v>
      </c>
      <c r="B487" s="21">
        <v>15</v>
      </c>
      <c r="C487" s="21">
        <v>12</v>
      </c>
      <c r="D487" s="21" t="str">
        <f t="shared" si="7"/>
        <v>その他の野菜</v>
      </c>
      <c r="E487" s="1"/>
      <c r="M487" s="2"/>
    </row>
    <row r="488" spans="1:13">
      <c r="A488" s="18" t="s">
        <v>542</v>
      </c>
      <c r="B488" s="21">
        <v>0</v>
      </c>
      <c r="C488" s="21">
        <v>12</v>
      </c>
      <c r="D488" s="21" t="str">
        <f t="shared" si="7"/>
        <v>その他の野菜</v>
      </c>
      <c r="E488" s="1"/>
      <c r="M488" s="2"/>
    </row>
    <row r="489" spans="1:13">
      <c r="A489" s="18" t="s">
        <v>543</v>
      </c>
      <c r="B489" s="21">
        <v>10</v>
      </c>
      <c r="C489" s="21">
        <v>12</v>
      </c>
      <c r="D489" s="21" t="str">
        <f t="shared" si="7"/>
        <v>その他の野菜</v>
      </c>
      <c r="E489" s="1"/>
      <c r="M489" s="2"/>
    </row>
    <row r="490" spans="1:13">
      <c r="A490" s="18" t="s">
        <v>544</v>
      </c>
      <c r="B490" s="21">
        <v>0</v>
      </c>
      <c r="C490" s="21">
        <v>11</v>
      </c>
      <c r="D490" s="21" t="str">
        <f t="shared" si="7"/>
        <v>緑黄色野菜</v>
      </c>
      <c r="E490" s="1"/>
      <c r="M490" s="2"/>
    </row>
    <row r="491" spans="1:13">
      <c r="A491" s="18" t="s">
        <v>545</v>
      </c>
      <c r="B491" s="21">
        <v>35</v>
      </c>
      <c r="C491" s="21">
        <v>11</v>
      </c>
      <c r="D491" s="21" t="str">
        <f t="shared" si="7"/>
        <v>緑黄色野菜</v>
      </c>
      <c r="E491" s="1"/>
      <c r="M491" s="2"/>
    </row>
    <row r="492" spans="1:13">
      <c r="A492" s="18" t="s">
        <v>546</v>
      </c>
      <c r="B492" s="21">
        <v>8</v>
      </c>
      <c r="C492" s="21">
        <v>11</v>
      </c>
      <c r="D492" s="21" t="str">
        <f t="shared" si="7"/>
        <v>緑黄色野菜</v>
      </c>
      <c r="E492" s="1"/>
      <c r="M492" s="2"/>
    </row>
    <row r="493" spans="1:13">
      <c r="A493" s="18" t="s">
        <v>547</v>
      </c>
      <c r="B493" s="21">
        <v>8</v>
      </c>
      <c r="C493" s="21">
        <v>11</v>
      </c>
      <c r="D493" s="21" t="str">
        <f t="shared" si="7"/>
        <v>緑黄色野菜</v>
      </c>
      <c r="E493" s="1"/>
      <c r="M493" s="2"/>
    </row>
    <row r="494" spans="1:13">
      <c r="A494" s="18" t="s">
        <v>548</v>
      </c>
      <c r="B494" s="21">
        <v>10</v>
      </c>
      <c r="C494" s="21">
        <v>12</v>
      </c>
      <c r="D494" s="21" t="str">
        <f t="shared" si="7"/>
        <v>その他の野菜</v>
      </c>
      <c r="E494" s="1"/>
      <c r="M494" s="2"/>
    </row>
    <row r="495" spans="1:13">
      <c r="A495" s="18" t="s">
        <v>549</v>
      </c>
      <c r="B495" s="21">
        <v>3</v>
      </c>
      <c r="C495" s="21">
        <v>12</v>
      </c>
      <c r="D495" s="21" t="str">
        <f t="shared" si="7"/>
        <v>その他の野菜</v>
      </c>
      <c r="E495" s="1"/>
      <c r="M495" s="2"/>
    </row>
    <row r="496" spans="1:13">
      <c r="A496" s="18" t="s">
        <v>550</v>
      </c>
      <c r="B496" s="21">
        <v>0</v>
      </c>
      <c r="C496" s="21">
        <v>12</v>
      </c>
      <c r="D496" s="21" t="str">
        <f t="shared" si="7"/>
        <v>その他の野菜</v>
      </c>
      <c r="E496" s="1"/>
      <c r="M496" s="2"/>
    </row>
    <row r="497" spans="1:13">
      <c r="A497" s="18" t="s">
        <v>551</v>
      </c>
      <c r="B497" s="21">
        <v>25</v>
      </c>
      <c r="C497" s="21">
        <v>12</v>
      </c>
      <c r="D497" s="21" t="str">
        <f t="shared" si="7"/>
        <v>その他の野菜</v>
      </c>
      <c r="E497" s="1"/>
      <c r="M497" s="2"/>
    </row>
    <row r="498" spans="1:13">
      <c r="A498" s="18" t="s">
        <v>552</v>
      </c>
      <c r="B498" s="21">
        <v>0</v>
      </c>
      <c r="C498" s="21">
        <v>11</v>
      </c>
      <c r="D498" s="21" t="str">
        <f t="shared" si="7"/>
        <v>緑黄色野菜</v>
      </c>
      <c r="E498" s="1"/>
      <c r="M498" s="2"/>
    </row>
    <row r="499" spans="1:13">
      <c r="A499" s="18" t="s">
        <v>553</v>
      </c>
      <c r="B499" s="21">
        <v>0</v>
      </c>
      <c r="C499" s="21">
        <v>11</v>
      </c>
      <c r="D499" s="21" t="str">
        <f t="shared" si="7"/>
        <v>緑黄色野菜</v>
      </c>
      <c r="E499" s="1"/>
      <c r="M499" s="2"/>
    </row>
    <row r="500" spans="1:13">
      <c r="A500" s="18" t="s">
        <v>554</v>
      </c>
      <c r="B500" s="21">
        <v>0</v>
      </c>
      <c r="C500" s="21">
        <v>11</v>
      </c>
      <c r="D500" s="21" t="str">
        <f t="shared" si="7"/>
        <v>緑黄色野菜</v>
      </c>
      <c r="E500" s="1"/>
      <c r="M500" s="2"/>
    </row>
    <row r="501" spans="1:13">
      <c r="A501" s="18" t="s">
        <v>555</v>
      </c>
      <c r="B501" s="21">
        <v>0</v>
      </c>
      <c r="C501" s="21">
        <v>12</v>
      </c>
      <c r="D501" s="21" t="str">
        <f t="shared" si="7"/>
        <v>その他の野菜</v>
      </c>
      <c r="E501" s="1"/>
      <c r="M501" s="2"/>
    </row>
    <row r="502" spans="1:13">
      <c r="A502" s="18" t="s">
        <v>556</v>
      </c>
      <c r="B502" s="21">
        <v>4</v>
      </c>
      <c r="C502" s="21">
        <v>12</v>
      </c>
      <c r="D502" s="21" t="str">
        <f t="shared" si="7"/>
        <v>その他の野菜</v>
      </c>
      <c r="E502" s="1"/>
      <c r="M502" s="2"/>
    </row>
    <row r="503" spans="1:13">
      <c r="A503" s="18" t="s">
        <v>557</v>
      </c>
      <c r="B503" s="21">
        <v>1</v>
      </c>
      <c r="C503" s="21">
        <v>12</v>
      </c>
      <c r="D503" s="21" t="str">
        <f t="shared" si="7"/>
        <v>その他の野菜</v>
      </c>
      <c r="E503" s="1"/>
      <c r="M503" s="2"/>
    </row>
    <row r="504" spans="1:13">
      <c r="A504" s="18" t="s">
        <v>558</v>
      </c>
      <c r="B504" s="21">
        <v>3</v>
      </c>
      <c r="C504" s="21">
        <v>12</v>
      </c>
      <c r="D504" s="21" t="str">
        <f t="shared" si="7"/>
        <v>その他の野菜</v>
      </c>
      <c r="E504" s="1"/>
      <c r="M504" s="2"/>
    </row>
    <row r="505" spans="1:13">
      <c r="A505" s="18" t="s">
        <v>559</v>
      </c>
      <c r="B505" s="21">
        <v>3</v>
      </c>
      <c r="C505" s="21">
        <v>12</v>
      </c>
      <c r="D505" s="21" t="str">
        <f t="shared" si="7"/>
        <v>その他の野菜</v>
      </c>
      <c r="E505" s="1"/>
      <c r="M505" s="2"/>
    </row>
    <row r="506" spans="1:13">
      <c r="A506" s="18" t="s">
        <v>560</v>
      </c>
      <c r="B506" s="21">
        <v>0</v>
      </c>
      <c r="C506" s="21">
        <v>11</v>
      </c>
      <c r="D506" s="21" t="str">
        <f t="shared" si="7"/>
        <v>緑黄色野菜</v>
      </c>
      <c r="E506" s="1"/>
      <c r="M506" s="2"/>
    </row>
    <row r="507" spans="1:13">
      <c r="A507" s="18" t="s">
        <v>561</v>
      </c>
      <c r="B507" s="21">
        <v>0</v>
      </c>
      <c r="C507" s="21">
        <v>12</v>
      </c>
      <c r="D507" s="21" t="str">
        <f t="shared" si="7"/>
        <v>その他の野菜</v>
      </c>
      <c r="E507" s="1"/>
      <c r="M507" s="2"/>
    </row>
    <row r="508" spans="1:13">
      <c r="A508" s="18" t="s">
        <v>562</v>
      </c>
      <c r="B508" s="21">
        <v>10</v>
      </c>
      <c r="C508" s="21">
        <v>12</v>
      </c>
      <c r="D508" s="21" t="str">
        <f t="shared" si="7"/>
        <v>その他の野菜</v>
      </c>
      <c r="E508" s="1"/>
      <c r="M508" s="2"/>
    </row>
    <row r="509" spans="1:13">
      <c r="A509" s="18" t="s">
        <v>563</v>
      </c>
      <c r="B509" s="21">
        <v>0</v>
      </c>
      <c r="C509" s="21">
        <v>12</v>
      </c>
      <c r="D509" s="21" t="str">
        <f t="shared" si="7"/>
        <v>その他の野菜</v>
      </c>
      <c r="E509" s="1"/>
      <c r="M509" s="2"/>
    </row>
    <row r="510" spans="1:13">
      <c r="A510" s="18" t="s">
        <v>564</v>
      </c>
      <c r="B510" s="21">
        <v>0</v>
      </c>
      <c r="C510" s="21">
        <v>11</v>
      </c>
      <c r="D510" s="21" t="str">
        <f t="shared" si="7"/>
        <v>緑黄色野菜</v>
      </c>
      <c r="E510" s="1"/>
      <c r="M510" s="2"/>
    </row>
    <row r="511" spans="1:13">
      <c r="A511" s="18" t="s">
        <v>565</v>
      </c>
      <c r="B511" s="21">
        <v>0</v>
      </c>
      <c r="C511" s="21">
        <v>11</v>
      </c>
      <c r="D511" s="21" t="str">
        <f t="shared" si="7"/>
        <v>緑黄色野菜</v>
      </c>
      <c r="E511" s="1"/>
      <c r="M511" s="2"/>
    </row>
    <row r="512" spans="1:13">
      <c r="A512" s="18" t="s">
        <v>566</v>
      </c>
      <c r="B512" s="21">
        <v>0</v>
      </c>
      <c r="C512" s="21">
        <v>11</v>
      </c>
      <c r="D512" s="21" t="str">
        <f t="shared" si="7"/>
        <v>緑黄色野菜</v>
      </c>
      <c r="E512" s="1"/>
      <c r="M512" s="2"/>
    </row>
    <row r="513" spans="1:13">
      <c r="A513" s="18" t="s">
        <v>9</v>
      </c>
      <c r="B513" s="21">
        <v>35</v>
      </c>
      <c r="C513" s="21">
        <v>12</v>
      </c>
      <c r="D513" s="21" t="str">
        <f t="shared" si="7"/>
        <v>その他の野菜</v>
      </c>
      <c r="E513" s="1"/>
      <c r="M513" s="2"/>
    </row>
    <row r="514" spans="1:13">
      <c r="A514" s="18" t="s">
        <v>567</v>
      </c>
      <c r="B514" s="21">
        <v>35</v>
      </c>
      <c r="C514" s="21">
        <v>12</v>
      </c>
      <c r="D514" s="21" t="str">
        <f t="shared" si="7"/>
        <v>その他の野菜</v>
      </c>
      <c r="E514" s="1"/>
      <c r="M514" s="2"/>
    </row>
    <row r="515" spans="1:13">
      <c r="A515" s="18" t="s">
        <v>568</v>
      </c>
      <c r="B515" s="21">
        <v>40</v>
      </c>
      <c r="C515" s="21">
        <v>12</v>
      </c>
      <c r="D515" s="21" t="str">
        <f t="shared" si="7"/>
        <v>その他の野菜</v>
      </c>
      <c r="E515" s="1"/>
      <c r="M515" s="2"/>
    </row>
    <row r="516" spans="1:13">
      <c r="A516" s="18" t="s">
        <v>569</v>
      </c>
      <c r="B516" s="21">
        <v>40</v>
      </c>
      <c r="C516" s="21">
        <v>12</v>
      </c>
      <c r="D516" s="21" t="str">
        <f t="shared" si="7"/>
        <v>その他の野菜</v>
      </c>
      <c r="E516" s="1"/>
      <c r="M516" s="2"/>
    </row>
    <row r="517" spans="1:13">
      <c r="A517" s="18" t="s">
        <v>570</v>
      </c>
      <c r="B517" s="21">
        <v>15</v>
      </c>
      <c r="C517" s="21">
        <v>12</v>
      </c>
      <c r="D517" s="21" t="str">
        <f t="shared" si="7"/>
        <v>その他の野菜</v>
      </c>
      <c r="E517" s="1"/>
      <c r="M517" s="2"/>
    </row>
    <row r="518" spans="1:13">
      <c r="A518" s="18" t="s">
        <v>571</v>
      </c>
      <c r="B518" s="21">
        <v>0</v>
      </c>
      <c r="C518" s="21">
        <v>12</v>
      </c>
      <c r="D518" s="21" t="str">
        <f t="shared" ref="D518:D581" si="8">VLOOKUP(C518,$H$6:$I$31,2,FALSE)</f>
        <v>その他の野菜</v>
      </c>
      <c r="E518" s="1"/>
      <c r="M518" s="2"/>
    </row>
    <row r="519" spans="1:13">
      <c r="A519" s="18" t="s">
        <v>572</v>
      </c>
      <c r="B519" s="21">
        <v>40</v>
      </c>
      <c r="C519" s="21">
        <v>12</v>
      </c>
      <c r="D519" s="21" t="str">
        <f t="shared" si="8"/>
        <v>その他の野菜</v>
      </c>
      <c r="E519" s="1"/>
      <c r="M519" s="2"/>
    </row>
    <row r="520" spans="1:13">
      <c r="A520" s="18" t="s">
        <v>573</v>
      </c>
      <c r="B520" s="21">
        <v>35</v>
      </c>
      <c r="C520" s="21">
        <v>11</v>
      </c>
      <c r="D520" s="21" t="str">
        <f t="shared" si="8"/>
        <v>緑黄色野菜</v>
      </c>
      <c r="E520" s="1"/>
      <c r="M520" s="2"/>
    </row>
    <row r="521" spans="1:13">
      <c r="A521" s="18" t="s">
        <v>574</v>
      </c>
      <c r="B521" s="21">
        <v>0</v>
      </c>
      <c r="C521" s="21">
        <v>11</v>
      </c>
      <c r="D521" s="21" t="str">
        <f t="shared" si="8"/>
        <v>緑黄色野菜</v>
      </c>
      <c r="E521" s="1"/>
      <c r="M521" s="2"/>
    </row>
    <row r="522" spans="1:13">
      <c r="A522" s="18" t="s">
        <v>575</v>
      </c>
      <c r="B522" s="21">
        <v>2</v>
      </c>
      <c r="C522" s="21">
        <v>12</v>
      </c>
      <c r="D522" s="21" t="str">
        <f t="shared" si="8"/>
        <v>その他の野菜</v>
      </c>
      <c r="E522" s="1"/>
      <c r="M522" s="2"/>
    </row>
    <row r="523" spans="1:13">
      <c r="A523" s="18" t="s">
        <v>576</v>
      </c>
      <c r="B523" s="21">
        <v>10</v>
      </c>
      <c r="C523" s="21">
        <v>12</v>
      </c>
      <c r="D523" s="21" t="str">
        <f t="shared" si="8"/>
        <v>その他の野菜</v>
      </c>
      <c r="E523" s="1"/>
      <c r="M523" s="2"/>
    </row>
    <row r="524" spans="1:13">
      <c r="A524" s="18" t="s">
        <v>577</v>
      </c>
      <c r="B524" s="21">
        <v>0</v>
      </c>
      <c r="C524" s="21">
        <v>12</v>
      </c>
      <c r="D524" s="21" t="str">
        <f t="shared" si="8"/>
        <v>その他の野菜</v>
      </c>
      <c r="E524" s="1"/>
      <c r="M524" s="2"/>
    </row>
    <row r="525" spans="1:13">
      <c r="A525" s="18" t="s">
        <v>37</v>
      </c>
      <c r="B525" s="21">
        <v>2</v>
      </c>
      <c r="C525" s="21">
        <v>12</v>
      </c>
      <c r="D525" s="21" t="str">
        <f t="shared" si="8"/>
        <v>その他の野菜</v>
      </c>
      <c r="E525" s="1"/>
      <c r="M525" s="2"/>
    </row>
    <row r="526" spans="1:13">
      <c r="A526" s="18" t="s">
        <v>578</v>
      </c>
      <c r="B526" s="21">
        <v>10</v>
      </c>
      <c r="C526" s="21">
        <v>11</v>
      </c>
      <c r="D526" s="21" t="str">
        <f t="shared" si="8"/>
        <v>緑黄色野菜</v>
      </c>
      <c r="E526" s="1"/>
      <c r="M526" s="2"/>
    </row>
    <row r="527" spans="1:13">
      <c r="A527" s="18" t="s">
        <v>579</v>
      </c>
      <c r="B527" s="21">
        <v>6</v>
      </c>
      <c r="C527" s="21">
        <v>11</v>
      </c>
      <c r="D527" s="21" t="str">
        <f t="shared" si="8"/>
        <v>緑黄色野菜</v>
      </c>
      <c r="E527" s="1"/>
      <c r="M527" s="2"/>
    </row>
    <row r="528" spans="1:13">
      <c r="A528" s="18" t="s">
        <v>23</v>
      </c>
      <c r="B528" s="21">
        <v>6</v>
      </c>
      <c r="C528" s="21">
        <v>11</v>
      </c>
      <c r="D528" s="21" t="str">
        <f t="shared" si="8"/>
        <v>緑黄色野菜</v>
      </c>
      <c r="E528" s="1"/>
      <c r="M528" s="2"/>
    </row>
    <row r="529" spans="1:13">
      <c r="A529" s="18" t="s">
        <v>580</v>
      </c>
      <c r="B529" s="21">
        <v>0</v>
      </c>
      <c r="C529" s="21">
        <v>12</v>
      </c>
      <c r="D529" s="21" t="str">
        <f t="shared" si="8"/>
        <v>その他の野菜</v>
      </c>
      <c r="E529" s="1"/>
      <c r="M529" s="2"/>
    </row>
    <row r="530" spans="1:13">
      <c r="A530" s="18" t="s">
        <v>581</v>
      </c>
      <c r="B530" s="21">
        <v>9</v>
      </c>
      <c r="C530" s="21">
        <v>12</v>
      </c>
      <c r="D530" s="21" t="str">
        <f t="shared" si="8"/>
        <v>その他の野菜</v>
      </c>
      <c r="E530" s="1"/>
      <c r="M530" s="2"/>
    </row>
    <row r="531" spans="1:13">
      <c r="A531" s="18" t="s">
        <v>38</v>
      </c>
      <c r="B531" s="21">
        <v>20</v>
      </c>
      <c r="C531" s="21">
        <v>12</v>
      </c>
      <c r="D531" s="21" t="str">
        <f t="shared" si="8"/>
        <v>その他の野菜</v>
      </c>
      <c r="E531" s="1"/>
      <c r="M531" s="2"/>
    </row>
    <row r="532" spans="1:13">
      <c r="A532" s="18" t="s">
        <v>582</v>
      </c>
      <c r="B532" s="21">
        <v>0</v>
      </c>
      <c r="C532" s="21">
        <v>12</v>
      </c>
      <c r="D532" s="21" t="str">
        <f t="shared" si="8"/>
        <v>その他の野菜</v>
      </c>
      <c r="E532" s="1"/>
      <c r="M532" s="2"/>
    </row>
    <row r="533" spans="1:13">
      <c r="A533" s="18" t="s">
        <v>583</v>
      </c>
      <c r="B533" s="21">
        <v>4</v>
      </c>
      <c r="C533" s="21">
        <v>11</v>
      </c>
      <c r="D533" s="21" t="str">
        <f t="shared" si="8"/>
        <v>緑黄色野菜</v>
      </c>
      <c r="E533" s="1"/>
      <c r="M533" s="2"/>
    </row>
    <row r="534" spans="1:13">
      <c r="A534" s="18" t="s">
        <v>584</v>
      </c>
      <c r="B534" s="21">
        <v>0</v>
      </c>
      <c r="C534" s="21">
        <v>11</v>
      </c>
      <c r="D534" s="21" t="str">
        <f t="shared" si="8"/>
        <v>緑黄色野菜</v>
      </c>
      <c r="E534" s="1"/>
      <c r="M534" s="2"/>
    </row>
    <row r="535" spans="1:13">
      <c r="A535" s="18" t="s">
        <v>585</v>
      </c>
      <c r="B535" s="21">
        <v>30</v>
      </c>
      <c r="C535" s="21">
        <v>12</v>
      </c>
      <c r="D535" s="21" t="str">
        <f t="shared" si="8"/>
        <v>その他の野菜</v>
      </c>
      <c r="E535" s="1"/>
      <c r="M535" s="2"/>
    </row>
    <row r="536" spans="1:13">
      <c r="A536" s="18" t="s">
        <v>586</v>
      </c>
      <c r="B536" s="21">
        <v>0</v>
      </c>
      <c r="C536" s="21">
        <v>12</v>
      </c>
      <c r="D536" s="21" t="str">
        <f t="shared" si="8"/>
        <v>その他の野菜</v>
      </c>
      <c r="E536" s="1"/>
      <c r="M536" s="2"/>
    </row>
    <row r="537" spans="1:13">
      <c r="A537" s="18" t="s">
        <v>587</v>
      </c>
      <c r="B537" s="21">
        <v>6</v>
      </c>
      <c r="C537" s="21">
        <v>12</v>
      </c>
      <c r="D537" s="21" t="str">
        <f t="shared" si="8"/>
        <v>その他の野菜</v>
      </c>
      <c r="E537" s="1"/>
      <c r="M537" s="2"/>
    </row>
    <row r="538" spans="1:13">
      <c r="A538" s="18" t="s">
        <v>588</v>
      </c>
      <c r="B538" s="21">
        <v>0</v>
      </c>
      <c r="C538" s="21">
        <v>12</v>
      </c>
      <c r="D538" s="21" t="str">
        <f t="shared" si="8"/>
        <v>その他の野菜</v>
      </c>
      <c r="E538" s="1"/>
      <c r="M538" s="2"/>
    </row>
    <row r="539" spans="1:13">
      <c r="A539" s="18" t="s">
        <v>589</v>
      </c>
      <c r="B539" s="21">
        <v>0</v>
      </c>
      <c r="C539" s="21">
        <v>12</v>
      </c>
      <c r="D539" s="21" t="str">
        <f t="shared" si="8"/>
        <v>その他の野菜</v>
      </c>
      <c r="E539" s="1"/>
      <c r="M539" s="2"/>
    </row>
    <row r="540" spans="1:13">
      <c r="A540" s="18" t="s">
        <v>590</v>
      </c>
      <c r="B540" s="21">
        <v>0</v>
      </c>
      <c r="C540" s="21">
        <v>13</v>
      </c>
      <c r="D540" s="21" t="str">
        <f t="shared" si="8"/>
        <v>果物類</v>
      </c>
      <c r="E540" s="1"/>
      <c r="M540" s="2"/>
    </row>
    <row r="541" spans="1:13">
      <c r="A541" s="18" t="s">
        <v>591</v>
      </c>
      <c r="B541" s="21">
        <v>25</v>
      </c>
      <c r="C541" s="21">
        <v>13</v>
      </c>
      <c r="D541" s="21" t="str">
        <f t="shared" si="8"/>
        <v>果物類</v>
      </c>
      <c r="E541" s="1"/>
      <c r="M541" s="2"/>
    </row>
    <row r="542" spans="1:13">
      <c r="A542" s="18" t="s">
        <v>592</v>
      </c>
      <c r="B542" s="21">
        <v>0</v>
      </c>
      <c r="C542" s="21">
        <v>13</v>
      </c>
      <c r="D542" s="21" t="str">
        <f t="shared" si="8"/>
        <v>果物類</v>
      </c>
      <c r="E542" s="1"/>
      <c r="M542" s="2"/>
    </row>
    <row r="543" spans="1:13">
      <c r="A543" s="18" t="s">
        <v>593</v>
      </c>
      <c r="B543" s="21">
        <v>35</v>
      </c>
      <c r="C543" s="21">
        <v>13</v>
      </c>
      <c r="D543" s="21" t="str">
        <f t="shared" si="8"/>
        <v>果物類</v>
      </c>
      <c r="E543" s="1"/>
      <c r="M543" s="2"/>
    </row>
    <row r="544" spans="1:13">
      <c r="A544" s="18" t="s">
        <v>594</v>
      </c>
      <c r="B544" s="21">
        <v>30</v>
      </c>
      <c r="C544" s="21">
        <v>13</v>
      </c>
      <c r="D544" s="21" t="str">
        <f t="shared" si="8"/>
        <v>果物類</v>
      </c>
      <c r="E544" s="1"/>
      <c r="M544" s="2"/>
    </row>
    <row r="545" spans="1:13">
      <c r="A545" s="18" t="s">
        <v>595</v>
      </c>
      <c r="B545" s="21">
        <v>5</v>
      </c>
      <c r="C545" s="21">
        <v>13</v>
      </c>
      <c r="D545" s="21" t="str">
        <f t="shared" si="8"/>
        <v>果物類</v>
      </c>
      <c r="E545" s="1"/>
      <c r="M545" s="2"/>
    </row>
    <row r="546" spans="1:13">
      <c r="A546" s="18" t="s">
        <v>596</v>
      </c>
      <c r="B546" s="21">
        <v>0</v>
      </c>
      <c r="C546" s="21">
        <v>13</v>
      </c>
      <c r="D546" s="21" t="str">
        <f t="shared" si="8"/>
        <v>果物類</v>
      </c>
      <c r="E546" s="1"/>
      <c r="M546" s="2"/>
    </row>
    <row r="547" spans="1:13">
      <c r="A547" s="18" t="s">
        <v>597</v>
      </c>
      <c r="B547" s="21">
        <v>0</v>
      </c>
      <c r="C547" s="21">
        <v>13</v>
      </c>
      <c r="D547" s="21" t="str">
        <f t="shared" si="8"/>
        <v>果物類</v>
      </c>
      <c r="E547" s="1"/>
      <c r="M547" s="2"/>
    </row>
    <row r="548" spans="1:13">
      <c r="A548" s="18" t="s">
        <v>598</v>
      </c>
      <c r="B548" s="21">
        <v>0</v>
      </c>
      <c r="C548" s="21">
        <v>13</v>
      </c>
      <c r="D548" s="21" t="str">
        <f t="shared" si="8"/>
        <v>果物類</v>
      </c>
      <c r="E548" s="1"/>
      <c r="M548" s="2"/>
    </row>
    <row r="549" spans="1:13">
      <c r="A549" s="18" t="s">
        <v>599</v>
      </c>
      <c r="B549" s="21">
        <v>2</v>
      </c>
      <c r="C549" s="21">
        <v>13</v>
      </c>
      <c r="D549" s="21" t="str">
        <f t="shared" si="8"/>
        <v>果物類</v>
      </c>
      <c r="E549" s="1"/>
      <c r="M549" s="2"/>
    </row>
    <row r="550" spans="1:13">
      <c r="A550" s="18" t="s">
        <v>600</v>
      </c>
      <c r="B550" s="21">
        <v>0</v>
      </c>
      <c r="C550" s="21">
        <v>13</v>
      </c>
      <c r="D550" s="21" t="str">
        <f t="shared" si="8"/>
        <v>果物類</v>
      </c>
      <c r="E550" s="1"/>
      <c r="M550" s="2"/>
    </row>
    <row r="551" spans="1:13">
      <c r="A551" s="18" t="s">
        <v>601</v>
      </c>
      <c r="B551" s="21">
        <v>0</v>
      </c>
      <c r="C551" s="21">
        <v>13</v>
      </c>
      <c r="D551" s="21" t="str">
        <f t="shared" si="8"/>
        <v>果物類</v>
      </c>
      <c r="E551" s="1"/>
      <c r="M551" s="2"/>
    </row>
    <row r="552" spans="1:13">
      <c r="A552" s="18" t="s">
        <v>602</v>
      </c>
      <c r="B552" s="21">
        <v>15</v>
      </c>
      <c r="C552" s="21">
        <v>13</v>
      </c>
      <c r="D552" s="21" t="str">
        <f t="shared" si="8"/>
        <v>果物類</v>
      </c>
      <c r="E552" s="1"/>
      <c r="M552" s="2"/>
    </row>
    <row r="553" spans="1:13">
      <c r="A553" s="18" t="s">
        <v>603</v>
      </c>
      <c r="B553" s="21">
        <v>0</v>
      </c>
      <c r="C553" s="21">
        <v>13</v>
      </c>
      <c r="D553" s="21" t="str">
        <f t="shared" si="8"/>
        <v>果物類</v>
      </c>
      <c r="E553" s="1"/>
      <c r="M553" s="2"/>
    </row>
    <row r="554" spans="1:13">
      <c r="A554" s="18" t="s">
        <v>604</v>
      </c>
      <c r="B554" s="21">
        <v>0</v>
      </c>
      <c r="C554" s="21">
        <v>13</v>
      </c>
      <c r="D554" s="21" t="str">
        <f t="shared" si="8"/>
        <v>果物類</v>
      </c>
      <c r="E554" s="1"/>
      <c r="M554" s="2"/>
    </row>
    <row r="555" spans="1:13">
      <c r="A555" s="18" t="s">
        <v>605</v>
      </c>
      <c r="B555" s="21">
        <v>15</v>
      </c>
      <c r="C555" s="21">
        <v>13</v>
      </c>
      <c r="D555" s="21" t="str">
        <f t="shared" si="8"/>
        <v>果物類</v>
      </c>
      <c r="E555" s="1"/>
      <c r="M555" s="2"/>
    </row>
    <row r="556" spans="1:13">
      <c r="A556" s="18" t="s">
        <v>606</v>
      </c>
      <c r="B556" s="21">
        <v>15</v>
      </c>
      <c r="C556" s="21">
        <v>13</v>
      </c>
      <c r="D556" s="21" t="str">
        <f t="shared" si="8"/>
        <v>果物類</v>
      </c>
      <c r="E556" s="1"/>
      <c r="M556" s="2"/>
    </row>
    <row r="557" spans="1:13">
      <c r="A557" s="18" t="s">
        <v>607</v>
      </c>
      <c r="B557" s="21">
        <v>15</v>
      </c>
      <c r="C557" s="21">
        <v>13</v>
      </c>
      <c r="D557" s="21" t="str">
        <f t="shared" si="8"/>
        <v>果物類</v>
      </c>
      <c r="E557" s="1"/>
      <c r="M557" s="2"/>
    </row>
    <row r="558" spans="1:13">
      <c r="A558" s="18" t="s">
        <v>608</v>
      </c>
      <c r="B558" s="21">
        <v>20</v>
      </c>
      <c r="C558" s="21">
        <v>13</v>
      </c>
      <c r="D558" s="21" t="str">
        <f t="shared" si="8"/>
        <v>果物類</v>
      </c>
      <c r="E558" s="1"/>
      <c r="M558" s="2"/>
    </row>
    <row r="559" spans="1:13">
      <c r="A559" s="18" t="s">
        <v>609</v>
      </c>
      <c r="B559" s="21">
        <v>20</v>
      </c>
      <c r="C559" s="21">
        <v>13</v>
      </c>
      <c r="D559" s="21" t="str">
        <f t="shared" si="8"/>
        <v>果物類</v>
      </c>
      <c r="E559" s="1"/>
      <c r="M559" s="2"/>
    </row>
    <row r="560" spans="1:13">
      <c r="A560" s="18" t="s">
        <v>610</v>
      </c>
      <c r="B560" s="21">
        <v>25</v>
      </c>
      <c r="C560" s="21">
        <v>13</v>
      </c>
      <c r="D560" s="21" t="str">
        <f t="shared" si="8"/>
        <v>果物類</v>
      </c>
      <c r="E560" s="1"/>
      <c r="M560" s="2"/>
    </row>
    <row r="561" spans="1:13">
      <c r="A561" s="18" t="s">
        <v>611</v>
      </c>
      <c r="B561" s="21">
        <v>0</v>
      </c>
      <c r="C561" s="21">
        <v>13</v>
      </c>
      <c r="D561" s="21" t="str">
        <f t="shared" si="8"/>
        <v>果物類</v>
      </c>
      <c r="E561" s="1"/>
      <c r="M561" s="2"/>
    </row>
    <row r="562" spans="1:13">
      <c r="A562" s="18" t="s">
        <v>612</v>
      </c>
      <c r="B562" s="21">
        <v>0</v>
      </c>
      <c r="C562" s="21">
        <v>13</v>
      </c>
      <c r="D562" s="21" t="str">
        <f t="shared" si="8"/>
        <v>果物類</v>
      </c>
      <c r="E562" s="1"/>
      <c r="M562" s="2"/>
    </row>
    <row r="563" spans="1:13">
      <c r="A563" s="18" t="s">
        <v>613</v>
      </c>
      <c r="B563" s="21">
        <v>25</v>
      </c>
      <c r="C563" s="21">
        <v>13</v>
      </c>
      <c r="D563" s="21" t="str">
        <f t="shared" si="8"/>
        <v>果物類</v>
      </c>
      <c r="E563" s="1"/>
      <c r="M563" s="2"/>
    </row>
    <row r="564" spans="1:13">
      <c r="A564" s="18" t="s">
        <v>614</v>
      </c>
      <c r="B564" s="21">
        <v>0</v>
      </c>
      <c r="C564" s="21">
        <v>13</v>
      </c>
      <c r="D564" s="21" t="str">
        <f t="shared" si="8"/>
        <v>果物類</v>
      </c>
      <c r="E564" s="1"/>
      <c r="M564" s="2"/>
    </row>
    <row r="565" spans="1:13">
      <c r="A565" s="18" t="s">
        <v>615</v>
      </c>
      <c r="B565" s="21">
        <v>9</v>
      </c>
      <c r="C565" s="21">
        <v>13</v>
      </c>
      <c r="D565" s="21" t="str">
        <f t="shared" si="8"/>
        <v>果物類</v>
      </c>
      <c r="E565" s="1"/>
      <c r="M565" s="2"/>
    </row>
    <row r="566" spans="1:13">
      <c r="A566" s="18" t="s">
        <v>616</v>
      </c>
      <c r="B566" s="21">
        <v>9</v>
      </c>
      <c r="C566" s="21">
        <v>13</v>
      </c>
      <c r="D566" s="21" t="str">
        <f t="shared" si="8"/>
        <v>果物類</v>
      </c>
      <c r="E566" s="1"/>
      <c r="M566" s="2"/>
    </row>
    <row r="567" spans="1:13">
      <c r="A567" s="18" t="s">
        <v>617</v>
      </c>
      <c r="B567" s="21">
        <v>15</v>
      </c>
      <c r="C567" s="21">
        <v>13</v>
      </c>
      <c r="D567" s="21" t="str">
        <f t="shared" si="8"/>
        <v>果物類</v>
      </c>
      <c r="E567" s="1"/>
      <c r="M567" s="2"/>
    </row>
    <row r="568" spans="1:13">
      <c r="A568" s="18" t="s">
        <v>618</v>
      </c>
      <c r="B568" s="21">
        <v>8</v>
      </c>
      <c r="C568" s="21">
        <v>13</v>
      </c>
      <c r="D568" s="21" t="str">
        <f t="shared" si="8"/>
        <v>果物類</v>
      </c>
      <c r="E568" s="1"/>
      <c r="M568" s="2"/>
    </row>
    <row r="569" spans="1:13">
      <c r="A569" s="18" t="s">
        <v>619</v>
      </c>
      <c r="B569" s="21">
        <v>8</v>
      </c>
      <c r="C569" s="21">
        <v>13</v>
      </c>
      <c r="D569" s="21" t="str">
        <f t="shared" si="8"/>
        <v>果物類</v>
      </c>
      <c r="E569" s="1"/>
      <c r="M569" s="2"/>
    </row>
    <row r="570" spans="1:13">
      <c r="A570" s="18" t="s">
        <v>620</v>
      </c>
      <c r="B570" s="21">
        <v>30</v>
      </c>
      <c r="C570" s="21">
        <v>13</v>
      </c>
      <c r="D570" s="21" t="str">
        <f t="shared" si="8"/>
        <v>果物類</v>
      </c>
      <c r="E570" s="1"/>
      <c r="M570" s="2"/>
    </row>
    <row r="571" spans="1:13">
      <c r="A571" s="18" t="s">
        <v>621</v>
      </c>
      <c r="B571" s="21">
        <v>40</v>
      </c>
      <c r="C571" s="21">
        <v>13</v>
      </c>
      <c r="D571" s="21" t="str">
        <f t="shared" si="8"/>
        <v>果物類</v>
      </c>
      <c r="E571" s="1"/>
      <c r="M571" s="2"/>
    </row>
    <row r="572" spans="1:13">
      <c r="A572" s="18" t="s">
        <v>622</v>
      </c>
      <c r="B572" s="21">
        <v>20</v>
      </c>
      <c r="C572" s="21">
        <v>13</v>
      </c>
      <c r="D572" s="21" t="str">
        <f t="shared" si="8"/>
        <v>果物類</v>
      </c>
      <c r="E572" s="1"/>
      <c r="M572" s="2"/>
    </row>
    <row r="573" spans="1:13">
      <c r="A573" s="18" t="s">
        <v>623</v>
      </c>
      <c r="B573" s="21">
        <v>0</v>
      </c>
      <c r="C573" s="21">
        <v>13</v>
      </c>
      <c r="D573" s="21" t="str">
        <f t="shared" si="8"/>
        <v>果物類</v>
      </c>
      <c r="E573" s="1"/>
      <c r="M573" s="2"/>
    </row>
    <row r="574" spans="1:13">
      <c r="A574" s="18" t="s">
        <v>624</v>
      </c>
      <c r="B574" s="21">
        <v>0</v>
      </c>
      <c r="C574" s="21">
        <v>13</v>
      </c>
      <c r="D574" s="21" t="str">
        <f t="shared" si="8"/>
        <v>果物類</v>
      </c>
      <c r="E574" s="1"/>
      <c r="M574" s="2"/>
    </row>
    <row r="575" spans="1:13">
      <c r="A575" s="18" t="s">
        <v>625</v>
      </c>
      <c r="B575" s="21">
        <v>35</v>
      </c>
      <c r="C575" s="21">
        <v>13</v>
      </c>
      <c r="D575" s="21" t="str">
        <f t="shared" si="8"/>
        <v>果物類</v>
      </c>
      <c r="E575" s="1"/>
      <c r="M575" s="2"/>
    </row>
    <row r="576" spans="1:13">
      <c r="A576" s="18" t="s">
        <v>626</v>
      </c>
      <c r="B576" s="21">
        <v>40</v>
      </c>
      <c r="C576" s="21">
        <v>13</v>
      </c>
      <c r="D576" s="21" t="str">
        <f t="shared" si="8"/>
        <v>果物類</v>
      </c>
      <c r="E576" s="1"/>
      <c r="M576" s="2"/>
    </row>
    <row r="577" spans="1:13">
      <c r="A577" s="18" t="s">
        <v>627</v>
      </c>
      <c r="B577" s="21">
        <v>0</v>
      </c>
      <c r="C577" s="21">
        <v>13</v>
      </c>
      <c r="D577" s="21" t="str">
        <f t="shared" si="8"/>
        <v>果物類</v>
      </c>
      <c r="E577" s="1"/>
      <c r="M577" s="2"/>
    </row>
    <row r="578" spans="1:13">
      <c r="A578" s="18" t="s">
        <v>628</v>
      </c>
      <c r="B578" s="21">
        <v>0</v>
      </c>
      <c r="C578" s="21">
        <v>13</v>
      </c>
      <c r="D578" s="21" t="str">
        <f t="shared" si="8"/>
        <v>果物類</v>
      </c>
      <c r="E578" s="1"/>
      <c r="M578" s="2"/>
    </row>
    <row r="579" spans="1:13">
      <c r="A579" s="18" t="s">
        <v>629</v>
      </c>
      <c r="B579" s="21">
        <v>50</v>
      </c>
      <c r="C579" s="21">
        <v>13</v>
      </c>
      <c r="D579" s="21" t="str">
        <f t="shared" si="8"/>
        <v>果物類</v>
      </c>
      <c r="E579" s="1"/>
      <c r="M579" s="2"/>
    </row>
    <row r="580" spans="1:13">
      <c r="A580" s="18" t="s">
        <v>630</v>
      </c>
      <c r="B580" s="21">
        <v>45</v>
      </c>
      <c r="C580" s="21">
        <v>13</v>
      </c>
      <c r="D580" s="21" t="str">
        <f t="shared" si="8"/>
        <v>果物類</v>
      </c>
      <c r="E580" s="1"/>
      <c r="M580" s="2"/>
    </row>
    <row r="581" spans="1:13">
      <c r="A581" s="18" t="s">
        <v>631</v>
      </c>
      <c r="B581" s="21">
        <v>0</v>
      </c>
      <c r="C581" s="21">
        <v>13</v>
      </c>
      <c r="D581" s="21" t="str">
        <f t="shared" si="8"/>
        <v>果物類</v>
      </c>
      <c r="E581" s="1"/>
      <c r="M581" s="2"/>
    </row>
    <row r="582" spans="1:13">
      <c r="A582" s="18" t="s">
        <v>632</v>
      </c>
      <c r="B582" s="21">
        <v>55</v>
      </c>
      <c r="C582" s="21">
        <v>13</v>
      </c>
      <c r="D582" s="21" t="str">
        <f t="shared" ref="D582:D645" si="9">VLOOKUP(C582,$H$6:$I$31,2,FALSE)</f>
        <v>果物類</v>
      </c>
      <c r="E582" s="1"/>
      <c r="M582" s="2"/>
    </row>
    <row r="583" spans="1:13">
      <c r="A583" s="18" t="s">
        <v>633</v>
      </c>
      <c r="B583" s="21">
        <v>55</v>
      </c>
      <c r="C583" s="21">
        <v>13</v>
      </c>
      <c r="D583" s="21" t="str">
        <f t="shared" si="9"/>
        <v>果物類</v>
      </c>
      <c r="E583" s="1"/>
      <c r="M583" s="2"/>
    </row>
    <row r="584" spans="1:13">
      <c r="A584" s="18" t="s">
        <v>634</v>
      </c>
      <c r="B584" s="21">
        <v>40</v>
      </c>
      <c r="C584" s="21">
        <v>13</v>
      </c>
      <c r="D584" s="21" t="str">
        <f t="shared" si="9"/>
        <v>果物類</v>
      </c>
      <c r="E584" s="1"/>
      <c r="M584" s="2"/>
    </row>
    <row r="585" spans="1:13">
      <c r="A585" s="18" t="s">
        <v>635</v>
      </c>
      <c r="B585" s="21">
        <v>6</v>
      </c>
      <c r="C585" s="21">
        <v>13</v>
      </c>
      <c r="D585" s="21" t="str">
        <f t="shared" si="9"/>
        <v>果物類</v>
      </c>
      <c r="E585" s="1"/>
      <c r="M585" s="2"/>
    </row>
    <row r="586" spans="1:13">
      <c r="A586" s="18" t="s">
        <v>636</v>
      </c>
      <c r="B586" s="21">
        <v>30</v>
      </c>
      <c r="C586" s="21">
        <v>13</v>
      </c>
      <c r="D586" s="21" t="str">
        <f t="shared" si="9"/>
        <v>果物類</v>
      </c>
      <c r="E586" s="1"/>
      <c r="M586" s="2"/>
    </row>
    <row r="587" spans="1:13">
      <c r="A587" s="18" t="s">
        <v>637</v>
      </c>
      <c r="B587" s="21">
        <v>0</v>
      </c>
      <c r="C587" s="21">
        <v>13</v>
      </c>
      <c r="D587" s="21" t="str">
        <f t="shared" si="9"/>
        <v>果物類</v>
      </c>
      <c r="E587" s="1"/>
      <c r="M587" s="2"/>
    </row>
    <row r="588" spans="1:13">
      <c r="A588" s="18" t="s">
        <v>638</v>
      </c>
      <c r="B588" s="21">
        <v>55</v>
      </c>
      <c r="C588" s="21">
        <v>13</v>
      </c>
      <c r="D588" s="21" t="str">
        <f t="shared" si="9"/>
        <v>果物類</v>
      </c>
      <c r="E588" s="1"/>
      <c r="M588" s="2"/>
    </row>
    <row r="589" spans="1:13">
      <c r="A589" s="18" t="s">
        <v>639</v>
      </c>
      <c r="B589" s="21">
        <v>0</v>
      </c>
      <c r="C589" s="21">
        <v>13</v>
      </c>
      <c r="D589" s="21" t="str">
        <f t="shared" si="9"/>
        <v>果物類</v>
      </c>
      <c r="E589" s="1"/>
      <c r="M589" s="2"/>
    </row>
    <row r="590" spans="1:13">
      <c r="A590" s="18" t="s">
        <v>640</v>
      </c>
      <c r="B590" s="21">
        <v>30</v>
      </c>
      <c r="C590" s="21">
        <v>13</v>
      </c>
      <c r="D590" s="21" t="str">
        <f t="shared" si="9"/>
        <v>果物類</v>
      </c>
      <c r="E590" s="1"/>
      <c r="M590" s="2"/>
    </row>
    <row r="591" spans="1:13">
      <c r="A591" s="18" t="s">
        <v>641</v>
      </c>
      <c r="B591" s="21">
        <v>0</v>
      </c>
      <c r="C591" s="21">
        <v>13</v>
      </c>
      <c r="D591" s="21" t="str">
        <f t="shared" si="9"/>
        <v>果物類</v>
      </c>
      <c r="E591" s="1"/>
      <c r="M591" s="2"/>
    </row>
    <row r="592" spans="1:13">
      <c r="A592" s="18" t="s">
        <v>642</v>
      </c>
      <c r="B592" s="21">
        <v>20</v>
      </c>
      <c r="C592" s="21">
        <v>13</v>
      </c>
      <c r="D592" s="21" t="str">
        <f t="shared" si="9"/>
        <v>果物類</v>
      </c>
      <c r="E592" s="1"/>
      <c r="M592" s="2"/>
    </row>
    <row r="593" spans="1:13">
      <c r="A593" s="18" t="s">
        <v>643</v>
      </c>
      <c r="B593" s="21">
        <v>40</v>
      </c>
      <c r="C593" s="21">
        <v>13</v>
      </c>
      <c r="D593" s="21" t="str">
        <f t="shared" si="9"/>
        <v>果物類</v>
      </c>
      <c r="E593" s="1"/>
      <c r="M593" s="2"/>
    </row>
    <row r="594" spans="1:13">
      <c r="A594" s="18" t="s">
        <v>644</v>
      </c>
      <c r="B594" s="21">
        <v>0</v>
      </c>
      <c r="C594" s="21">
        <v>13</v>
      </c>
      <c r="D594" s="21" t="str">
        <f t="shared" si="9"/>
        <v>果物類</v>
      </c>
      <c r="E594" s="1"/>
      <c r="M594" s="2"/>
    </row>
    <row r="595" spans="1:13">
      <c r="A595" s="18" t="s">
        <v>645</v>
      </c>
      <c r="B595" s="21">
        <v>45</v>
      </c>
      <c r="C595" s="21">
        <v>13</v>
      </c>
      <c r="D595" s="21" t="str">
        <f t="shared" si="9"/>
        <v>果物類</v>
      </c>
      <c r="E595" s="1"/>
      <c r="M595" s="2"/>
    </row>
    <row r="596" spans="1:13">
      <c r="A596" s="18" t="s">
        <v>646</v>
      </c>
      <c r="B596" s="21">
        <v>0</v>
      </c>
      <c r="C596" s="21">
        <v>13</v>
      </c>
      <c r="D596" s="21" t="str">
        <f t="shared" si="9"/>
        <v>果物類</v>
      </c>
      <c r="E596" s="1"/>
      <c r="M596" s="2"/>
    </row>
    <row r="597" spans="1:13">
      <c r="A597" s="18" t="s">
        <v>647</v>
      </c>
      <c r="B597" s="21">
        <v>35</v>
      </c>
      <c r="C597" s="21">
        <v>13</v>
      </c>
      <c r="D597" s="21" t="str">
        <f t="shared" si="9"/>
        <v>果物類</v>
      </c>
      <c r="E597" s="1"/>
      <c r="M597" s="2"/>
    </row>
    <row r="598" spans="1:13">
      <c r="A598" s="18" t="s">
        <v>648</v>
      </c>
      <c r="B598" s="21">
        <v>30</v>
      </c>
      <c r="C598" s="21">
        <v>13</v>
      </c>
      <c r="D598" s="21" t="str">
        <f t="shared" si="9"/>
        <v>果物類</v>
      </c>
      <c r="E598" s="1"/>
      <c r="M598" s="2"/>
    </row>
    <row r="599" spans="1:13">
      <c r="A599" s="18" t="s">
        <v>649</v>
      </c>
      <c r="B599" s="21">
        <v>30</v>
      </c>
      <c r="C599" s="21">
        <v>13</v>
      </c>
      <c r="D599" s="21" t="str">
        <f t="shared" si="9"/>
        <v>果物類</v>
      </c>
      <c r="E599" s="1"/>
      <c r="M599" s="2"/>
    </row>
    <row r="600" spans="1:13">
      <c r="A600" s="18" t="s">
        <v>650</v>
      </c>
      <c r="B600" s="21">
        <v>55</v>
      </c>
      <c r="C600" s="21">
        <v>13</v>
      </c>
      <c r="D600" s="21" t="str">
        <f t="shared" si="9"/>
        <v>果物類</v>
      </c>
      <c r="E600" s="1"/>
      <c r="M600" s="2"/>
    </row>
    <row r="601" spans="1:13">
      <c r="A601" s="18" t="s">
        <v>651</v>
      </c>
      <c r="B601" s="21">
        <v>50</v>
      </c>
      <c r="C601" s="21">
        <v>13</v>
      </c>
      <c r="D601" s="21" t="str">
        <f t="shared" si="9"/>
        <v>果物類</v>
      </c>
      <c r="E601" s="1"/>
      <c r="M601" s="2"/>
    </row>
    <row r="602" spans="1:13">
      <c r="A602" s="18" t="s">
        <v>652</v>
      </c>
      <c r="B602" s="21">
        <v>0</v>
      </c>
      <c r="C602" s="21">
        <v>13</v>
      </c>
      <c r="D602" s="21" t="str">
        <f t="shared" si="9"/>
        <v>果物類</v>
      </c>
      <c r="E602" s="1"/>
      <c r="M602" s="2"/>
    </row>
    <row r="603" spans="1:13">
      <c r="A603" s="18" t="s">
        <v>653</v>
      </c>
      <c r="B603" s="21">
        <v>35</v>
      </c>
      <c r="C603" s="21">
        <v>13</v>
      </c>
      <c r="D603" s="21" t="str">
        <f t="shared" si="9"/>
        <v>果物類</v>
      </c>
      <c r="E603" s="1"/>
      <c r="M603" s="2"/>
    </row>
    <row r="604" spans="1:13">
      <c r="A604" s="18" t="s">
        <v>654</v>
      </c>
      <c r="B604" s="21">
        <v>0</v>
      </c>
      <c r="C604" s="21">
        <v>13</v>
      </c>
      <c r="D604" s="21" t="str">
        <f t="shared" si="9"/>
        <v>果物類</v>
      </c>
      <c r="E604" s="1"/>
      <c r="M604" s="2"/>
    </row>
    <row r="605" spans="1:13">
      <c r="A605" s="18" t="s">
        <v>655</v>
      </c>
      <c r="B605" s="21">
        <v>0</v>
      </c>
      <c r="C605" s="21">
        <v>13</v>
      </c>
      <c r="D605" s="21" t="str">
        <f t="shared" si="9"/>
        <v>果物類</v>
      </c>
      <c r="E605" s="1"/>
      <c r="M605" s="2"/>
    </row>
    <row r="606" spans="1:13">
      <c r="A606" s="18" t="s">
        <v>45</v>
      </c>
      <c r="B606" s="21">
        <v>3</v>
      </c>
      <c r="C606" s="21">
        <v>13</v>
      </c>
      <c r="D606" s="21" t="str">
        <f t="shared" si="9"/>
        <v>果物類</v>
      </c>
      <c r="E606" s="1"/>
      <c r="M606" s="2"/>
    </row>
    <row r="607" spans="1:13">
      <c r="A607" s="18" t="s">
        <v>656</v>
      </c>
      <c r="B607" s="21">
        <v>0</v>
      </c>
      <c r="C607" s="21">
        <v>13</v>
      </c>
      <c r="D607" s="21" t="str">
        <f t="shared" si="9"/>
        <v>果物類</v>
      </c>
      <c r="E607" s="1"/>
      <c r="M607" s="2"/>
    </row>
    <row r="608" spans="1:13">
      <c r="A608" s="18" t="s">
        <v>657</v>
      </c>
      <c r="B608" s="21">
        <v>15</v>
      </c>
      <c r="C608" s="21">
        <v>13</v>
      </c>
      <c r="D608" s="21" t="str">
        <f t="shared" si="9"/>
        <v>果物類</v>
      </c>
      <c r="E608" s="1"/>
      <c r="M608" s="2"/>
    </row>
    <row r="609" spans="1:13">
      <c r="A609" s="18" t="s">
        <v>658</v>
      </c>
      <c r="B609" s="21">
        <v>40</v>
      </c>
      <c r="C609" s="21">
        <v>13</v>
      </c>
      <c r="D609" s="21" t="str">
        <f t="shared" si="9"/>
        <v>果物類</v>
      </c>
      <c r="E609" s="1"/>
      <c r="M609" s="2"/>
    </row>
    <row r="610" spans="1:13">
      <c r="A610" s="18" t="s">
        <v>659</v>
      </c>
      <c r="B610" s="21">
        <v>30</v>
      </c>
      <c r="C610" s="21">
        <v>13</v>
      </c>
      <c r="D610" s="21" t="str">
        <f t="shared" si="9"/>
        <v>果物類</v>
      </c>
      <c r="E610" s="1"/>
      <c r="M610" s="2"/>
    </row>
    <row r="611" spans="1:13">
      <c r="A611" s="18" t="s">
        <v>660</v>
      </c>
      <c r="B611" s="21">
        <v>1</v>
      </c>
      <c r="C611" s="21">
        <v>13</v>
      </c>
      <c r="D611" s="21" t="str">
        <f t="shared" si="9"/>
        <v>果物類</v>
      </c>
      <c r="E611" s="1"/>
      <c r="M611" s="2"/>
    </row>
    <row r="612" spans="1:13">
      <c r="A612" s="18" t="s">
        <v>661</v>
      </c>
      <c r="B612" s="21">
        <v>10</v>
      </c>
      <c r="C612" s="21">
        <v>13</v>
      </c>
      <c r="D612" s="21" t="str">
        <f t="shared" si="9"/>
        <v>果物類</v>
      </c>
      <c r="E612" s="1"/>
      <c r="M612" s="2"/>
    </row>
    <row r="613" spans="1:13">
      <c r="A613" s="18" t="s">
        <v>662</v>
      </c>
      <c r="B613" s="21">
        <v>0</v>
      </c>
      <c r="C613" s="21">
        <v>13</v>
      </c>
      <c r="D613" s="21" t="str">
        <f t="shared" si="9"/>
        <v>果物類</v>
      </c>
      <c r="E613" s="1"/>
      <c r="M613" s="2"/>
    </row>
    <row r="614" spans="1:13">
      <c r="A614" s="18" t="s">
        <v>663</v>
      </c>
      <c r="B614" s="21">
        <v>0</v>
      </c>
      <c r="C614" s="21">
        <v>13</v>
      </c>
      <c r="D614" s="21" t="str">
        <f t="shared" si="9"/>
        <v>果物類</v>
      </c>
      <c r="E614" s="1"/>
      <c r="M614" s="2"/>
    </row>
    <row r="615" spans="1:13">
      <c r="A615" s="18" t="s">
        <v>664</v>
      </c>
      <c r="B615" s="21">
        <v>0</v>
      </c>
      <c r="C615" s="21">
        <v>13</v>
      </c>
      <c r="D615" s="21" t="str">
        <f t="shared" si="9"/>
        <v>果物類</v>
      </c>
      <c r="E615" s="1"/>
      <c r="M615" s="2"/>
    </row>
    <row r="616" spans="1:13">
      <c r="A616" s="18" t="s">
        <v>665</v>
      </c>
      <c r="B616" s="21">
        <v>10</v>
      </c>
      <c r="C616" s="21">
        <v>13</v>
      </c>
      <c r="D616" s="21" t="str">
        <f t="shared" si="9"/>
        <v>果物類</v>
      </c>
      <c r="E616" s="1"/>
      <c r="M616" s="2"/>
    </row>
    <row r="617" spans="1:13">
      <c r="A617" s="18" t="s">
        <v>666</v>
      </c>
      <c r="B617" s="21">
        <v>15</v>
      </c>
      <c r="C617" s="21">
        <v>13</v>
      </c>
      <c r="D617" s="21" t="str">
        <f t="shared" si="9"/>
        <v>果物類</v>
      </c>
      <c r="E617" s="1"/>
      <c r="M617" s="2"/>
    </row>
    <row r="618" spans="1:13">
      <c r="A618" s="18" t="s">
        <v>667</v>
      </c>
      <c r="B618" s="21">
        <v>55</v>
      </c>
      <c r="C618" s="21">
        <v>13</v>
      </c>
      <c r="D618" s="21" t="str">
        <f t="shared" si="9"/>
        <v>果物類</v>
      </c>
      <c r="E618" s="1"/>
      <c r="M618" s="2"/>
    </row>
    <row r="619" spans="1:13">
      <c r="A619" s="18" t="s">
        <v>42</v>
      </c>
      <c r="B619" s="21">
        <v>40</v>
      </c>
      <c r="C619" s="21">
        <v>13</v>
      </c>
      <c r="D619" s="21" t="str">
        <f t="shared" si="9"/>
        <v>果物類</v>
      </c>
      <c r="E619" s="1"/>
      <c r="M619" s="2"/>
    </row>
    <row r="620" spans="1:13">
      <c r="A620" s="18" t="s">
        <v>668</v>
      </c>
      <c r="B620" s="21">
        <v>4</v>
      </c>
      <c r="C620" s="21">
        <v>13</v>
      </c>
      <c r="D620" s="21" t="str">
        <f t="shared" si="9"/>
        <v>果物類</v>
      </c>
      <c r="E620" s="1"/>
      <c r="M620" s="2"/>
    </row>
    <row r="621" spans="1:13">
      <c r="A621" s="18" t="s">
        <v>669</v>
      </c>
      <c r="B621" s="21">
        <v>7</v>
      </c>
      <c r="C621" s="21">
        <v>13</v>
      </c>
      <c r="D621" s="21" t="str">
        <f t="shared" si="9"/>
        <v>果物類</v>
      </c>
      <c r="E621" s="1"/>
      <c r="M621" s="2"/>
    </row>
    <row r="622" spans="1:13">
      <c r="A622" s="18" t="s">
        <v>670</v>
      </c>
      <c r="B622" s="21">
        <v>5</v>
      </c>
      <c r="C622" s="21">
        <v>13</v>
      </c>
      <c r="D622" s="21" t="str">
        <f t="shared" si="9"/>
        <v>果物類</v>
      </c>
      <c r="E622" s="1"/>
      <c r="M622" s="2"/>
    </row>
    <row r="623" spans="1:13">
      <c r="A623" s="18" t="s">
        <v>671</v>
      </c>
      <c r="B623" s="21">
        <v>0</v>
      </c>
      <c r="C623" s="21">
        <v>13</v>
      </c>
      <c r="D623" s="21" t="str">
        <f t="shared" si="9"/>
        <v>果物類</v>
      </c>
      <c r="E623" s="1"/>
      <c r="M623" s="2"/>
    </row>
    <row r="624" spans="1:13">
      <c r="A624" s="18" t="s">
        <v>672</v>
      </c>
      <c r="B624" s="21">
        <v>20</v>
      </c>
      <c r="C624" s="21">
        <v>13</v>
      </c>
      <c r="D624" s="21" t="str">
        <f t="shared" si="9"/>
        <v>果物類</v>
      </c>
      <c r="E624" s="1"/>
      <c r="M624" s="2"/>
    </row>
    <row r="625" spans="1:13">
      <c r="A625" s="18" t="s">
        <v>673</v>
      </c>
      <c r="B625" s="21">
        <v>35</v>
      </c>
      <c r="C625" s="21">
        <v>13</v>
      </c>
      <c r="D625" s="21" t="str">
        <f t="shared" si="9"/>
        <v>果物類</v>
      </c>
      <c r="E625" s="1"/>
      <c r="M625" s="2"/>
    </row>
    <row r="626" spans="1:13">
      <c r="A626" s="18" t="s">
        <v>674</v>
      </c>
      <c r="B626" s="21">
        <v>15</v>
      </c>
      <c r="C626" s="21">
        <v>13</v>
      </c>
      <c r="D626" s="21" t="str">
        <f t="shared" si="9"/>
        <v>果物類</v>
      </c>
      <c r="E626" s="1"/>
      <c r="M626" s="2"/>
    </row>
    <row r="627" spans="1:13">
      <c r="A627" s="18" t="s">
        <v>675</v>
      </c>
      <c r="B627" s="21">
        <v>15</v>
      </c>
      <c r="C627" s="21">
        <v>13</v>
      </c>
      <c r="D627" s="21" t="str">
        <f t="shared" si="9"/>
        <v>果物類</v>
      </c>
      <c r="E627" s="1"/>
      <c r="M627" s="2"/>
    </row>
    <row r="628" spans="1:13">
      <c r="A628" s="18" t="s">
        <v>676</v>
      </c>
      <c r="B628" s="21">
        <v>0</v>
      </c>
      <c r="C628" s="21">
        <v>13</v>
      </c>
      <c r="D628" s="21" t="str">
        <f t="shared" si="9"/>
        <v>果物類</v>
      </c>
      <c r="E628" s="1"/>
      <c r="M628" s="2"/>
    </row>
    <row r="629" spans="1:13">
      <c r="A629" s="18" t="s">
        <v>677</v>
      </c>
      <c r="B629" s="21">
        <v>15</v>
      </c>
      <c r="C629" s="21">
        <v>13</v>
      </c>
      <c r="D629" s="21" t="str">
        <f t="shared" si="9"/>
        <v>果物類</v>
      </c>
      <c r="E629" s="1"/>
      <c r="M629" s="2"/>
    </row>
    <row r="630" spans="1:13">
      <c r="A630" s="18" t="s">
        <v>678</v>
      </c>
      <c r="B630" s="21">
        <v>0</v>
      </c>
      <c r="C630" s="21">
        <v>13</v>
      </c>
      <c r="D630" s="21" t="str">
        <f t="shared" si="9"/>
        <v>果物類</v>
      </c>
      <c r="E630" s="1"/>
      <c r="M630" s="2"/>
    </row>
    <row r="631" spans="1:13">
      <c r="A631" s="18" t="s">
        <v>679</v>
      </c>
      <c r="B631" s="21">
        <v>15</v>
      </c>
      <c r="C631" s="21">
        <v>13</v>
      </c>
      <c r="D631" s="21" t="str">
        <f t="shared" si="9"/>
        <v>果物類</v>
      </c>
      <c r="E631" s="1"/>
      <c r="M631" s="2"/>
    </row>
    <row r="632" spans="1:13">
      <c r="A632" s="18" t="s">
        <v>680</v>
      </c>
      <c r="B632" s="21">
        <v>5</v>
      </c>
      <c r="C632" s="21">
        <v>13</v>
      </c>
      <c r="D632" s="21" t="str">
        <f t="shared" si="9"/>
        <v>果物類</v>
      </c>
      <c r="E632" s="1"/>
      <c r="M632" s="2"/>
    </row>
    <row r="633" spans="1:13">
      <c r="A633" s="18" t="s">
        <v>681</v>
      </c>
      <c r="B633" s="21">
        <v>45</v>
      </c>
      <c r="C633" s="21">
        <v>13</v>
      </c>
      <c r="D633" s="21" t="str">
        <f t="shared" si="9"/>
        <v>果物類</v>
      </c>
      <c r="E633" s="1"/>
      <c r="M633" s="2"/>
    </row>
    <row r="634" spans="1:13">
      <c r="A634" s="18" t="s">
        <v>682</v>
      </c>
      <c r="B634" s="21">
        <v>45</v>
      </c>
      <c r="C634" s="21">
        <v>13</v>
      </c>
      <c r="D634" s="21" t="str">
        <f t="shared" si="9"/>
        <v>果物類</v>
      </c>
      <c r="E634" s="1"/>
      <c r="M634" s="2"/>
    </row>
    <row r="635" spans="1:13">
      <c r="A635" s="18" t="s">
        <v>683</v>
      </c>
      <c r="B635" s="21">
        <v>0</v>
      </c>
      <c r="C635" s="21">
        <v>13</v>
      </c>
      <c r="D635" s="21" t="str">
        <f t="shared" si="9"/>
        <v>果物類</v>
      </c>
      <c r="E635" s="1"/>
      <c r="M635" s="2"/>
    </row>
    <row r="636" spans="1:13">
      <c r="A636" s="18" t="s">
        <v>684</v>
      </c>
      <c r="B636" s="21">
        <v>0</v>
      </c>
      <c r="C636" s="21">
        <v>13</v>
      </c>
      <c r="D636" s="21" t="str">
        <f t="shared" si="9"/>
        <v>果物類</v>
      </c>
      <c r="E636" s="1"/>
      <c r="M636" s="2"/>
    </row>
    <row r="637" spans="1:13">
      <c r="A637" s="18" t="s">
        <v>685</v>
      </c>
      <c r="B637" s="21">
        <v>0</v>
      </c>
      <c r="C637" s="21">
        <v>13</v>
      </c>
      <c r="D637" s="21" t="str">
        <f t="shared" si="9"/>
        <v>果物類</v>
      </c>
      <c r="E637" s="1"/>
      <c r="M637" s="2"/>
    </row>
    <row r="638" spans="1:13">
      <c r="A638" s="18" t="s">
        <v>686</v>
      </c>
      <c r="B638" s="21">
        <v>0</v>
      </c>
      <c r="C638" s="21">
        <v>13</v>
      </c>
      <c r="D638" s="21" t="str">
        <f t="shared" si="9"/>
        <v>果物類</v>
      </c>
      <c r="E638" s="1"/>
      <c r="M638" s="2"/>
    </row>
    <row r="639" spans="1:13">
      <c r="A639" s="18" t="s">
        <v>687</v>
      </c>
      <c r="B639" s="21">
        <v>0</v>
      </c>
      <c r="C639" s="21">
        <v>13</v>
      </c>
      <c r="D639" s="21" t="str">
        <f t="shared" si="9"/>
        <v>果物類</v>
      </c>
      <c r="E639" s="1"/>
      <c r="M639" s="2"/>
    </row>
    <row r="640" spans="1:13">
      <c r="A640" s="18" t="s">
        <v>686</v>
      </c>
      <c r="B640" s="21">
        <v>0</v>
      </c>
      <c r="C640" s="21">
        <v>13</v>
      </c>
      <c r="D640" s="21" t="str">
        <f t="shared" si="9"/>
        <v>果物類</v>
      </c>
      <c r="E640" s="1"/>
      <c r="M640" s="2"/>
    </row>
    <row r="641" spans="1:13">
      <c r="A641" s="18" t="s">
        <v>688</v>
      </c>
      <c r="B641" s="21">
        <v>0</v>
      </c>
      <c r="C641" s="21">
        <v>13</v>
      </c>
      <c r="D641" s="21" t="str">
        <f t="shared" si="9"/>
        <v>果物類</v>
      </c>
      <c r="E641" s="1"/>
      <c r="M641" s="2"/>
    </row>
    <row r="642" spans="1:13">
      <c r="A642" s="18" t="s">
        <v>689</v>
      </c>
      <c r="B642" s="21">
        <v>0</v>
      </c>
      <c r="C642" s="21">
        <v>13</v>
      </c>
      <c r="D642" s="21" t="str">
        <f t="shared" si="9"/>
        <v>果物類</v>
      </c>
      <c r="E642" s="1"/>
      <c r="M642" s="2"/>
    </row>
    <row r="643" spans="1:13">
      <c r="A643" s="18" t="s">
        <v>43</v>
      </c>
      <c r="B643" s="21">
        <v>40</v>
      </c>
      <c r="C643" s="21">
        <v>13</v>
      </c>
      <c r="D643" s="21" t="str">
        <f t="shared" si="9"/>
        <v>果物類</v>
      </c>
      <c r="E643" s="1"/>
      <c r="M643" s="2"/>
    </row>
    <row r="644" spans="1:13">
      <c r="A644" s="18" t="s">
        <v>690</v>
      </c>
      <c r="B644" s="21">
        <v>0</v>
      </c>
      <c r="C644" s="21">
        <v>13</v>
      </c>
      <c r="D644" s="21" t="str">
        <f t="shared" si="9"/>
        <v>果物類</v>
      </c>
      <c r="E644" s="1"/>
      <c r="M644" s="2"/>
    </row>
    <row r="645" spans="1:13">
      <c r="A645" s="18" t="s">
        <v>691</v>
      </c>
      <c r="B645" s="21">
        <v>25</v>
      </c>
      <c r="C645" s="21">
        <v>13</v>
      </c>
      <c r="D645" s="21" t="str">
        <f t="shared" si="9"/>
        <v>果物類</v>
      </c>
      <c r="E645" s="1"/>
      <c r="M645" s="2"/>
    </row>
    <row r="646" spans="1:13">
      <c r="A646" s="18" t="s">
        <v>692</v>
      </c>
      <c r="B646" s="21">
        <v>30</v>
      </c>
      <c r="C646" s="21">
        <v>13</v>
      </c>
      <c r="D646" s="21" t="str">
        <f t="shared" ref="D646:D709" si="10">VLOOKUP(C646,$H$6:$I$31,2,FALSE)</f>
        <v>果物類</v>
      </c>
      <c r="E646" s="1"/>
      <c r="M646" s="2"/>
    </row>
    <row r="647" spans="1:13">
      <c r="A647" s="18" t="s">
        <v>693</v>
      </c>
      <c r="B647" s="21">
        <v>0</v>
      </c>
      <c r="C647" s="21">
        <v>13</v>
      </c>
      <c r="D647" s="21" t="str">
        <f t="shared" si="10"/>
        <v>果物類</v>
      </c>
      <c r="E647" s="1"/>
      <c r="M647" s="2"/>
    </row>
    <row r="648" spans="1:13">
      <c r="A648" s="18" t="s">
        <v>44</v>
      </c>
      <c r="B648" s="21">
        <v>15</v>
      </c>
      <c r="C648" s="21">
        <v>13</v>
      </c>
      <c r="D648" s="21" t="str">
        <f t="shared" si="10"/>
        <v>果物類</v>
      </c>
      <c r="E648" s="1"/>
      <c r="M648" s="2"/>
    </row>
    <row r="649" spans="1:13">
      <c r="A649" s="18" t="s">
        <v>694</v>
      </c>
      <c r="B649" s="21">
        <v>0</v>
      </c>
      <c r="C649" s="21">
        <v>13</v>
      </c>
      <c r="D649" s="21" t="str">
        <f t="shared" si="10"/>
        <v>果物類</v>
      </c>
      <c r="E649" s="1"/>
      <c r="M649" s="2"/>
    </row>
    <row r="650" spans="1:13">
      <c r="A650" s="18" t="s">
        <v>695</v>
      </c>
      <c r="B650" s="21">
        <v>0</v>
      </c>
      <c r="C650" s="21">
        <v>13</v>
      </c>
      <c r="D650" s="21" t="str">
        <f t="shared" si="10"/>
        <v>果物類</v>
      </c>
      <c r="E650" s="1"/>
      <c r="M650" s="2"/>
    </row>
    <row r="651" spans="1:13">
      <c r="A651" s="18" t="s">
        <v>696</v>
      </c>
      <c r="B651" s="21">
        <v>0</v>
      </c>
      <c r="C651" s="21">
        <v>13</v>
      </c>
      <c r="D651" s="21" t="str">
        <f t="shared" si="10"/>
        <v>果物類</v>
      </c>
      <c r="E651" s="1"/>
      <c r="M651" s="2"/>
    </row>
    <row r="652" spans="1:13">
      <c r="A652" s="18" t="s">
        <v>697</v>
      </c>
      <c r="B652" s="21">
        <v>0</v>
      </c>
      <c r="C652" s="21">
        <v>13</v>
      </c>
      <c r="D652" s="21" t="str">
        <f t="shared" si="10"/>
        <v>果物類</v>
      </c>
      <c r="E652" s="1"/>
      <c r="M652" s="2"/>
    </row>
    <row r="653" spans="1:13">
      <c r="A653" s="18" t="s">
        <v>698</v>
      </c>
      <c r="B653" s="21">
        <v>0</v>
      </c>
      <c r="C653" s="21">
        <v>13</v>
      </c>
      <c r="D653" s="21" t="str">
        <f t="shared" si="10"/>
        <v>果物類</v>
      </c>
      <c r="E653" s="1"/>
      <c r="M653" s="2"/>
    </row>
    <row r="654" spans="1:13">
      <c r="A654" s="18" t="s">
        <v>699</v>
      </c>
      <c r="B654" s="21">
        <v>35</v>
      </c>
      <c r="C654" s="21">
        <v>13</v>
      </c>
      <c r="D654" s="21" t="str">
        <f t="shared" si="10"/>
        <v>果物類</v>
      </c>
      <c r="E654" s="1"/>
      <c r="M654" s="2"/>
    </row>
    <row r="655" spans="1:13">
      <c r="A655" s="18" t="s">
        <v>700</v>
      </c>
      <c r="B655" s="21">
        <v>40</v>
      </c>
      <c r="C655" s="21">
        <v>13</v>
      </c>
      <c r="D655" s="21" t="str">
        <f t="shared" si="10"/>
        <v>果物類</v>
      </c>
      <c r="E655" s="1"/>
      <c r="M655" s="2"/>
    </row>
    <row r="656" spans="1:13">
      <c r="A656" s="18" t="s">
        <v>701</v>
      </c>
      <c r="B656" s="21">
        <v>25</v>
      </c>
      <c r="C656" s="21">
        <v>13</v>
      </c>
      <c r="D656" s="21" t="str">
        <f t="shared" si="10"/>
        <v>果物類</v>
      </c>
      <c r="E656" s="1"/>
      <c r="M656" s="2"/>
    </row>
    <row r="657" spans="1:13">
      <c r="A657" s="18" t="s">
        <v>702</v>
      </c>
      <c r="B657" s="21">
        <v>35</v>
      </c>
      <c r="C657" s="21">
        <v>13</v>
      </c>
      <c r="D657" s="21" t="str">
        <f t="shared" si="10"/>
        <v>果物類</v>
      </c>
      <c r="E657" s="1"/>
      <c r="M657" s="2"/>
    </row>
    <row r="658" spans="1:13">
      <c r="A658" s="18" t="s">
        <v>703</v>
      </c>
      <c r="B658" s="21">
        <v>70</v>
      </c>
      <c r="C658" s="21">
        <v>13</v>
      </c>
      <c r="D658" s="21" t="str">
        <f t="shared" si="10"/>
        <v>果物類</v>
      </c>
      <c r="E658" s="1"/>
      <c r="M658" s="2"/>
    </row>
    <row r="659" spans="1:13">
      <c r="A659" s="18" t="s">
        <v>704</v>
      </c>
      <c r="B659" s="21">
        <v>45</v>
      </c>
      <c r="C659" s="21">
        <v>13</v>
      </c>
      <c r="D659" s="21" t="str">
        <f t="shared" si="10"/>
        <v>果物類</v>
      </c>
      <c r="E659" s="1"/>
      <c r="M659" s="2"/>
    </row>
    <row r="660" spans="1:13">
      <c r="A660" s="18" t="s">
        <v>705</v>
      </c>
      <c r="B660" s="21">
        <v>15</v>
      </c>
      <c r="C660" s="21">
        <v>13</v>
      </c>
      <c r="D660" s="21" t="str">
        <f t="shared" si="10"/>
        <v>果物類</v>
      </c>
      <c r="E660" s="1"/>
      <c r="M660" s="2"/>
    </row>
    <row r="661" spans="1:13">
      <c r="A661" s="18" t="s">
        <v>706</v>
      </c>
      <c r="B661" s="21">
        <v>0</v>
      </c>
      <c r="C661" s="21">
        <v>13</v>
      </c>
      <c r="D661" s="21" t="str">
        <f t="shared" si="10"/>
        <v>果物類</v>
      </c>
      <c r="E661" s="1"/>
      <c r="M661" s="2"/>
    </row>
    <row r="662" spans="1:13">
      <c r="A662" s="18" t="s">
        <v>707</v>
      </c>
      <c r="B662" s="21">
        <v>0</v>
      </c>
      <c r="C662" s="21">
        <v>13</v>
      </c>
      <c r="D662" s="21" t="str">
        <f t="shared" si="10"/>
        <v>果物類</v>
      </c>
      <c r="E662" s="1"/>
      <c r="M662" s="2"/>
    </row>
    <row r="663" spans="1:13">
      <c r="A663" s="18" t="s">
        <v>708</v>
      </c>
      <c r="B663" s="21">
        <v>15</v>
      </c>
      <c r="C663" s="21">
        <v>13</v>
      </c>
      <c r="D663" s="21" t="str">
        <f t="shared" si="10"/>
        <v>果物類</v>
      </c>
      <c r="E663" s="1"/>
      <c r="M663" s="2"/>
    </row>
    <row r="664" spans="1:13">
      <c r="A664" s="18" t="s">
        <v>709</v>
      </c>
      <c r="B664" s="21">
        <v>10</v>
      </c>
      <c r="C664" s="21">
        <v>13</v>
      </c>
      <c r="D664" s="21" t="str">
        <f t="shared" si="10"/>
        <v>果物類</v>
      </c>
      <c r="E664" s="1"/>
      <c r="M664" s="2"/>
    </row>
    <row r="665" spans="1:13">
      <c r="A665" s="18" t="s">
        <v>710</v>
      </c>
      <c r="B665" s="21">
        <v>30</v>
      </c>
      <c r="C665" s="21">
        <v>13</v>
      </c>
      <c r="D665" s="21" t="str">
        <f t="shared" si="10"/>
        <v>果物類</v>
      </c>
      <c r="E665" s="1"/>
      <c r="M665" s="2"/>
    </row>
    <row r="666" spans="1:13">
      <c r="A666" s="18" t="s">
        <v>711</v>
      </c>
      <c r="B666" s="21">
        <v>0</v>
      </c>
      <c r="C666" s="21">
        <v>13</v>
      </c>
      <c r="D666" s="21" t="str">
        <f t="shared" si="10"/>
        <v>果物類</v>
      </c>
      <c r="E666" s="1"/>
      <c r="M666" s="2"/>
    </row>
    <row r="667" spans="1:13">
      <c r="A667" s="18" t="s">
        <v>712</v>
      </c>
      <c r="B667" s="21">
        <v>60</v>
      </c>
      <c r="C667" s="21">
        <v>13</v>
      </c>
      <c r="D667" s="21" t="str">
        <f t="shared" si="10"/>
        <v>果物類</v>
      </c>
      <c r="E667" s="1"/>
      <c r="M667" s="2"/>
    </row>
    <row r="668" spans="1:13">
      <c r="A668" s="18" t="s">
        <v>713</v>
      </c>
      <c r="B668" s="21">
        <v>15</v>
      </c>
      <c r="C668" s="21">
        <v>13</v>
      </c>
      <c r="D668" s="21" t="str">
        <f t="shared" si="10"/>
        <v>果物類</v>
      </c>
      <c r="E668" s="1"/>
      <c r="M668" s="2"/>
    </row>
    <row r="669" spans="1:13">
      <c r="A669" s="18" t="s">
        <v>714</v>
      </c>
      <c r="B669" s="21">
        <v>0</v>
      </c>
      <c r="C669" s="21">
        <v>13</v>
      </c>
      <c r="D669" s="21" t="str">
        <f t="shared" si="10"/>
        <v>果物類</v>
      </c>
      <c r="E669" s="1"/>
      <c r="M669" s="2"/>
    </row>
    <row r="670" spans="1:13">
      <c r="A670" s="18" t="s">
        <v>715</v>
      </c>
      <c r="B670" s="21">
        <v>0</v>
      </c>
      <c r="C670" s="21">
        <v>13</v>
      </c>
      <c r="D670" s="21" t="str">
        <f t="shared" si="10"/>
        <v>果物類</v>
      </c>
      <c r="E670" s="1"/>
      <c r="M670" s="2"/>
    </row>
    <row r="671" spans="1:13">
      <c r="A671" s="18" t="s">
        <v>716</v>
      </c>
      <c r="B671" s="21">
        <v>0</v>
      </c>
      <c r="C671" s="21">
        <v>13</v>
      </c>
      <c r="D671" s="21" t="str">
        <f t="shared" si="10"/>
        <v>果物類</v>
      </c>
      <c r="E671" s="1"/>
      <c r="M671" s="2"/>
    </row>
    <row r="672" spans="1:13">
      <c r="A672" s="18" t="s">
        <v>39</v>
      </c>
      <c r="B672" s="21">
        <v>15</v>
      </c>
      <c r="C672" s="21">
        <v>12</v>
      </c>
      <c r="D672" s="21" t="str">
        <f t="shared" si="10"/>
        <v>その他の野菜</v>
      </c>
      <c r="E672" s="1"/>
      <c r="M672" s="2"/>
    </row>
    <row r="673" spans="1:13">
      <c r="A673" s="18" t="s">
        <v>717</v>
      </c>
      <c r="B673" s="21">
        <v>0</v>
      </c>
      <c r="C673" s="21">
        <v>12</v>
      </c>
      <c r="D673" s="21" t="str">
        <f t="shared" si="10"/>
        <v>その他の野菜</v>
      </c>
      <c r="E673" s="1"/>
      <c r="M673" s="2"/>
    </row>
    <row r="674" spans="1:13">
      <c r="A674" s="18" t="s">
        <v>718</v>
      </c>
      <c r="B674" s="21">
        <v>0</v>
      </c>
      <c r="C674" s="21">
        <v>12</v>
      </c>
      <c r="D674" s="21" t="str">
        <f t="shared" si="10"/>
        <v>その他の野菜</v>
      </c>
      <c r="E674" s="1"/>
      <c r="M674" s="2"/>
    </row>
    <row r="675" spans="1:13">
      <c r="A675" s="18" t="s">
        <v>719</v>
      </c>
      <c r="B675" s="21">
        <v>0</v>
      </c>
      <c r="C675" s="21">
        <v>12</v>
      </c>
      <c r="D675" s="21" t="str">
        <f t="shared" si="10"/>
        <v>その他の野菜</v>
      </c>
      <c r="E675" s="1"/>
      <c r="M675" s="2"/>
    </row>
    <row r="676" spans="1:13">
      <c r="A676" s="18" t="s">
        <v>720</v>
      </c>
      <c r="B676" s="21">
        <v>10</v>
      </c>
      <c r="C676" s="21">
        <v>12</v>
      </c>
      <c r="D676" s="21" t="str">
        <f t="shared" si="10"/>
        <v>その他の野菜</v>
      </c>
      <c r="E676" s="1"/>
      <c r="M676" s="2"/>
    </row>
    <row r="677" spans="1:13">
      <c r="A677" s="18" t="s">
        <v>721</v>
      </c>
      <c r="B677" s="21">
        <v>20</v>
      </c>
      <c r="C677" s="21">
        <v>12</v>
      </c>
      <c r="D677" s="21" t="str">
        <f t="shared" si="10"/>
        <v>その他の野菜</v>
      </c>
      <c r="E677" s="1"/>
      <c r="M677" s="2"/>
    </row>
    <row r="678" spans="1:13">
      <c r="A678" s="18" t="s">
        <v>722</v>
      </c>
      <c r="B678" s="21">
        <v>20</v>
      </c>
      <c r="C678" s="21">
        <v>12</v>
      </c>
      <c r="D678" s="21" t="str">
        <f t="shared" si="10"/>
        <v>その他の野菜</v>
      </c>
      <c r="E678" s="1"/>
      <c r="M678" s="2"/>
    </row>
    <row r="679" spans="1:13">
      <c r="A679" s="18" t="s">
        <v>723</v>
      </c>
      <c r="B679" s="21">
        <v>15</v>
      </c>
      <c r="C679" s="21">
        <v>12</v>
      </c>
      <c r="D679" s="21" t="str">
        <f t="shared" si="10"/>
        <v>その他の野菜</v>
      </c>
      <c r="E679" s="1"/>
      <c r="M679" s="2"/>
    </row>
    <row r="680" spans="1:13">
      <c r="A680" s="18" t="s">
        <v>40</v>
      </c>
      <c r="B680" s="21">
        <v>10</v>
      </c>
      <c r="C680" s="21">
        <v>12</v>
      </c>
      <c r="D680" s="21" t="str">
        <f t="shared" si="10"/>
        <v>その他の野菜</v>
      </c>
      <c r="E680" s="1"/>
      <c r="M680" s="2"/>
    </row>
    <row r="681" spans="1:13">
      <c r="A681" s="18" t="s">
        <v>724</v>
      </c>
      <c r="B681" s="21">
        <v>20</v>
      </c>
      <c r="C681" s="21">
        <v>12</v>
      </c>
      <c r="D681" s="21" t="str">
        <f t="shared" si="10"/>
        <v>その他の野菜</v>
      </c>
      <c r="E681" s="1"/>
      <c r="M681" s="2"/>
    </row>
    <row r="682" spans="1:13">
      <c r="A682" s="18" t="s">
        <v>725</v>
      </c>
      <c r="B682" s="21">
        <v>15</v>
      </c>
      <c r="C682" s="21">
        <v>12</v>
      </c>
      <c r="D682" s="21" t="str">
        <f t="shared" si="10"/>
        <v>その他の野菜</v>
      </c>
      <c r="E682" s="1"/>
      <c r="M682" s="2"/>
    </row>
    <row r="683" spans="1:13">
      <c r="A683" s="18" t="s">
        <v>726</v>
      </c>
      <c r="B683" s="21">
        <v>0</v>
      </c>
      <c r="C683" s="21">
        <v>12</v>
      </c>
      <c r="D683" s="21" t="str">
        <f t="shared" si="10"/>
        <v>その他の野菜</v>
      </c>
      <c r="E683" s="1"/>
      <c r="M683" s="2"/>
    </row>
    <row r="684" spans="1:13">
      <c r="A684" s="18" t="s">
        <v>727</v>
      </c>
      <c r="B684" s="21">
        <v>8</v>
      </c>
      <c r="C684" s="21">
        <v>12</v>
      </c>
      <c r="D684" s="21" t="str">
        <f t="shared" si="10"/>
        <v>その他の野菜</v>
      </c>
      <c r="E684" s="1"/>
      <c r="M684" s="2"/>
    </row>
    <row r="685" spans="1:13">
      <c r="A685" s="18" t="s">
        <v>728</v>
      </c>
      <c r="B685" s="21">
        <v>8</v>
      </c>
      <c r="C685" s="21">
        <v>12</v>
      </c>
      <c r="D685" s="21" t="str">
        <f t="shared" si="10"/>
        <v>その他の野菜</v>
      </c>
      <c r="E685" s="1"/>
      <c r="M685" s="2"/>
    </row>
    <row r="686" spans="1:13">
      <c r="A686" s="18" t="s">
        <v>729</v>
      </c>
      <c r="B686" s="21">
        <v>6</v>
      </c>
      <c r="C686" s="21">
        <v>12</v>
      </c>
      <c r="D686" s="21" t="str">
        <f t="shared" si="10"/>
        <v>その他の野菜</v>
      </c>
      <c r="E686" s="1"/>
      <c r="M686" s="2"/>
    </row>
    <row r="687" spans="1:13">
      <c r="A687" s="18" t="s">
        <v>730</v>
      </c>
      <c r="B687" s="21">
        <v>8</v>
      </c>
      <c r="C687" s="21">
        <v>12</v>
      </c>
      <c r="D687" s="21" t="str">
        <f t="shared" si="10"/>
        <v>その他の野菜</v>
      </c>
      <c r="E687" s="1"/>
      <c r="M687" s="2"/>
    </row>
    <row r="688" spans="1:13">
      <c r="A688" s="18" t="s">
        <v>41</v>
      </c>
      <c r="B688" s="21">
        <v>10</v>
      </c>
      <c r="C688" s="21">
        <v>12</v>
      </c>
      <c r="D688" s="21" t="str">
        <f t="shared" si="10"/>
        <v>その他の野菜</v>
      </c>
      <c r="E688" s="1"/>
      <c r="M688" s="2"/>
    </row>
    <row r="689" spans="1:13">
      <c r="A689" s="18" t="s">
        <v>731</v>
      </c>
      <c r="B689" s="21">
        <v>0</v>
      </c>
      <c r="C689" s="21">
        <v>12</v>
      </c>
      <c r="D689" s="21" t="str">
        <f t="shared" si="10"/>
        <v>その他の野菜</v>
      </c>
      <c r="E689" s="1"/>
      <c r="M689" s="2"/>
    </row>
    <row r="690" spans="1:13">
      <c r="A690" s="18" t="s">
        <v>732</v>
      </c>
      <c r="B690" s="21">
        <v>5</v>
      </c>
      <c r="C690" s="21">
        <v>12</v>
      </c>
      <c r="D690" s="21" t="str">
        <f t="shared" si="10"/>
        <v>その他の野菜</v>
      </c>
      <c r="E690" s="1"/>
      <c r="M690" s="2"/>
    </row>
    <row r="691" spans="1:13">
      <c r="A691" s="18" t="s">
        <v>733</v>
      </c>
      <c r="B691" s="21">
        <v>0</v>
      </c>
      <c r="C691" s="21">
        <v>12</v>
      </c>
      <c r="D691" s="21" t="str">
        <f t="shared" si="10"/>
        <v>その他の野菜</v>
      </c>
      <c r="E691" s="1"/>
      <c r="M691" s="2"/>
    </row>
    <row r="692" spans="1:13">
      <c r="A692" s="18" t="s">
        <v>734</v>
      </c>
      <c r="B692" s="21">
        <v>0</v>
      </c>
      <c r="C692" s="21">
        <v>12</v>
      </c>
      <c r="D692" s="21" t="str">
        <f t="shared" si="10"/>
        <v>その他の野菜</v>
      </c>
      <c r="E692" s="1"/>
      <c r="M692" s="2"/>
    </row>
    <row r="693" spans="1:13">
      <c r="A693" s="18" t="s">
        <v>735</v>
      </c>
      <c r="B693" s="21">
        <v>0</v>
      </c>
      <c r="C693" s="21">
        <v>12</v>
      </c>
      <c r="D693" s="21" t="str">
        <f t="shared" si="10"/>
        <v>その他の野菜</v>
      </c>
      <c r="E693" s="1"/>
      <c r="M693" s="2"/>
    </row>
    <row r="694" spans="1:13">
      <c r="A694" s="18" t="s">
        <v>736</v>
      </c>
      <c r="B694" s="21">
        <v>3</v>
      </c>
      <c r="C694" s="21">
        <v>12</v>
      </c>
      <c r="D694" s="21" t="str">
        <f t="shared" si="10"/>
        <v>その他の野菜</v>
      </c>
      <c r="E694" s="1"/>
      <c r="M694" s="2"/>
    </row>
    <row r="695" spans="1:13">
      <c r="A695" s="18" t="s">
        <v>737</v>
      </c>
      <c r="B695" s="21">
        <v>10</v>
      </c>
      <c r="C695" s="21">
        <v>12</v>
      </c>
      <c r="D695" s="21" t="str">
        <f t="shared" si="10"/>
        <v>その他の野菜</v>
      </c>
      <c r="E695" s="1"/>
      <c r="M695" s="2"/>
    </row>
    <row r="696" spans="1:13">
      <c r="A696" s="18" t="s">
        <v>738</v>
      </c>
      <c r="B696" s="21">
        <v>0</v>
      </c>
      <c r="C696" s="21">
        <v>10</v>
      </c>
      <c r="D696" s="21" t="str">
        <f t="shared" si="10"/>
        <v>藻類</v>
      </c>
      <c r="E696" s="1"/>
      <c r="M696" s="2"/>
    </row>
    <row r="697" spans="1:13">
      <c r="A697" s="18" t="s">
        <v>739</v>
      </c>
      <c r="B697" s="21">
        <v>0</v>
      </c>
      <c r="C697" s="21">
        <v>10</v>
      </c>
      <c r="D697" s="21" t="str">
        <f t="shared" si="10"/>
        <v>藻類</v>
      </c>
      <c r="E697" s="1"/>
      <c r="M697" s="2"/>
    </row>
    <row r="698" spans="1:13">
      <c r="A698" s="18" t="s">
        <v>740</v>
      </c>
      <c r="B698" s="21">
        <v>0</v>
      </c>
      <c r="C698" s="21">
        <v>10</v>
      </c>
      <c r="D698" s="21" t="str">
        <f t="shared" si="10"/>
        <v>藻類</v>
      </c>
      <c r="E698" s="1"/>
      <c r="M698" s="2"/>
    </row>
    <row r="699" spans="1:13">
      <c r="A699" s="18" t="s">
        <v>741</v>
      </c>
      <c r="B699" s="21">
        <v>0</v>
      </c>
      <c r="C699" s="21">
        <v>10</v>
      </c>
      <c r="D699" s="21" t="str">
        <f t="shared" si="10"/>
        <v>藻類</v>
      </c>
      <c r="E699" s="1"/>
      <c r="M699" s="2"/>
    </row>
    <row r="700" spans="1:13">
      <c r="A700" s="18" t="s">
        <v>742</v>
      </c>
      <c r="B700" s="21">
        <v>0</v>
      </c>
      <c r="C700" s="21">
        <v>10</v>
      </c>
      <c r="D700" s="21" t="str">
        <f t="shared" si="10"/>
        <v>藻類</v>
      </c>
      <c r="E700" s="1"/>
      <c r="M700" s="2"/>
    </row>
    <row r="701" spans="1:13">
      <c r="A701" s="18" t="s">
        <v>743</v>
      </c>
      <c r="B701" s="21">
        <v>0</v>
      </c>
      <c r="C701" s="21">
        <v>10</v>
      </c>
      <c r="D701" s="21" t="str">
        <f t="shared" si="10"/>
        <v>藻類</v>
      </c>
      <c r="E701" s="1"/>
      <c r="M701" s="2"/>
    </row>
    <row r="702" spans="1:13">
      <c r="A702" s="18" t="s">
        <v>744</v>
      </c>
      <c r="B702" s="21">
        <v>0</v>
      </c>
      <c r="C702" s="21">
        <v>10</v>
      </c>
      <c r="D702" s="21" t="str">
        <f t="shared" si="10"/>
        <v>藻類</v>
      </c>
      <c r="E702" s="1"/>
      <c r="M702" s="2"/>
    </row>
    <row r="703" spans="1:13">
      <c r="A703" s="18" t="s">
        <v>745</v>
      </c>
      <c r="B703" s="21">
        <v>0</v>
      </c>
      <c r="C703" s="21">
        <v>10</v>
      </c>
      <c r="D703" s="21" t="str">
        <f t="shared" si="10"/>
        <v>藻類</v>
      </c>
      <c r="E703" s="1"/>
      <c r="M703" s="2"/>
    </row>
    <row r="704" spans="1:13">
      <c r="A704" s="18" t="s">
        <v>746</v>
      </c>
      <c r="B704" s="21">
        <v>0</v>
      </c>
      <c r="C704" s="21">
        <v>10</v>
      </c>
      <c r="D704" s="21" t="str">
        <f t="shared" si="10"/>
        <v>藻類</v>
      </c>
      <c r="E704" s="1"/>
      <c r="M704" s="2"/>
    </row>
    <row r="705" spans="1:13">
      <c r="A705" s="18" t="s">
        <v>747</v>
      </c>
      <c r="B705" s="21">
        <v>0</v>
      </c>
      <c r="C705" s="21">
        <v>10</v>
      </c>
      <c r="D705" s="21" t="str">
        <f t="shared" si="10"/>
        <v>藻類</v>
      </c>
      <c r="E705" s="1"/>
      <c r="M705" s="2"/>
    </row>
    <row r="706" spans="1:13">
      <c r="A706" s="18" t="s">
        <v>748</v>
      </c>
      <c r="B706" s="21">
        <v>0</v>
      </c>
      <c r="C706" s="21">
        <v>10</v>
      </c>
      <c r="D706" s="21" t="str">
        <f t="shared" si="10"/>
        <v>藻類</v>
      </c>
      <c r="E706" s="1"/>
      <c r="M706" s="2"/>
    </row>
    <row r="707" spans="1:13">
      <c r="A707" s="18" t="s">
        <v>749</v>
      </c>
      <c r="B707" s="21">
        <v>0</v>
      </c>
      <c r="C707" s="21">
        <v>10</v>
      </c>
      <c r="D707" s="21" t="str">
        <f t="shared" si="10"/>
        <v>藻類</v>
      </c>
      <c r="E707" s="1"/>
      <c r="M707" s="2"/>
    </row>
    <row r="708" spans="1:13">
      <c r="A708" s="18" t="s">
        <v>750</v>
      </c>
      <c r="B708" s="21">
        <v>0</v>
      </c>
      <c r="C708" s="21">
        <v>10</v>
      </c>
      <c r="D708" s="21" t="str">
        <f t="shared" si="10"/>
        <v>藻類</v>
      </c>
      <c r="E708" s="1"/>
      <c r="M708" s="2"/>
    </row>
    <row r="709" spans="1:13">
      <c r="A709" s="18" t="s">
        <v>751</v>
      </c>
      <c r="B709" s="21">
        <v>0</v>
      </c>
      <c r="C709" s="21">
        <v>10</v>
      </c>
      <c r="D709" s="21" t="str">
        <f t="shared" si="10"/>
        <v>藻類</v>
      </c>
      <c r="E709" s="1"/>
      <c r="M709" s="2"/>
    </row>
    <row r="710" spans="1:13">
      <c r="A710" s="18" t="s">
        <v>752</v>
      </c>
      <c r="B710" s="21">
        <v>0</v>
      </c>
      <c r="C710" s="21">
        <v>10</v>
      </c>
      <c r="D710" s="21" t="str">
        <f t="shared" ref="D710:D773" si="11">VLOOKUP(C710,$H$6:$I$31,2,FALSE)</f>
        <v>藻類</v>
      </c>
      <c r="E710" s="1"/>
      <c r="M710" s="2"/>
    </row>
    <row r="711" spans="1:13">
      <c r="A711" s="18" t="s">
        <v>753</v>
      </c>
      <c r="B711" s="21">
        <v>0</v>
      </c>
      <c r="C711" s="21">
        <v>10</v>
      </c>
      <c r="D711" s="21" t="str">
        <f t="shared" si="11"/>
        <v>藻類</v>
      </c>
      <c r="E711" s="1"/>
      <c r="M711" s="2"/>
    </row>
    <row r="712" spans="1:13">
      <c r="A712" s="18" t="s">
        <v>754</v>
      </c>
      <c r="B712" s="21">
        <v>0</v>
      </c>
      <c r="C712" s="21">
        <v>10</v>
      </c>
      <c r="D712" s="21" t="str">
        <f t="shared" si="11"/>
        <v>藻類</v>
      </c>
      <c r="E712" s="1"/>
      <c r="M712" s="2"/>
    </row>
    <row r="713" spans="1:13">
      <c r="A713" s="18" t="s">
        <v>755</v>
      </c>
      <c r="B713" s="21">
        <v>0</v>
      </c>
      <c r="C713" s="21">
        <v>10</v>
      </c>
      <c r="D713" s="21" t="str">
        <f t="shared" si="11"/>
        <v>藻類</v>
      </c>
      <c r="E713" s="1"/>
      <c r="M713" s="2"/>
    </row>
    <row r="714" spans="1:13">
      <c r="A714" s="18" t="s">
        <v>756</v>
      </c>
      <c r="B714" s="21">
        <v>0</v>
      </c>
      <c r="C714" s="21">
        <v>10</v>
      </c>
      <c r="D714" s="21" t="str">
        <f t="shared" si="11"/>
        <v>藻類</v>
      </c>
      <c r="E714" s="1"/>
      <c r="M714" s="2"/>
    </row>
    <row r="715" spans="1:13">
      <c r="A715" s="18" t="s">
        <v>757</v>
      </c>
      <c r="B715" s="21">
        <v>0</v>
      </c>
      <c r="C715" s="21">
        <v>10</v>
      </c>
      <c r="D715" s="21" t="str">
        <f t="shared" si="11"/>
        <v>藻類</v>
      </c>
      <c r="E715" s="1"/>
      <c r="M715" s="2"/>
    </row>
    <row r="716" spans="1:13">
      <c r="A716" s="18" t="s">
        <v>758</v>
      </c>
      <c r="B716" s="21">
        <v>0</v>
      </c>
      <c r="C716" s="21">
        <v>10</v>
      </c>
      <c r="D716" s="21" t="str">
        <f t="shared" si="11"/>
        <v>藻類</v>
      </c>
      <c r="E716" s="1"/>
      <c r="M716" s="2"/>
    </row>
    <row r="717" spans="1:13">
      <c r="A717" s="18" t="s">
        <v>759</v>
      </c>
      <c r="B717" s="21">
        <v>0</v>
      </c>
      <c r="C717" s="21">
        <v>10</v>
      </c>
      <c r="D717" s="21" t="str">
        <f t="shared" si="11"/>
        <v>藻類</v>
      </c>
      <c r="E717" s="1"/>
      <c r="M717" s="2"/>
    </row>
    <row r="718" spans="1:13">
      <c r="A718" s="18" t="s">
        <v>760</v>
      </c>
      <c r="B718" s="21">
        <v>0</v>
      </c>
      <c r="C718" s="21">
        <v>10</v>
      </c>
      <c r="D718" s="21" t="str">
        <f t="shared" si="11"/>
        <v>藻類</v>
      </c>
      <c r="E718" s="1"/>
      <c r="M718" s="2"/>
    </row>
    <row r="719" spans="1:13">
      <c r="A719" s="18" t="s">
        <v>761</v>
      </c>
      <c r="B719" s="21">
        <v>0</v>
      </c>
      <c r="C719" s="21">
        <v>10</v>
      </c>
      <c r="D719" s="21" t="str">
        <f t="shared" si="11"/>
        <v>藻類</v>
      </c>
      <c r="E719" s="1"/>
      <c r="M719" s="2"/>
    </row>
    <row r="720" spans="1:13">
      <c r="A720" s="18" t="s">
        <v>762</v>
      </c>
      <c r="B720" s="21">
        <v>0</v>
      </c>
      <c r="C720" s="21">
        <v>10</v>
      </c>
      <c r="D720" s="21" t="str">
        <f t="shared" si="11"/>
        <v>藻類</v>
      </c>
      <c r="E720" s="1"/>
      <c r="M720" s="2"/>
    </row>
    <row r="721" spans="1:13">
      <c r="A721" s="18" t="s">
        <v>763</v>
      </c>
      <c r="B721" s="21">
        <v>0</v>
      </c>
      <c r="C721" s="21">
        <v>10</v>
      </c>
      <c r="D721" s="21" t="str">
        <f t="shared" si="11"/>
        <v>藻類</v>
      </c>
      <c r="E721" s="1"/>
      <c r="M721" s="2"/>
    </row>
    <row r="722" spans="1:13">
      <c r="A722" s="18" t="s">
        <v>764</v>
      </c>
      <c r="B722" s="21">
        <v>0</v>
      </c>
      <c r="C722" s="21">
        <v>10</v>
      </c>
      <c r="D722" s="21" t="str">
        <f t="shared" si="11"/>
        <v>藻類</v>
      </c>
      <c r="E722" s="1"/>
      <c r="M722" s="2"/>
    </row>
    <row r="723" spans="1:13">
      <c r="A723" s="18" t="s">
        <v>765</v>
      </c>
      <c r="B723" s="21">
        <v>0</v>
      </c>
      <c r="C723" s="21">
        <v>10</v>
      </c>
      <c r="D723" s="21" t="str">
        <f t="shared" si="11"/>
        <v>藻類</v>
      </c>
      <c r="E723" s="1"/>
      <c r="M723" s="2"/>
    </row>
    <row r="724" spans="1:13">
      <c r="A724" s="18" t="s">
        <v>766</v>
      </c>
      <c r="B724" s="21">
        <v>0</v>
      </c>
      <c r="C724" s="21">
        <v>10</v>
      </c>
      <c r="D724" s="21" t="str">
        <f t="shared" si="11"/>
        <v>藻類</v>
      </c>
      <c r="E724" s="1"/>
      <c r="M724" s="2"/>
    </row>
    <row r="725" spans="1:13">
      <c r="A725" s="18" t="s">
        <v>767</v>
      </c>
      <c r="B725" s="21">
        <v>0</v>
      </c>
      <c r="C725" s="21">
        <v>10</v>
      </c>
      <c r="D725" s="21" t="str">
        <f t="shared" si="11"/>
        <v>藻類</v>
      </c>
      <c r="E725" s="1"/>
      <c r="M725" s="2"/>
    </row>
    <row r="726" spans="1:13">
      <c r="A726" s="18" t="s">
        <v>768</v>
      </c>
      <c r="B726" s="21">
        <v>0</v>
      </c>
      <c r="C726" s="21">
        <v>10</v>
      </c>
      <c r="D726" s="21" t="str">
        <f t="shared" si="11"/>
        <v>藻類</v>
      </c>
      <c r="E726" s="1"/>
      <c r="M726" s="2"/>
    </row>
    <row r="727" spans="1:13">
      <c r="A727" s="18" t="s">
        <v>769</v>
      </c>
      <c r="B727" s="21">
        <v>0</v>
      </c>
      <c r="C727" s="21">
        <v>10</v>
      </c>
      <c r="D727" s="21" t="str">
        <f t="shared" si="11"/>
        <v>藻類</v>
      </c>
      <c r="E727" s="1"/>
      <c r="M727" s="2"/>
    </row>
    <row r="728" spans="1:13">
      <c r="A728" s="18" t="s">
        <v>770</v>
      </c>
      <c r="B728" s="21">
        <v>0</v>
      </c>
      <c r="C728" s="21">
        <v>10</v>
      </c>
      <c r="D728" s="21" t="str">
        <f t="shared" si="11"/>
        <v>藻類</v>
      </c>
      <c r="E728" s="1"/>
      <c r="M728" s="2"/>
    </row>
    <row r="729" spans="1:13">
      <c r="A729" s="18" t="s">
        <v>771</v>
      </c>
      <c r="B729" s="21">
        <v>0</v>
      </c>
      <c r="C729" s="21">
        <v>10</v>
      </c>
      <c r="D729" s="21" t="str">
        <f t="shared" si="11"/>
        <v>藻類</v>
      </c>
      <c r="E729" s="1"/>
      <c r="M729" s="2"/>
    </row>
    <row r="730" spans="1:13">
      <c r="A730" s="18" t="s">
        <v>772</v>
      </c>
      <c r="B730" s="21">
        <v>0</v>
      </c>
      <c r="C730" s="21">
        <v>10</v>
      </c>
      <c r="D730" s="21" t="str">
        <f t="shared" si="11"/>
        <v>藻類</v>
      </c>
      <c r="E730" s="1"/>
      <c r="M730" s="2"/>
    </row>
    <row r="731" spans="1:13">
      <c r="A731" s="18" t="s">
        <v>773</v>
      </c>
      <c r="B731" s="21">
        <v>0</v>
      </c>
      <c r="C731" s="21">
        <v>10</v>
      </c>
      <c r="D731" s="21" t="str">
        <f t="shared" si="11"/>
        <v>藻類</v>
      </c>
      <c r="E731" s="1"/>
      <c r="M731" s="2"/>
    </row>
    <row r="732" spans="1:13">
      <c r="A732" s="18" t="s">
        <v>774</v>
      </c>
      <c r="B732" s="21">
        <v>0</v>
      </c>
      <c r="C732" s="21">
        <v>10</v>
      </c>
      <c r="D732" s="21" t="str">
        <f t="shared" si="11"/>
        <v>藻類</v>
      </c>
      <c r="E732" s="1"/>
      <c r="M732" s="2"/>
    </row>
    <row r="733" spans="1:13">
      <c r="A733" s="18" t="s">
        <v>775</v>
      </c>
      <c r="B733" s="21">
        <v>0</v>
      </c>
      <c r="C733" s="21">
        <v>10</v>
      </c>
      <c r="D733" s="21" t="str">
        <f t="shared" si="11"/>
        <v>藻類</v>
      </c>
      <c r="E733" s="1"/>
      <c r="M733" s="2"/>
    </row>
    <row r="734" spans="1:13">
      <c r="A734" s="18" t="s">
        <v>776</v>
      </c>
      <c r="B734" s="21">
        <v>0</v>
      </c>
      <c r="C734" s="21">
        <v>10</v>
      </c>
      <c r="D734" s="21" t="str">
        <f t="shared" si="11"/>
        <v>藻類</v>
      </c>
      <c r="E734" s="1"/>
      <c r="M734" s="2"/>
    </row>
    <row r="735" spans="1:13">
      <c r="A735" s="18" t="s">
        <v>777</v>
      </c>
      <c r="B735" s="21">
        <v>35</v>
      </c>
      <c r="C735" s="21">
        <v>10</v>
      </c>
      <c r="D735" s="21" t="str">
        <f t="shared" si="11"/>
        <v>藻類</v>
      </c>
      <c r="E735" s="1"/>
      <c r="M735" s="2"/>
    </row>
    <row r="736" spans="1:13">
      <c r="A736" s="18" t="s">
        <v>778</v>
      </c>
      <c r="B736" s="21">
        <v>0</v>
      </c>
      <c r="C736" s="21">
        <v>10</v>
      </c>
      <c r="D736" s="21" t="str">
        <f t="shared" si="11"/>
        <v>藻類</v>
      </c>
      <c r="E736" s="1"/>
      <c r="M736" s="2"/>
    </row>
    <row r="737" spans="1:13">
      <c r="A737" s="18" t="s">
        <v>779</v>
      </c>
      <c r="B737" s="21">
        <v>0</v>
      </c>
      <c r="C737" s="21">
        <v>10</v>
      </c>
      <c r="D737" s="21" t="str">
        <f t="shared" si="11"/>
        <v>藻類</v>
      </c>
      <c r="E737" s="1"/>
      <c r="M737" s="2"/>
    </row>
    <row r="738" spans="1:13">
      <c r="A738" s="18" t="s">
        <v>780</v>
      </c>
      <c r="B738" s="21">
        <v>0</v>
      </c>
      <c r="C738" s="21">
        <v>10</v>
      </c>
      <c r="D738" s="21" t="str">
        <f t="shared" si="11"/>
        <v>藻類</v>
      </c>
      <c r="E738" s="1"/>
      <c r="M738" s="2"/>
    </row>
    <row r="739" spans="1:13">
      <c r="A739" s="18" t="s">
        <v>781</v>
      </c>
      <c r="B739" s="21">
        <v>0</v>
      </c>
      <c r="C739" s="21">
        <v>10</v>
      </c>
      <c r="D739" s="21" t="str">
        <f t="shared" si="11"/>
        <v>藻類</v>
      </c>
      <c r="E739" s="1"/>
      <c r="M739" s="2"/>
    </row>
    <row r="740" spans="1:13">
      <c r="A740" s="18" t="s">
        <v>782</v>
      </c>
      <c r="B740" s="21">
        <v>50</v>
      </c>
      <c r="C740" s="21">
        <v>1</v>
      </c>
      <c r="D740" s="21" t="str">
        <f t="shared" si="11"/>
        <v>魚介類-生</v>
      </c>
      <c r="E740" s="1"/>
      <c r="M740" s="2"/>
    </row>
    <row r="741" spans="1:13">
      <c r="A741" s="18" t="s">
        <v>783</v>
      </c>
      <c r="B741" s="21">
        <v>0</v>
      </c>
      <c r="C741" s="21">
        <v>1</v>
      </c>
      <c r="D741" s="21" t="str">
        <f t="shared" si="11"/>
        <v>魚介類-生</v>
      </c>
      <c r="E741" s="1"/>
      <c r="M741" s="2"/>
    </row>
    <row r="742" spans="1:13">
      <c r="A742" s="18" t="s">
        <v>784</v>
      </c>
      <c r="B742" s="21">
        <v>55</v>
      </c>
      <c r="C742" s="21">
        <v>1</v>
      </c>
      <c r="D742" s="21" t="str">
        <f t="shared" si="11"/>
        <v>魚介類-生</v>
      </c>
      <c r="E742" s="1"/>
      <c r="M742" s="2"/>
    </row>
    <row r="743" spans="1:13">
      <c r="A743" s="18" t="s">
        <v>785</v>
      </c>
      <c r="B743" s="21">
        <v>55</v>
      </c>
      <c r="C743" s="21">
        <v>1</v>
      </c>
      <c r="D743" s="21" t="str">
        <f t="shared" si="11"/>
        <v>魚介類-生</v>
      </c>
      <c r="E743" s="1"/>
      <c r="M743" s="2"/>
    </row>
    <row r="744" spans="1:13">
      <c r="A744" s="18" t="s">
        <v>786</v>
      </c>
      <c r="B744" s="21">
        <v>55</v>
      </c>
      <c r="C744" s="21">
        <v>1</v>
      </c>
      <c r="D744" s="21" t="str">
        <f t="shared" si="11"/>
        <v>魚介類-生</v>
      </c>
      <c r="E744" s="1"/>
      <c r="M744" s="2"/>
    </row>
    <row r="745" spans="1:13">
      <c r="A745" s="18" t="s">
        <v>787</v>
      </c>
      <c r="B745" s="21">
        <v>55</v>
      </c>
      <c r="C745" s="21">
        <v>1</v>
      </c>
      <c r="D745" s="21" t="str">
        <f t="shared" si="11"/>
        <v>魚介類-生</v>
      </c>
      <c r="E745" s="1"/>
      <c r="M745" s="2"/>
    </row>
    <row r="746" spans="1:13">
      <c r="A746" s="18" t="s">
        <v>788</v>
      </c>
      <c r="B746" s="21">
        <v>0</v>
      </c>
      <c r="C746" s="21">
        <v>1</v>
      </c>
      <c r="D746" s="21" t="str">
        <f t="shared" si="11"/>
        <v>魚介類-生</v>
      </c>
      <c r="E746" s="1"/>
      <c r="M746" s="2"/>
    </row>
    <row r="747" spans="1:13">
      <c r="A747" s="18" t="s">
        <v>789</v>
      </c>
      <c r="B747" s="21">
        <v>0</v>
      </c>
      <c r="C747" s="21">
        <v>1</v>
      </c>
      <c r="D747" s="21" t="str">
        <f t="shared" si="11"/>
        <v>魚介類-生</v>
      </c>
      <c r="E747" s="1"/>
      <c r="M747" s="2"/>
    </row>
    <row r="748" spans="1:13">
      <c r="A748" s="18" t="s">
        <v>790</v>
      </c>
      <c r="B748" s="21">
        <v>0</v>
      </c>
      <c r="C748" s="21">
        <v>1</v>
      </c>
      <c r="D748" s="21" t="str">
        <f t="shared" si="11"/>
        <v>魚介類-生</v>
      </c>
      <c r="E748" s="1"/>
      <c r="M748" s="2"/>
    </row>
    <row r="749" spans="1:13">
      <c r="A749" s="18" t="s">
        <v>791</v>
      </c>
      <c r="B749" s="21">
        <v>0</v>
      </c>
      <c r="C749" s="21">
        <v>1</v>
      </c>
      <c r="D749" s="21" t="str">
        <f t="shared" si="11"/>
        <v>魚介類-生</v>
      </c>
      <c r="E749" s="1"/>
      <c r="M749" s="2"/>
    </row>
    <row r="750" spans="1:13">
      <c r="A750" s="18" t="s">
        <v>792</v>
      </c>
      <c r="B750" s="21">
        <v>35</v>
      </c>
      <c r="C750" s="21">
        <v>1</v>
      </c>
      <c r="D750" s="21" t="str">
        <f t="shared" si="11"/>
        <v>魚介類-生</v>
      </c>
      <c r="E750" s="1"/>
      <c r="M750" s="2"/>
    </row>
    <row r="751" spans="1:13">
      <c r="A751" s="18" t="s">
        <v>793</v>
      </c>
      <c r="B751" s="21">
        <v>50</v>
      </c>
      <c r="C751" s="21">
        <v>1</v>
      </c>
      <c r="D751" s="21" t="str">
        <f t="shared" si="11"/>
        <v>魚介類-生</v>
      </c>
      <c r="E751" s="1"/>
      <c r="M751" s="2"/>
    </row>
    <row r="752" spans="1:13">
      <c r="A752" s="18" t="s">
        <v>794</v>
      </c>
      <c r="B752" s="21">
        <v>50</v>
      </c>
      <c r="C752" s="21">
        <v>1</v>
      </c>
      <c r="D752" s="21" t="str">
        <f t="shared" si="11"/>
        <v>魚介類-生</v>
      </c>
      <c r="E752" s="1"/>
      <c r="M752" s="2"/>
    </row>
    <row r="753" spans="1:13">
      <c r="A753" s="18" t="s">
        <v>795</v>
      </c>
      <c r="B753" s="21">
        <v>45</v>
      </c>
      <c r="C753" s="21">
        <v>1</v>
      </c>
      <c r="D753" s="21" t="str">
        <f t="shared" si="11"/>
        <v>魚介類-生</v>
      </c>
      <c r="E753" s="1"/>
      <c r="M753" s="2"/>
    </row>
    <row r="754" spans="1:13">
      <c r="A754" s="18" t="s">
        <v>796</v>
      </c>
      <c r="B754" s="21">
        <v>30</v>
      </c>
      <c r="C754" s="21">
        <v>1</v>
      </c>
      <c r="D754" s="21" t="str">
        <f t="shared" si="11"/>
        <v>魚介類-生</v>
      </c>
      <c r="E754" s="1"/>
      <c r="M754" s="2"/>
    </row>
    <row r="755" spans="1:13">
      <c r="A755" s="18" t="s">
        <v>797</v>
      </c>
      <c r="B755" s="21">
        <v>35</v>
      </c>
      <c r="C755" s="21">
        <v>1</v>
      </c>
      <c r="D755" s="21" t="str">
        <f t="shared" si="11"/>
        <v>魚介類-生</v>
      </c>
      <c r="E755" s="1"/>
      <c r="M755" s="2"/>
    </row>
    <row r="756" spans="1:13">
      <c r="A756" s="18" t="s">
        <v>798</v>
      </c>
      <c r="B756" s="21">
        <v>0</v>
      </c>
      <c r="C756" s="21">
        <v>1</v>
      </c>
      <c r="D756" s="21" t="str">
        <f t="shared" si="11"/>
        <v>魚介類-生</v>
      </c>
      <c r="E756" s="1"/>
      <c r="M756" s="2"/>
    </row>
    <row r="757" spans="1:13">
      <c r="A757" s="18" t="s">
        <v>799</v>
      </c>
      <c r="B757" s="21">
        <v>50</v>
      </c>
      <c r="C757" s="21">
        <v>1</v>
      </c>
      <c r="D757" s="21" t="str">
        <f t="shared" si="11"/>
        <v>魚介類-生</v>
      </c>
      <c r="E757" s="1"/>
      <c r="M757" s="2"/>
    </row>
    <row r="758" spans="1:13">
      <c r="A758" s="18" t="s">
        <v>800</v>
      </c>
      <c r="B758" s="21">
        <v>50</v>
      </c>
      <c r="C758" s="21">
        <v>1</v>
      </c>
      <c r="D758" s="21" t="str">
        <f t="shared" si="11"/>
        <v>魚介類-生</v>
      </c>
      <c r="E758" s="1"/>
      <c r="M758" s="2"/>
    </row>
    <row r="759" spans="1:13">
      <c r="A759" s="18" t="s">
        <v>801</v>
      </c>
      <c r="B759" s="21">
        <v>50</v>
      </c>
      <c r="C759" s="21">
        <v>1</v>
      </c>
      <c r="D759" s="21" t="str">
        <f t="shared" si="11"/>
        <v>魚介類-生</v>
      </c>
      <c r="E759" s="1"/>
      <c r="M759" s="2"/>
    </row>
    <row r="760" spans="1:13">
      <c r="A760" s="18" t="s">
        <v>802</v>
      </c>
      <c r="B760" s="21">
        <v>50</v>
      </c>
      <c r="C760" s="21">
        <v>1</v>
      </c>
      <c r="D760" s="21" t="str">
        <f t="shared" si="11"/>
        <v>魚介類-生</v>
      </c>
      <c r="E760" s="1"/>
      <c r="M760" s="2"/>
    </row>
    <row r="761" spans="1:13">
      <c r="A761" s="18" t="s">
        <v>803</v>
      </c>
      <c r="B761" s="21">
        <v>50</v>
      </c>
      <c r="C761" s="21">
        <v>1</v>
      </c>
      <c r="D761" s="21" t="str">
        <f t="shared" si="11"/>
        <v>魚介類-生</v>
      </c>
      <c r="E761" s="1"/>
      <c r="M761" s="2"/>
    </row>
    <row r="762" spans="1:13">
      <c r="A762" s="18" t="s">
        <v>804</v>
      </c>
      <c r="B762" s="21">
        <v>0</v>
      </c>
      <c r="C762" s="21">
        <v>1</v>
      </c>
      <c r="D762" s="21" t="str">
        <f t="shared" si="11"/>
        <v>魚介類-生</v>
      </c>
      <c r="E762" s="1"/>
      <c r="M762" s="2"/>
    </row>
    <row r="763" spans="1:13">
      <c r="A763" s="18" t="s">
        <v>805</v>
      </c>
      <c r="B763" s="21">
        <v>0</v>
      </c>
      <c r="C763" s="21">
        <v>1</v>
      </c>
      <c r="D763" s="21" t="str">
        <f t="shared" si="11"/>
        <v>魚介類-生</v>
      </c>
      <c r="E763" s="1"/>
      <c r="M763" s="2"/>
    </row>
    <row r="764" spans="1:13">
      <c r="A764" s="18" t="s">
        <v>806</v>
      </c>
      <c r="B764" s="21">
        <v>0</v>
      </c>
      <c r="C764" s="21">
        <v>1</v>
      </c>
      <c r="D764" s="21" t="str">
        <f t="shared" si="11"/>
        <v>魚介類-生</v>
      </c>
      <c r="E764" s="1"/>
      <c r="M764" s="2"/>
    </row>
    <row r="765" spans="1:13">
      <c r="A765" s="18" t="s">
        <v>807</v>
      </c>
      <c r="B765" s="21">
        <v>0</v>
      </c>
      <c r="C765" s="21">
        <v>1</v>
      </c>
      <c r="D765" s="21" t="str">
        <f t="shared" si="11"/>
        <v>魚介類-生</v>
      </c>
      <c r="E765" s="1"/>
      <c r="M765" s="2"/>
    </row>
    <row r="766" spans="1:13">
      <c r="A766" s="18" t="s">
        <v>808</v>
      </c>
      <c r="B766" s="21">
        <v>45</v>
      </c>
      <c r="C766" s="21">
        <v>1</v>
      </c>
      <c r="D766" s="21" t="str">
        <f t="shared" si="11"/>
        <v>魚介類-生</v>
      </c>
      <c r="E766" s="1"/>
      <c r="M766" s="2"/>
    </row>
    <row r="767" spans="1:13">
      <c r="A767" s="18" t="s">
        <v>809</v>
      </c>
      <c r="B767" s="21">
        <v>55</v>
      </c>
      <c r="C767" s="21">
        <v>1</v>
      </c>
      <c r="D767" s="21" t="str">
        <f t="shared" si="11"/>
        <v>魚介類-生</v>
      </c>
      <c r="E767" s="1"/>
      <c r="M767" s="2"/>
    </row>
    <row r="768" spans="1:13">
      <c r="A768" s="18" t="s">
        <v>810</v>
      </c>
      <c r="B768" s="21">
        <v>50</v>
      </c>
      <c r="C768" s="21">
        <v>1</v>
      </c>
      <c r="D768" s="21" t="str">
        <f t="shared" si="11"/>
        <v>魚介類-生</v>
      </c>
      <c r="E768" s="1"/>
      <c r="M768" s="2"/>
    </row>
    <row r="769" spans="1:13">
      <c r="A769" s="18" t="s">
        <v>811</v>
      </c>
      <c r="B769" s="21">
        <v>0</v>
      </c>
      <c r="C769" s="21">
        <v>1</v>
      </c>
      <c r="D769" s="21" t="str">
        <f t="shared" si="11"/>
        <v>魚介類-生</v>
      </c>
      <c r="E769" s="1"/>
      <c r="M769" s="2"/>
    </row>
    <row r="770" spans="1:13">
      <c r="A770" s="18" t="s">
        <v>812</v>
      </c>
      <c r="B770" s="21">
        <v>45</v>
      </c>
      <c r="C770" s="21">
        <v>1</v>
      </c>
      <c r="D770" s="21" t="str">
        <f t="shared" si="11"/>
        <v>魚介類-生</v>
      </c>
      <c r="E770" s="1"/>
      <c r="M770" s="2"/>
    </row>
    <row r="771" spans="1:13">
      <c r="A771" s="18" t="s">
        <v>813</v>
      </c>
      <c r="B771" s="21">
        <v>35</v>
      </c>
      <c r="C771" s="21">
        <v>1</v>
      </c>
      <c r="D771" s="21" t="str">
        <f t="shared" si="11"/>
        <v>魚介類-生</v>
      </c>
      <c r="E771" s="1"/>
      <c r="M771" s="2"/>
    </row>
    <row r="772" spans="1:13">
      <c r="A772" s="18" t="s">
        <v>814</v>
      </c>
      <c r="B772" s="21">
        <v>15</v>
      </c>
      <c r="C772" s="21">
        <v>1</v>
      </c>
      <c r="D772" s="21" t="str">
        <f t="shared" si="11"/>
        <v>魚介類-生</v>
      </c>
      <c r="E772" s="1"/>
      <c r="M772" s="2"/>
    </row>
    <row r="773" spans="1:13">
      <c r="A773" s="18" t="s">
        <v>815</v>
      </c>
      <c r="B773" s="21">
        <v>45</v>
      </c>
      <c r="C773" s="21">
        <v>1</v>
      </c>
      <c r="D773" s="21" t="str">
        <f t="shared" si="11"/>
        <v>魚介類-生</v>
      </c>
      <c r="E773" s="1"/>
      <c r="M773" s="2"/>
    </row>
    <row r="774" spans="1:13">
      <c r="A774" s="18" t="s">
        <v>816</v>
      </c>
      <c r="B774" s="21">
        <v>60</v>
      </c>
      <c r="C774" s="21">
        <v>1</v>
      </c>
      <c r="D774" s="21" t="str">
        <f t="shared" ref="D774:D837" si="12">VLOOKUP(C774,$H$6:$I$31,2,FALSE)</f>
        <v>魚介類-生</v>
      </c>
      <c r="E774" s="1"/>
      <c r="M774" s="2"/>
    </row>
    <row r="775" spans="1:13">
      <c r="A775" s="18" t="s">
        <v>817</v>
      </c>
      <c r="B775" s="21">
        <v>60</v>
      </c>
      <c r="C775" s="21">
        <v>1</v>
      </c>
      <c r="D775" s="21" t="str">
        <f t="shared" si="12"/>
        <v>魚介類-生</v>
      </c>
      <c r="E775" s="1"/>
      <c r="M775" s="2"/>
    </row>
    <row r="776" spans="1:13">
      <c r="A776" s="18" t="s">
        <v>818</v>
      </c>
      <c r="B776" s="21">
        <v>60</v>
      </c>
      <c r="C776" s="21">
        <v>1</v>
      </c>
      <c r="D776" s="21" t="str">
        <f t="shared" si="12"/>
        <v>魚介類-生</v>
      </c>
      <c r="E776" s="1"/>
      <c r="M776" s="2"/>
    </row>
    <row r="777" spans="1:13">
      <c r="A777" s="18" t="s">
        <v>819</v>
      </c>
      <c r="B777" s="21">
        <v>60</v>
      </c>
      <c r="C777" s="21">
        <v>1</v>
      </c>
      <c r="D777" s="21" t="str">
        <f t="shared" si="12"/>
        <v>魚介類-生</v>
      </c>
      <c r="E777" s="1"/>
      <c r="M777" s="2"/>
    </row>
    <row r="778" spans="1:13">
      <c r="A778" s="18" t="s">
        <v>820</v>
      </c>
      <c r="B778" s="21">
        <v>15</v>
      </c>
      <c r="C778" s="21">
        <v>1</v>
      </c>
      <c r="D778" s="21" t="str">
        <f t="shared" si="12"/>
        <v>魚介類-生</v>
      </c>
      <c r="E778" s="1"/>
      <c r="M778" s="2"/>
    </row>
    <row r="779" spans="1:13">
      <c r="A779" s="18" t="s">
        <v>821</v>
      </c>
      <c r="B779" s="21">
        <v>0</v>
      </c>
      <c r="C779" s="21">
        <v>1</v>
      </c>
      <c r="D779" s="21" t="str">
        <f t="shared" si="12"/>
        <v>魚介類-生</v>
      </c>
      <c r="E779" s="1"/>
      <c r="M779" s="2"/>
    </row>
    <row r="780" spans="1:13">
      <c r="A780" s="18" t="s">
        <v>822</v>
      </c>
      <c r="B780" s="21">
        <v>0</v>
      </c>
      <c r="C780" s="21">
        <v>1</v>
      </c>
      <c r="D780" s="21" t="str">
        <f t="shared" si="12"/>
        <v>魚介類-生</v>
      </c>
      <c r="E780" s="1"/>
      <c r="M780" s="2"/>
    </row>
    <row r="781" spans="1:13">
      <c r="A781" s="18" t="s">
        <v>823</v>
      </c>
      <c r="B781" s="21">
        <v>0</v>
      </c>
      <c r="C781" s="21">
        <v>1</v>
      </c>
      <c r="D781" s="21" t="str">
        <f t="shared" si="12"/>
        <v>魚介類-生</v>
      </c>
      <c r="E781" s="1"/>
      <c r="M781" s="2"/>
    </row>
    <row r="782" spans="1:13">
      <c r="A782" s="18" t="s">
        <v>824</v>
      </c>
      <c r="B782" s="21">
        <v>0</v>
      </c>
      <c r="C782" s="21">
        <v>1</v>
      </c>
      <c r="D782" s="21" t="str">
        <f t="shared" si="12"/>
        <v>魚介類-生</v>
      </c>
      <c r="E782" s="1"/>
      <c r="M782" s="2"/>
    </row>
    <row r="783" spans="1:13">
      <c r="A783" s="18" t="s">
        <v>825</v>
      </c>
      <c r="B783" s="21">
        <v>0</v>
      </c>
      <c r="C783" s="21">
        <v>1</v>
      </c>
      <c r="D783" s="21" t="str">
        <f t="shared" si="12"/>
        <v>魚介類-生</v>
      </c>
      <c r="E783" s="1"/>
      <c r="M783" s="2"/>
    </row>
    <row r="784" spans="1:13">
      <c r="A784" s="18" t="s">
        <v>826</v>
      </c>
      <c r="B784" s="21">
        <v>50</v>
      </c>
      <c r="C784" s="21">
        <v>1</v>
      </c>
      <c r="D784" s="21" t="str">
        <f t="shared" si="12"/>
        <v>魚介類-生</v>
      </c>
      <c r="E784" s="1"/>
      <c r="M784" s="2"/>
    </row>
    <row r="785" spans="1:13">
      <c r="A785" s="18" t="s">
        <v>827</v>
      </c>
      <c r="B785" s="21">
        <v>50</v>
      </c>
      <c r="C785" s="21">
        <v>1</v>
      </c>
      <c r="D785" s="21" t="str">
        <f t="shared" si="12"/>
        <v>魚介類-生</v>
      </c>
      <c r="E785" s="1"/>
      <c r="M785" s="2"/>
    </row>
    <row r="786" spans="1:13">
      <c r="A786" s="18" t="s">
        <v>828</v>
      </c>
      <c r="B786" s="21">
        <v>25</v>
      </c>
      <c r="C786" s="21">
        <v>1</v>
      </c>
      <c r="D786" s="21" t="str">
        <f t="shared" si="12"/>
        <v>魚介類-生</v>
      </c>
      <c r="E786" s="1"/>
      <c r="M786" s="2"/>
    </row>
    <row r="787" spans="1:13">
      <c r="A787" s="18" t="s">
        <v>829</v>
      </c>
      <c r="B787" s="21">
        <v>0</v>
      </c>
      <c r="C787" s="21">
        <v>1</v>
      </c>
      <c r="D787" s="21" t="str">
        <f t="shared" si="12"/>
        <v>魚介類-生</v>
      </c>
      <c r="E787" s="1"/>
      <c r="M787" s="2"/>
    </row>
    <row r="788" spans="1:13">
      <c r="A788" s="18" t="s">
        <v>830</v>
      </c>
      <c r="B788" s="21">
        <v>0</v>
      </c>
      <c r="C788" s="21">
        <v>1</v>
      </c>
      <c r="D788" s="21" t="str">
        <f t="shared" si="12"/>
        <v>魚介類-生</v>
      </c>
      <c r="E788" s="1"/>
      <c r="M788" s="2"/>
    </row>
    <row r="789" spans="1:13">
      <c r="A789" s="18" t="s">
        <v>831</v>
      </c>
      <c r="B789" s="21">
        <v>0</v>
      </c>
      <c r="C789" s="21">
        <v>1</v>
      </c>
      <c r="D789" s="21" t="str">
        <f t="shared" si="12"/>
        <v>魚介類-生</v>
      </c>
      <c r="E789" s="1"/>
      <c r="M789" s="2"/>
    </row>
    <row r="790" spans="1:13">
      <c r="A790" s="18" t="s">
        <v>832</v>
      </c>
      <c r="B790" s="21">
        <v>65</v>
      </c>
      <c r="C790" s="21">
        <v>1</v>
      </c>
      <c r="D790" s="21" t="str">
        <f t="shared" si="12"/>
        <v>魚介類-生</v>
      </c>
      <c r="E790" s="1"/>
      <c r="M790" s="2"/>
    </row>
    <row r="791" spans="1:13">
      <c r="A791" s="18" t="s">
        <v>833</v>
      </c>
      <c r="B791" s="21">
        <v>10</v>
      </c>
      <c r="C791" s="21">
        <v>1</v>
      </c>
      <c r="D791" s="21" t="str">
        <f t="shared" si="12"/>
        <v>魚介類-生</v>
      </c>
      <c r="E791" s="1"/>
      <c r="M791" s="2"/>
    </row>
    <row r="792" spans="1:13">
      <c r="A792" s="18" t="s">
        <v>834</v>
      </c>
      <c r="B792" s="21">
        <v>0</v>
      </c>
      <c r="C792" s="21">
        <v>1</v>
      </c>
      <c r="D792" s="21" t="str">
        <f t="shared" si="12"/>
        <v>魚介類-生</v>
      </c>
      <c r="E792" s="1"/>
      <c r="M792" s="2"/>
    </row>
    <row r="793" spans="1:13">
      <c r="A793" s="18" t="s">
        <v>835</v>
      </c>
      <c r="B793" s="21">
        <v>45</v>
      </c>
      <c r="C793" s="21">
        <v>1</v>
      </c>
      <c r="D793" s="21" t="str">
        <f t="shared" si="12"/>
        <v>魚介類-生</v>
      </c>
      <c r="E793" s="1"/>
      <c r="M793" s="2"/>
    </row>
    <row r="794" spans="1:13">
      <c r="A794" s="18" t="s">
        <v>836</v>
      </c>
      <c r="B794" s="21">
        <v>55</v>
      </c>
      <c r="C794" s="21">
        <v>1</v>
      </c>
      <c r="D794" s="21" t="str">
        <f t="shared" si="12"/>
        <v>魚介類-生</v>
      </c>
      <c r="E794" s="1"/>
      <c r="M794" s="2"/>
    </row>
    <row r="795" spans="1:13">
      <c r="A795" s="18" t="s">
        <v>837</v>
      </c>
      <c r="B795" s="21">
        <v>0</v>
      </c>
      <c r="C795" s="21">
        <v>1</v>
      </c>
      <c r="D795" s="21" t="str">
        <f t="shared" si="12"/>
        <v>魚介類-生</v>
      </c>
      <c r="E795" s="1"/>
      <c r="M795" s="2"/>
    </row>
    <row r="796" spans="1:13">
      <c r="A796" s="18" t="s">
        <v>838</v>
      </c>
      <c r="B796" s="21">
        <v>60</v>
      </c>
      <c r="C796" s="21">
        <v>1</v>
      </c>
      <c r="D796" s="21" t="str">
        <f t="shared" si="12"/>
        <v>魚介類-生</v>
      </c>
      <c r="E796" s="1"/>
      <c r="M796" s="2"/>
    </row>
    <row r="797" spans="1:13">
      <c r="A797" s="18" t="s">
        <v>839</v>
      </c>
      <c r="B797" s="21">
        <v>0</v>
      </c>
      <c r="C797" s="21">
        <v>1</v>
      </c>
      <c r="D797" s="21" t="str">
        <f t="shared" si="12"/>
        <v>魚介類-生</v>
      </c>
      <c r="E797" s="1"/>
      <c r="M797" s="2"/>
    </row>
    <row r="798" spans="1:13">
      <c r="A798" s="18" t="s">
        <v>840</v>
      </c>
      <c r="B798" s="21">
        <v>65</v>
      </c>
      <c r="C798" s="21">
        <v>1</v>
      </c>
      <c r="D798" s="21" t="str">
        <f t="shared" si="12"/>
        <v>魚介類-生</v>
      </c>
      <c r="E798" s="1"/>
      <c r="M798" s="2"/>
    </row>
    <row r="799" spans="1:13">
      <c r="A799" s="18" t="s">
        <v>841</v>
      </c>
      <c r="B799" s="21">
        <v>0</v>
      </c>
      <c r="C799" s="21">
        <v>1</v>
      </c>
      <c r="D799" s="21" t="str">
        <f t="shared" si="12"/>
        <v>魚介類-生</v>
      </c>
      <c r="E799" s="1"/>
      <c r="M799" s="2"/>
    </row>
    <row r="800" spans="1:13">
      <c r="A800" s="18" t="s">
        <v>842</v>
      </c>
      <c r="B800" s="21">
        <v>0</v>
      </c>
      <c r="C800" s="21">
        <v>1</v>
      </c>
      <c r="D800" s="21" t="str">
        <f t="shared" si="12"/>
        <v>魚介類-生</v>
      </c>
      <c r="E800" s="1"/>
      <c r="M800" s="2"/>
    </row>
    <row r="801" spans="1:13">
      <c r="A801" s="18" t="s">
        <v>843</v>
      </c>
      <c r="B801" s="21">
        <v>0</v>
      </c>
      <c r="C801" s="21">
        <v>1</v>
      </c>
      <c r="D801" s="21" t="str">
        <f t="shared" si="12"/>
        <v>魚介類-生</v>
      </c>
      <c r="E801" s="1"/>
      <c r="M801" s="2"/>
    </row>
    <row r="802" spans="1:13">
      <c r="A802" s="18" t="s">
        <v>844</v>
      </c>
      <c r="B802" s="21">
        <v>0</v>
      </c>
      <c r="C802" s="21">
        <v>1</v>
      </c>
      <c r="D802" s="21" t="str">
        <f t="shared" si="12"/>
        <v>魚介類-生</v>
      </c>
      <c r="E802" s="1"/>
      <c r="M802" s="2"/>
    </row>
    <row r="803" spans="1:13">
      <c r="A803" s="18" t="s">
        <v>845</v>
      </c>
      <c r="B803" s="21">
        <v>35</v>
      </c>
      <c r="C803" s="21">
        <v>1</v>
      </c>
      <c r="D803" s="21" t="str">
        <f t="shared" si="12"/>
        <v>魚介類-生</v>
      </c>
      <c r="E803" s="1"/>
      <c r="M803" s="2"/>
    </row>
    <row r="804" spans="1:13">
      <c r="A804" s="18" t="s">
        <v>846</v>
      </c>
      <c r="B804" s="21">
        <v>40</v>
      </c>
      <c r="C804" s="21">
        <v>1</v>
      </c>
      <c r="D804" s="21" t="str">
        <f t="shared" si="12"/>
        <v>魚介類-生</v>
      </c>
      <c r="E804" s="1"/>
      <c r="M804" s="2"/>
    </row>
    <row r="805" spans="1:13">
      <c r="A805" s="18" t="s">
        <v>847</v>
      </c>
      <c r="B805" s="21">
        <v>0</v>
      </c>
      <c r="C805" s="21">
        <v>1</v>
      </c>
      <c r="D805" s="21" t="str">
        <f t="shared" si="12"/>
        <v>魚介類-生</v>
      </c>
      <c r="E805" s="1"/>
      <c r="M805" s="2"/>
    </row>
    <row r="806" spans="1:13">
      <c r="A806" s="18" t="s">
        <v>848</v>
      </c>
      <c r="B806" s="21">
        <v>0</v>
      </c>
      <c r="C806" s="21">
        <v>2</v>
      </c>
      <c r="D806" s="21" t="str">
        <f t="shared" si="12"/>
        <v>魚介類-加工品</v>
      </c>
      <c r="E806" s="1"/>
      <c r="M806" s="2"/>
    </row>
    <row r="807" spans="1:13">
      <c r="A807" s="18" t="s">
        <v>849</v>
      </c>
      <c r="B807" s="21">
        <v>0</v>
      </c>
      <c r="C807" s="21">
        <v>2</v>
      </c>
      <c r="D807" s="21" t="str">
        <f t="shared" si="12"/>
        <v>魚介類-加工品</v>
      </c>
      <c r="E807" s="1"/>
      <c r="M807" s="2"/>
    </row>
    <row r="808" spans="1:13">
      <c r="A808" s="18" t="s">
        <v>850</v>
      </c>
      <c r="B808" s="21">
        <v>0</v>
      </c>
      <c r="C808" s="21">
        <v>2</v>
      </c>
      <c r="D808" s="21" t="str">
        <f t="shared" si="12"/>
        <v>魚介類-加工品</v>
      </c>
      <c r="E808" s="1"/>
      <c r="M808" s="2"/>
    </row>
    <row r="809" spans="1:13">
      <c r="A809" s="18" t="s">
        <v>851</v>
      </c>
      <c r="B809" s="21">
        <v>0</v>
      </c>
      <c r="C809" s="21">
        <v>2</v>
      </c>
      <c r="D809" s="21" t="str">
        <f t="shared" si="12"/>
        <v>魚介類-加工品</v>
      </c>
      <c r="E809" s="1"/>
      <c r="M809" s="2"/>
    </row>
    <row r="810" spans="1:13">
      <c r="A810" s="18" t="s">
        <v>852</v>
      </c>
      <c r="B810" s="21">
        <v>0</v>
      </c>
      <c r="C810" s="21">
        <v>2</v>
      </c>
      <c r="D810" s="21" t="str">
        <f t="shared" si="12"/>
        <v>魚介類-加工品</v>
      </c>
      <c r="E810" s="1"/>
      <c r="M810" s="2"/>
    </row>
    <row r="811" spans="1:13">
      <c r="A811" s="18" t="s">
        <v>853</v>
      </c>
      <c r="B811" s="21">
        <v>0</v>
      </c>
      <c r="C811" s="21">
        <v>2</v>
      </c>
      <c r="D811" s="21" t="str">
        <f t="shared" si="12"/>
        <v>魚介類-加工品</v>
      </c>
      <c r="E811" s="1"/>
      <c r="M811" s="2"/>
    </row>
    <row r="812" spans="1:13">
      <c r="A812" s="18" t="s">
        <v>854</v>
      </c>
      <c r="B812" s="21">
        <v>0</v>
      </c>
      <c r="C812" s="21">
        <v>2</v>
      </c>
      <c r="D812" s="21" t="str">
        <f t="shared" si="12"/>
        <v>魚介類-加工品</v>
      </c>
      <c r="E812" s="1"/>
      <c r="M812" s="2"/>
    </row>
    <row r="813" spans="1:13">
      <c r="A813" s="18" t="s">
        <v>855</v>
      </c>
      <c r="B813" s="21">
        <v>40</v>
      </c>
      <c r="C813" s="21">
        <v>1</v>
      </c>
      <c r="D813" s="21" t="str">
        <f t="shared" si="12"/>
        <v>魚介類-生</v>
      </c>
      <c r="E813" s="1"/>
      <c r="M813" s="2"/>
    </row>
    <row r="814" spans="1:13">
      <c r="A814" s="18" t="s">
        <v>856</v>
      </c>
      <c r="B814" s="21">
        <v>50</v>
      </c>
      <c r="C814" s="21">
        <v>1</v>
      </c>
      <c r="D814" s="21" t="str">
        <f t="shared" si="12"/>
        <v>魚介類-生</v>
      </c>
      <c r="E814" s="1"/>
      <c r="M814" s="2"/>
    </row>
    <row r="815" spans="1:13">
      <c r="A815" s="18" t="s">
        <v>857</v>
      </c>
      <c r="B815" s="21">
        <v>50</v>
      </c>
      <c r="C815" s="21">
        <v>1</v>
      </c>
      <c r="D815" s="21" t="str">
        <f t="shared" si="12"/>
        <v>魚介類-生</v>
      </c>
      <c r="E815" s="1"/>
      <c r="M815" s="2"/>
    </row>
    <row r="816" spans="1:13">
      <c r="A816" s="18" t="s">
        <v>858</v>
      </c>
      <c r="B816" s="21">
        <v>40</v>
      </c>
      <c r="C816" s="21">
        <v>1</v>
      </c>
      <c r="D816" s="21" t="str">
        <f t="shared" si="12"/>
        <v>魚介類-生</v>
      </c>
      <c r="E816" s="1"/>
      <c r="M816" s="2"/>
    </row>
    <row r="817" spans="1:13">
      <c r="A817" s="18" t="s">
        <v>859</v>
      </c>
      <c r="B817" s="21">
        <v>40</v>
      </c>
      <c r="C817" s="21">
        <v>1</v>
      </c>
      <c r="D817" s="21" t="str">
        <f t="shared" si="12"/>
        <v>魚介類-生</v>
      </c>
      <c r="E817" s="1"/>
      <c r="M817" s="2"/>
    </row>
    <row r="818" spans="1:13">
      <c r="A818" s="18" t="s">
        <v>860</v>
      </c>
      <c r="B818" s="21">
        <v>40</v>
      </c>
      <c r="C818" s="21">
        <v>1</v>
      </c>
      <c r="D818" s="21" t="str">
        <f t="shared" si="12"/>
        <v>魚介類-生</v>
      </c>
      <c r="E818" s="1"/>
      <c r="M818" s="2"/>
    </row>
    <row r="819" spans="1:13">
      <c r="A819" s="18" t="s">
        <v>861</v>
      </c>
      <c r="B819" s="21">
        <v>65</v>
      </c>
      <c r="C819" s="21">
        <v>1</v>
      </c>
      <c r="D819" s="21" t="str">
        <f t="shared" si="12"/>
        <v>魚介類-生</v>
      </c>
      <c r="E819" s="1"/>
      <c r="M819" s="2"/>
    </row>
    <row r="820" spans="1:13">
      <c r="A820" s="18" t="s">
        <v>862</v>
      </c>
      <c r="B820" s="21">
        <v>40</v>
      </c>
      <c r="C820" s="21">
        <v>1</v>
      </c>
      <c r="D820" s="21" t="str">
        <f t="shared" si="12"/>
        <v>魚介類-生</v>
      </c>
      <c r="E820" s="1"/>
      <c r="M820" s="2"/>
    </row>
    <row r="821" spans="1:13">
      <c r="A821" s="18" t="s">
        <v>863</v>
      </c>
      <c r="B821" s="21">
        <v>55</v>
      </c>
      <c r="C821" s="21">
        <v>1</v>
      </c>
      <c r="D821" s="21" t="str">
        <f t="shared" si="12"/>
        <v>魚介類-生</v>
      </c>
      <c r="E821" s="1"/>
      <c r="M821" s="2"/>
    </row>
    <row r="822" spans="1:13">
      <c r="A822" s="18" t="s">
        <v>864</v>
      </c>
      <c r="B822" s="21">
        <v>60</v>
      </c>
      <c r="C822" s="21">
        <v>1</v>
      </c>
      <c r="D822" s="21" t="str">
        <f t="shared" si="12"/>
        <v>魚介類-生</v>
      </c>
      <c r="E822" s="1"/>
      <c r="M822" s="2"/>
    </row>
    <row r="823" spans="1:13">
      <c r="A823" s="18" t="s">
        <v>865</v>
      </c>
      <c r="B823" s="21">
        <v>35</v>
      </c>
      <c r="C823" s="21">
        <v>1</v>
      </c>
      <c r="D823" s="21" t="str">
        <f t="shared" si="12"/>
        <v>魚介類-生</v>
      </c>
      <c r="E823" s="1"/>
      <c r="M823" s="2"/>
    </row>
    <row r="824" spans="1:13">
      <c r="A824" s="18" t="s">
        <v>866</v>
      </c>
      <c r="B824" s="21">
        <v>0</v>
      </c>
      <c r="C824" s="21">
        <v>1</v>
      </c>
      <c r="D824" s="21" t="str">
        <f t="shared" si="12"/>
        <v>魚介類-生</v>
      </c>
      <c r="E824" s="1"/>
      <c r="M824" s="2"/>
    </row>
    <row r="825" spans="1:13">
      <c r="A825" s="18" t="s">
        <v>867</v>
      </c>
      <c r="B825" s="21">
        <v>0</v>
      </c>
      <c r="C825" s="21">
        <v>1</v>
      </c>
      <c r="D825" s="21" t="str">
        <f t="shared" si="12"/>
        <v>魚介類-生</v>
      </c>
      <c r="E825" s="1"/>
      <c r="M825" s="2"/>
    </row>
    <row r="826" spans="1:13">
      <c r="A826" s="18" t="s">
        <v>868</v>
      </c>
      <c r="B826" s="21">
        <v>0</v>
      </c>
      <c r="C826" s="21">
        <v>1</v>
      </c>
      <c r="D826" s="21" t="str">
        <f t="shared" si="12"/>
        <v>魚介類-生</v>
      </c>
      <c r="E826" s="1"/>
      <c r="M826" s="2"/>
    </row>
    <row r="827" spans="1:13">
      <c r="A827" s="18" t="s">
        <v>869</v>
      </c>
      <c r="B827" s="21">
        <v>0</v>
      </c>
      <c r="C827" s="21">
        <v>1</v>
      </c>
      <c r="D827" s="21" t="str">
        <f t="shared" si="12"/>
        <v>魚介類-生</v>
      </c>
      <c r="E827" s="1"/>
      <c r="M827" s="2"/>
    </row>
    <row r="828" spans="1:13">
      <c r="A828" s="18" t="s">
        <v>870</v>
      </c>
      <c r="B828" s="21">
        <v>60</v>
      </c>
      <c r="C828" s="21">
        <v>1</v>
      </c>
      <c r="D828" s="21" t="str">
        <f t="shared" si="12"/>
        <v>魚介類-生</v>
      </c>
      <c r="E828" s="1"/>
      <c r="M828" s="2"/>
    </row>
    <row r="829" spans="1:13">
      <c r="A829" s="18" t="s">
        <v>871</v>
      </c>
      <c r="B829" s="21">
        <v>60</v>
      </c>
      <c r="C829" s="21">
        <v>1</v>
      </c>
      <c r="D829" s="21" t="str">
        <f t="shared" si="12"/>
        <v>魚介類-生</v>
      </c>
      <c r="E829" s="1"/>
      <c r="M829" s="2"/>
    </row>
    <row r="830" spans="1:13">
      <c r="A830" s="18" t="s">
        <v>872</v>
      </c>
      <c r="B830" s="21">
        <v>50</v>
      </c>
      <c r="C830" s="21">
        <v>1</v>
      </c>
      <c r="D830" s="21" t="str">
        <f t="shared" si="12"/>
        <v>魚介類-生</v>
      </c>
      <c r="E830" s="1"/>
      <c r="M830" s="2"/>
    </row>
    <row r="831" spans="1:13">
      <c r="A831" s="18" t="s">
        <v>873</v>
      </c>
      <c r="B831" s="21">
        <v>55</v>
      </c>
      <c r="C831" s="21">
        <v>1</v>
      </c>
      <c r="D831" s="21" t="str">
        <f t="shared" si="12"/>
        <v>魚介類-生</v>
      </c>
      <c r="E831" s="1"/>
      <c r="M831" s="2"/>
    </row>
    <row r="832" spans="1:13">
      <c r="A832" s="18" t="s">
        <v>874</v>
      </c>
      <c r="B832" s="21">
        <v>60</v>
      </c>
      <c r="C832" s="21">
        <v>1</v>
      </c>
      <c r="D832" s="21" t="str">
        <f t="shared" si="12"/>
        <v>魚介類-生</v>
      </c>
      <c r="E832" s="1"/>
      <c r="M832" s="2"/>
    </row>
    <row r="833" spans="1:13">
      <c r="A833" s="18" t="s">
        <v>875</v>
      </c>
      <c r="B833" s="21">
        <v>50</v>
      </c>
      <c r="C833" s="21">
        <v>1</v>
      </c>
      <c r="D833" s="21" t="str">
        <f t="shared" si="12"/>
        <v>魚介類-生</v>
      </c>
      <c r="E833" s="1"/>
      <c r="M833" s="2"/>
    </row>
    <row r="834" spans="1:13">
      <c r="A834" s="18" t="s">
        <v>876</v>
      </c>
      <c r="B834" s="21">
        <v>0</v>
      </c>
      <c r="C834" s="21">
        <v>2</v>
      </c>
      <c r="D834" s="21" t="str">
        <f t="shared" si="12"/>
        <v>魚介類-加工品</v>
      </c>
      <c r="E834" s="1"/>
      <c r="M834" s="2"/>
    </row>
    <row r="835" spans="1:13">
      <c r="A835" s="18" t="s">
        <v>877</v>
      </c>
      <c r="B835" s="21">
        <v>0</v>
      </c>
      <c r="C835" s="21">
        <v>1</v>
      </c>
      <c r="D835" s="21" t="str">
        <f t="shared" si="12"/>
        <v>魚介類-生</v>
      </c>
      <c r="E835" s="1"/>
      <c r="M835" s="2"/>
    </row>
    <row r="836" spans="1:13">
      <c r="A836" s="18" t="s">
        <v>878</v>
      </c>
      <c r="B836" s="21">
        <v>30</v>
      </c>
      <c r="C836" s="21">
        <v>1</v>
      </c>
      <c r="D836" s="21" t="str">
        <f t="shared" si="12"/>
        <v>魚介類-生</v>
      </c>
      <c r="E836" s="1"/>
      <c r="M836" s="2"/>
    </row>
    <row r="837" spans="1:13">
      <c r="A837" s="18" t="s">
        <v>879</v>
      </c>
      <c r="B837" s="21">
        <v>0</v>
      </c>
      <c r="C837" s="21">
        <v>2</v>
      </c>
      <c r="D837" s="21" t="str">
        <f t="shared" si="12"/>
        <v>魚介類-加工品</v>
      </c>
      <c r="E837" s="1"/>
      <c r="M837" s="2"/>
    </row>
    <row r="838" spans="1:13">
      <c r="A838" s="18" t="s">
        <v>880</v>
      </c>
      <c r="B838" s="21">
        <v>0</v>
      </c>
      <c r="C838" s="21">
        <v>1</v>
      </c>
      <c r="D838" s="21" t="str">
        <f t="shared" ref="D838:D901" si="13">VLOOKUP(C838,$H$6:$I$31,2,FALSE)</f>
        <v>魚介類-生</v>
      </c>
      <c r="E838" s="1"/>
      <c r="M838" s="2"/>
    </row>
    <row r="839" spans="1:13">
      <c r="A839" s="18" t="s">
        <v>881</v>
      </c>
      <c r="B839" s="21">
        <v>0</v>
      </c>
      <c r="C839" s="21">
        <v>1</v>
      </c>
      <c r="D839" s="21" t="str">
        <f t="shared" si="13"/>
        <v>魚介類-生</v>
      </c>
      <c r="E839" s="1"/>
      <c r="M839" s="2"/>
    </row>
    <row r="840" spans="1:13">
      <c r="A840" s="18" t="s">
        <v>882</v>
      </c>
      <c r="B840" s="21">
        <v>0</v>
      </c>
      <c r="C840" s="21">
        <v>1</v>
      </c>
      <c r="D840" s="21" t="str">
        <f t="shared" si="13"/>
        <v>魚介類-生</v>
      </c>
      <c r="E840" s="1"/>
      <c r="M840" s="2"/>
    </row>
    <row r="841" spans="1:13">
      <c r="A841" s="18" t="s">
        <v>883</v>
      </c>
      <c r="B841" s="21">
        <v>0</v>
      </c>
      <c r="C841" s="21">
        <v>1</v>
      </c>
      <c r="D841" s="21" t="str">
        <f t="shared" si="13"/>
        <v>魚介類-生</v>
      </c>
      <c r="E841" s="1"/>
      <c r="M841" s="2"/>
    </row>
    <row r="842" spans="1:13">
      <c r="A842" s="18" t="s">
        <v>884</v>
      </c>
      <c r="B842" s="21">
        <v>45</v>
      </c>
      <c r="C842" s="21">
        <v>1</v>
      </c>
      <c r="D842" s="21" t="str">
        <f t="shared" si="13"/>
        <v>魚介類-生</v>
      </c>
      <c r="E842" s="1"/>
      <c r="M842" s="2"/>
    </row>
    <row r="843" spans="1:13">
      <c r="A843" s="18" t="s">
        <v>885</v>
      </c>
      <c r="B843" s="21">
        <v>0</v>
      </c>
      <c r="C843" s="21">
        <v>1</v>
      </c>
      <c r="D843" s="21" t="str">
        <f t="shared" si="13"/>
        <v>魚介類-生</v>
      </c>
      <c r="E843" s="1"/>
      <c r="M843" s="2"/>
    </row>
    <row r="844" spans="1:13">
      <c r="A844" s="18" t="s">
        <v>886</v>
      </c>
      <c r="B844" s="21">
        <v>0</v>
      </c>
      <c r="C844" s="21">
        <v>1</v>
      </c>
      <c r="D844" s="21" t="str">
        <f t="shared" si="13"/>
        <v>魚介類-生</v>
      </c>
      <c r="E844" s="1"/>
      <c r="M844" s="2"/>
    </row>
    <row r="845" spans="1:13">
      <c r="A845" s="18" t="s">
        <v>887</v>
      </c>
      <c r="B845" s="21">
        <v>0</v>
      </c>
      <c r="C845" s="21">
        <v>1</v>
      </c>
      <c r="D845" s="21" t="str">
        <f t="shared" si="13"/>
        <v>魚介類-生</v>
      </c>
      <c r="E845" s="1"/>
      <c r="M845" s="2"/>
    </row>
    <row r="846" spans="1:13">
      <c r="A846" s="18" t="s">
        <v>888</v>
      </c>
      <c r="B846" s="21">
        <v>0</v>
      </c>
      <c r="C846" s="21">
        <v>1</v>
      </c>
      <c r="D846" s="21" t="str">
        <f t="shared" si="13"/>
        <v>魚介類-生</v>
      </c>
      <c r="E846" s="1"/>
      <c r="M846" s="2"/>
    </row>
    <row r="847" spans="1:13">
      <c r="A847" s="18" t="s">
        <v>889</v>
      </c>
      <c r="B847" s="21">
        <v>0</v>
      </c>
      <c r="C847" s="21">
        <v>1</v>
      </c>
      <c r="D847" s="21" t="str">
        <f t="shared" si="13"/>
        <v>魚介類-生</v>
      </c>
      <c r="E847" s="1"/>
      <c r="M847" s="2"/>
    </row>
    <row r="848" spans="1:13">
      <c r="A848" s="18" t="s">
        <v>890</v>
      </c>
      <c r="B848" s="21">
        <v>0</v>
      </c>
      <c r="C848" s="21">
        <v>1</v>
      </c>
      <c r="D848" s="21" t="str">
        <f t="shared" si="13"/>
        <v>魚介類-生</v>
      </c>
      <c r="E848" s="1"/>
      <c r="M848" s="2"/>
    </row>
    <row r="849" spans="1:13">
      <c r="A849" s="18" t="s">
        <v>891</v>
      </c>
      <c r="B849" s="21">
        <v>50</v>
      </c>
      <c r="C849" s="21">
        <v>1</v>
      </c>
      <c r="D849" s="21" t="str">
        <f t="shared" si="13"/>
        <v>魚介類-生</v>
      </c>
      <c r="E849" s="1"/>
      <c r="M849" s="2"/>
    </row>
    <row r="850" spans="1:13">
      <c r="A850" s="18" t="s">
        <v>892</v>
      </c>
      <c r="B850" s="21">
        <v>50</v>
      </c>
      <c r="C850" s="21">
        <v>1</v>
      </c>
      <c r="D850" s="21" t="str">
        <f t="shared" si="13"/>
        <v>魚介類-生</v>
      </c>
      <c r="E850" s="1"/>
      <c r="M850" s="2"/>
    </row>
    <row r="851" spans="1:13">
      <c r="A851" s="18" t="s">
        <v>893</v>
      </c>
      <c r="B851" s="21">
        <v>50</v>
      </c>
      <c r="C851" s="21">
        <v>1</v>
      </c>
      <c r="D851" s="21" t="str">
        <f t="shared" si="13"/>
        <v>魚介類-生</v>
      </c>
      <c r="E851" s="1"/>
      <c r="M851" s="2"/>
    </row>
    <row r="852" spans="1:13">
      <c r="A852" s="18" t="s">
        <v>894</v>
      </c>
      <c r="B852" s="21">
        <v>50</v>
      </c>
      <c r="C852" s="21">
        <v>1</v>
      </c>
      <c r="D852" s="21" t="str">
        <f t="shared" si="13"/>
        <v>魚介類-生</v>
      </c>
      <c r="E852" s="1"/>
      <c r="M852" s="2"/>
    </row>
    <row r="853" spans="1:13">
      <c r="A853" s="18" t="s">
        <v>895</v>
      </c>
      <c r="B853" s="21">
        <v>35</v>
      </c>
      <c r="C853" s="21">
        <v>1</v>
      </c>
      <c r="D853" s="21" t="str">
        <f t="shared" si="13"/>
        <v>魚介類-生</v>
      </c>
      <c r="E853" s="1"/>
      <c r="M853" s="2"/>
    </row>
    <row r="854" spans="1:13">
      <c r="A854" s="18" t="s">
        <v>896</v>
      </c>
      <c r="B854" s="21">
        <v>0</v>
      </c>
      <c r="C854" s="21">
        <v>1</v>
      </c>
      <c r="D854" s="21" t="str">
        <f t="shared" si="13"/>
        <v>魚介類-生</v>
      </c>
      <c r="E854" s="1"/>
      <c r="M854" s="2"/>
    </row>
    <row r="855" spans="1:13">
      <c r="A855" s="18" t="s">
        <v>897</v>
      </c>
      <c r="B855" s="21">
        <v>0</v>
      </c>
      <c r="C855" s="21">
        <v>1</v>
      </c>
      <c r="D855" s="21" t="str">
        <f t="shared" si="13"/>
        <v>魚介類-生</v>
      </c>
      <c r="E855" s="1"/>
      <c r="M855" s="2"/>
    </row>
    <row r="856" spans="1:13">
      <c r="A856" s="18" t="s">
        <v>898</v>
      </c>
      <c r="B856" s="21">
        <v>25</v>
      </c>
      <c r="C856" s="21">
        <v>1</v>
      </c>
      <c r="D856" s="21" t="str">
        <f t="shared" si="13"/>
        <v>魚介類-生</v>
      </c>
      <c r="E856" s="1"/>
      <c r="M856" s="2"/>
    </row>
    <row r="857" spans="1:13">
      <c r="A857" s="18" t="s">
        <v>899</v>
      </c>
      <c r="B857" s="21">
        <v>25</v>
      </c>
      <c r="C857" s="21">
        <v>1</v>
      </c>
      <c r="D857" s="21" t="str">
        <f t="shared" si="13"/>
        <v>魚介類-生</v>
      </c>
      <c r="E857" s="1"/>
      <c r="M857" s="2"/>
    </row>
    <row r="858" spans="1:13">
      <c r="A858" s="18" t="s">
        <v>900</v>
      </c>
      <c r="B858" s="21">
        <v>0</v>
      </c>
      <c r="C858" s="21">
        <v>2</v>
      </c>
      <c r="D858" s="21" t="str">
        <f t="shared" si="13"/>
        <v>魚介類-加工品</v>
      </c>
      <c r="E858" s="1"/>
      <c r="M858" s="2"/>
    </row>
    <row r="859" spans="1:13">
      <c r="A859" s="18" t="s">
        <v>901</v>
      </c>
      <c r="B859" s="21">
        <v>0</v>
      </c>
      <c r="C859" s="21">
        <v>2</v>
      </c>
      <c r="D859" s="21" t="str">
        <f t="shared" si="13"/>
        <v>魚介類-加工品</v>
      </c>
      <c r="E859" s="1"/>
      <c r="M859" s="2"/>
    </row>
    <row r="860" spans="1:13">
      <c r="A860" s="18" t="s">
        <v>902</v>
      </c>
      <c r="B860" s="21">
        <v>0</v>
      </c>
      <c r="C860" s="21">
        <v>2</v>
      </c>
      <c r="D860" s="21" t="str">
        <f t="shared" si="13"/>
        <v>魚介類-加工品</v>
      </c>
      <c r="E860" s="1"/>
      <c r="M860" s="2"/>
    </row>
    <row r="861" spans="1:13">
      <c r="A861" s="18" t="s">
        <v>903</v>
      </c>
      <c r="B861" s="21">
        <v>0</v>
      </c>
      <c r="C861" s="21">
        <v>2</v>
      </c>
      <c r="D861" s="21" t="str">
        <f t="shared" si="13"/>
        <v>魚介類-加工品</v>
      </c>
      <c r="E861" s="1"/>
      <c r="M861" s="2"/>
    </row>
    <row r="862" spans="1:13">
      <c r="A862" s="18" t="s">
        <v>904</v>
      </c>
      <c r="B862" s="21">
        <v>0</v>
      </c>
      <c r="C862" s="21">
        <v>1</v>
      </c>
      <c r="D862" s="21" t="str">
        <f t="shared" si="13"/>
        <v>魚介類-生</v>
      </c>
      <c r="E862" s="1"/>
      <c r="M862" s="2"/>
    </row>
    <row r="863" spans="1:13">
      <c r="A863" s="18" t="s">
        <v>905</v>
      </c>
      <c r="B863" s="21">
        <v>0</v>
      </c>
      <c r="C863" s="21">
        <v>1</v>
      </c>
      <c r="D863" s="21" t="str">
        <f t="shared" si="13"/>
        <v>魚介類-生</v>
      </c>
      <c r="E863" s="1"/>
      <c r="M863" s="2"/>
    </row>
    <row r="864" spans="1:13">
      <c r="A864" s="18" t="s">
        <v>906</v>
      </c>
      <c r="B864" s="21">
        <v>0</v>
      </c>
      <c r="C864" s="21">
        <v>1</v>
      </c>
      <c r="D864" s="21" t="str">
        <f t="shared" si="13"/>
        <v>魚介類-生</v>
      </c>
      <c r="E864" s="1"/>
      <c r="M864" s="2"/>
    </row>
    <row r="865" spans="1:13">
      <c r="A865" s="18" t="s">
        <v>907</v>
      </c>
      <c r="B865" s="21">
        <v>40</v>
      </c>
      <c r="C865" s="21">
        <v>1</v>
      </c>
      <c r="D865" s="21" t="str">
        <f t="shared" si="13"/>
        <v>魚介類-生</v>
      </c>
      <c r="E865" s="1"/>
      <c r="M865" s="2"/>
    </row>
    <row r="866" spans="1:13">
      <c r="A866" s="18" t="s">
        <v>908</v>
      </c>
      <c r="B866" s="21">
        <v>0</v>
      </c>
      <c r="C866" s="21">
        <v>1</v>
      </c>
      <c r="D866" s="21" t="str">
        <f t="shared" si="13"/>
        <v>魚介類-生</v>
      </c>
      <c r="E866" s="1"/>
      <c r="M866" s="2"/>
    </row>
    <row r="867" spans="1:13">
      <c r="A867" s="18" t="s">
        <v>909</v>
      </c>
      <c r="B867" s="21">
        <v>35</v>
      </c>
      <c r="C867" s="21">
        <v>1</v>
      </c>
      <c r="D867" s="21" t="str">
        <f t="shared" si="13"/>
        <v>魚介類-生</v>
      </c>
      <c r="E867" s="1"/>
      <c r="M867" s="2"/>
    </row>
    <row r="868" spans="1:13">
      <c r="A868" s="18" t="s">
        <v>910</v>
      </c>
      <c r="B868" s="21">
        <v>35</v>
      </c>
      <c r="C868" s="21">
        <v>1</v>
      </c>
      <c r="D868" s="21" t="str">
        <f t="shared" si="13"/>
        <v>魚介類-生</v>
      </c>
      <c r="E868" s="1"/>
      <c r="M868" s="2"/>
    </row>
    <row r="869" spans="1:13">
      <c r="A869" s="18" t="s">
        <v>911</v>
      </c>
      <c r="B869" s="21">
        <v>30</v>
      </c>
      <c r="C869" s="21">
        <v>1</v>
      </c>
      <c r="D869" s="21" t="str">
        <f t="shared" si="13"/>
        <v>魚介類-生</v>
      </c>
      <c r="E869" s="1"/>
      <c r="M869" s="2"/>
    </row>
    <row r="870" spans="1:13">
      <c r="A870" s="18" t="s">
        <v>912</v>
      </c>
      <c r="B870" s="21">
        <v>30</v>
      </c>
      <c r="C870" s="21">
        <v>1</v>
      </c>
      <c r="D870" s="21" t="str">
        <f t="shared" si="13"/>
        <v>魚介類-生</v>
      </c>
      <c r="E870" s="1"/>
      <c r="M870" s="2"/>
    </row>
    <row r="871" spans="1:13">
      <c r="A871" s="18" t="s">
        <v>913</v>
      </c>
      <c r="B871" s="21">
        <v>15</v>
      </c>
      <c r="C871" s="21">
        <v>2</v>
      </c>
      <c r="D871" s="21" t="str">
        <f t="shared" si="13"/>
        <v>魚介類-加工品</v>
      </c>
      <c r="E871" s="1"/>
      <c r="M871" s="2"/>
    </row>
    <row r="872" spans="1:13">
      <c r="A872" s="18" t="s">
        <v>914</v>
      </c>
      <c r="B872" s="21">
        <v>15</v>
      </c>
      <c r="C872" s="21">
        <v>2</v>
      </c>
      <c r="D872" s="21" t="str">
        <f t="shared" si="13"/>
        <v>魚介類-加工品</v>
      </c>
      <c r="E872" s="1"/>
      <c r="M872" s="2"/>
    </row>
    <row r="873" spans="1:13">
      <c r="A873" s="18" t="s">
        <v>915</v>
      </c>
      <c r="B873" s="21">
        <v>0</v>
      </c>
      <c r="C873" s="21">
        <v>2</v>
      </c>
      <c r="D873" s="21" t="str">
        <f t="shared" si="13"/>
        <v>魚介類-加工品</v>
      </c>
      <c r="E873" s="1"/>
      <c r="M873" s="2"/>
    </row>
    <row r="874" spans="1:13">
      <c r="A874" s="18" t="s">
        <v>916</v>
      </c>
      <c r="B874" s="21">
        <v>0</v>
      </c>
      <c r="C874" s="21">
        <v>2</v>
      </c>
      <c r="D874" s="21" t="str">
        <f t="shared" si="13"/>
        <v>魚介類-加工品</v>
      </c>
      <c r="E874" s="1"/>
      <c r="M874" s="2"/>
    </row>
    <row r="875" spans="1:13">
      <c r="A875" s="18" t="s">
        <v>917</v>
      </c>
      <c r="B875" s="21">
        <v>0</v>
      </c>
      <c r="C875" s="21">
        <v>1</v>
      </c>
      <c r="D875" s="21" t="str">
        <f t="shared" si="13"/>
        <v>魚介類-生</v>
      </c>
      <c r="E875" s="1"/>
      <c r="M875" s="2"/>
    </row>
    <row r="876" spans="1:13">
      <c r="A876" s="18" t="s">
        <v>918</v>
      </c>
      <c r="B876" s="21">
        <v>10</v>
      </c>
      <c r="C876" s="21">
        <v>1</v>
      </c>
      <c r="D876" s="21" t="str">
        <f t="shared" si="13"/>
        <v>魚介類-生</v>
      </c>
      <c r="E876" s="1"/>
      <c r="M876" s="2"/>
    </row>
    <row r="877" spans="1:13">
      <c r="A877" s="18" t="s">
        <v>919</v>
      </c>
      <c r="B877" s="21">
        <v>10</v>
      </c>
      <c r="C877" s="21">
        <v>1</v>
      </c>
      <c r="D877" s="21" t="str">
        <f t="shared" si="13"/>
        <v>魚介類-生</v>
      </c>
      <c r="E877" s="1"/>
      <c r="M877" s="2"/>
    </row>
    <row r="878" spans="1:13">
      <c r="A878" s="18" t="s">
        <v>920</v>
      </c>
      <c r="B878" s="21">
        <v>0</v>
      </c>
      <c r="C878" s="21">
        <v>1</v>
      </c>
      <c r="D878" s="21" t="str">
        <f t="shared" si="13"/>
        <v>魚介類-生</v>
      </c>
      <c r="E878" s="1"/>
      <c r="M878" s="2"/>
    </row>
    <row r="879" spans="1:13">
      <c r="A879" s="18" t="s">
        <v>921</v>
      </c>
      <c r="B879" s="21">
        <v>45</v>
      </c>
      <c r="C879" s="21">
        <v>1</v>
      </c>
      <c r="D879" s="21" t="str">
        <f t="shared" si="13"/>
        <v>魚介類-生</v>
      </c>
      <c r="E879" s="1"/>
      <c r="M879" s="2"/>
    </row>
    <row r="880" spans="1:13">
      <c r="A880" s="18" t="s">
        <v>922</v>
      </c>
      <c r="B880" s="21">
        <v>55</v>
      </c>
      <c r="C880" s="21">
        <v>1</v>
      </c>
      <c r="D880" s="21" t="str">
        <f t="shared" si="13"/>
        <v>魚介類-生</v>
      </c>
      <c r="E880" s="1"/>
      <c r="M880" s="2"/>
    </row>
    <row r="881" spans="1:13">
      <c r="A881" s="18" t="s">
        <v>923</v>
      </c>
      <c r="B881" s="21">
        <v>0</v>
      </c>
      <c r="C881" s="21">
        <v>1</v>
      </c>
      <c r="D881" s="21" t="str">
        <f t="shared" si="13"/>
        <v>魚介類-生</v>
      </c>
      <c r="E881" s="1"/>
      <c r="M881" s="2"/>
    </row>
    <row r="882" spans="1:13">
      <c r="A882" s="18" t="s">
        <v>924</v>
      </c>
      <c r="B882" s="21">
        <v>0</v>
      </c>
      <c r="C882" s="21">
        <v>1</v>
      </c>
      <c r="D882" s="21" t="str">
        <f t="shared" si="13"/>
        <v>魚介類-生</v>
      </c>
      <c r="E882" s="1"/>
      <c r="M882" s="2"/>
    </row>
    <row r="883" spans="1:13">
      <c r="A883" s="18" t="s">
        <v>925</v>
      </c>
      <c r="B883" s="21">
        <v>0</v>
      </c>
      <c r="C883" s="21">
        <v>1</v>
      </c>
      <c r="D883" s="21" t="str">
        <f t="shared" si="13"/>
        <v>魚介類-生</v>
      </c>
      <c r="E883" s="1"/>
      <c r="M883" s="2"/>
    </row>
    <row r="884" spans="1:13">
      <c r="A884" s="18" t="s">
        <v>926</v>
      </c>
      <c r="B884" s="21">
        <v>60</v>
      </c>
      <c r="C884" s="21">
        <v>1</v>
      </c>
      <c r="D884" s="21" t="str">
        <f t="shared" si="13"/>
        <v>魚介類-生</v>
      </c>
      <c r="E884" s="1"/>
      <c r="M884" s="2"/>
    </row>
    <row r="885" spans="1:13">
      <c r="A885" s="18" t="s">
        <v>927</v>
      </c>
      <c r="B885" s="21">
        <v>55</v>
      </c>
      <c r="C885" s="21">
        <v>1</v>
      </c>
      <c r="D885" s="21" t="str">
        <f t="shared" si="13"/>
        <v>魚介類-生</v>
      </c>
      <c r="E885" s="1"/>
      <c r="M885" s="2"/>
    </row>
    <row r="886" spans="1:13">
      <c r="A886" s="18" t="s">
        <v>928</v>
      </c>
      <c r="B886" s="21">
        <v>55</v>
      </c>
      <c r="C886" s="21">
        <v>1</v>
      </c>
      <c r="D886" s="21" t="str">
        <f t="shared" si="13"/>
        <v>魚介類-生</v>
      </c>
      <c r="E886" s="1"/>
      <c r="M886" s="2"/>
    </row>
    <row r="887" spans="1:13">
      <c r="A887" s="18" t="s">
        <v>929</v>
      </c>
      <c r="B887" s="21">
        <v>50</v>
      </c>
      <c r="C887" s="21">
        <v>1</v>
      </c>
      <c r="D887" s="21" t="str">
        <f t="shared" si="13"/>
        <v>魚介類-生</v>
      </c>
      <c r="E887" s="1"/>
      <c r="M887" s="2"/>
    </row>
    <row r="888" spans="1:13">
      <c r="A888" s="18" t="s">
        <v>930</v>
      </c>
      <c r="B888" s="21">
        <v>50</v>
      </c>
      <c r="C888" s="21">
        <v>1</v>
      </c>
      <c r="D888" s="21" t="str">
        <f t="shared" si="13"/>
        <v>魚介類-生</v>
      </c>
      <c r="E888" s="1"/>
      <c r="M888" s="2"/>
    </row>
    <row r="889" spans="1:13">
      <c r="A889" s="18" t="s">
        <v>931</v>
      </c>
      <c r="B889" s="21">
        <v>50</v>
      </c>
      <c r="C889" s="21">
        <v>1</v>
      </c>
      <c r="D889" s="21" t="str">
        <f t="shared" si="13"/>
        <v>魚介類-生</v>
      </c>
      <c r="E889" s="1"/>
      <c r="M889" s="2"/>
    </row>
    <row r="890" spans="1:13">
      <c r="A890" s="18" t="s">
        <v>932</v>
      </c>
      <c r="B890" s="21">
        <v>50</v>
      </c>
      <c r="C890" s="21">
        <v>1</v>
      </c>
      <c r="D890" s="21" t="str">
        <f t="shared" si="13"/>
        <v>魚介類-生</v>
      </c>
      <c r="E890" s="1"/>
      <c r="M890" s="2"/>
    </row>
    <row r="891" spans="1:13">
      <c r="A891" s="18" t="s">
        <v>933</v>
      </c>
      <c r="B891" s="21">
        <v>50</v>
      </c>
      <c r="C891" s="21">
        <v>1</v>
      </c>
      <c r="D891" s="21" t="str">
        <f t="shared" si="13"/>
        <v>魚介類-生</v>
      </c>
      <c r="E891" s="1"/>
      <c r="M891" s="2"/>
    </row>
    <row r="892" spans="1:13">
      <c r="A892" s="18" t="s">
        <v>934</v>
      </c>
      <c r="B892" s="21">
        <v>40</v>
      </c>
      <c r="C892" s="21">
        <v>1</v>
      </c>
      <c r="D892" s="21" t="str">
        <f t="shared" si="13"/>
        <v>魚介類-生</v>
      </c>
      <c r="E892" s="1"/>
      <c r="M892" s="2"/>
    </row>
    <row r="893" spans="1:13">
      <c r="A893" s="18" t="s">
        <v>935</v>
      </c>
      <c r="B893" s="21">
        <v>40</v>
      </c>
      <c r="C893" s="21">
        <v>1</v>
      </c>
      <c r="D893" s="21" t="str">
        <f t="shared" si="13"/>
        <v>魚介類-生</v>
      </c>
      <c r="E893" s="1"/>
      <c r="M893" s="2"/>
    </row>
    <row r="894" spans="1:13">
      <c r="A894" s="18" t="s">
        <v>936</v>
      </c>
      <c r="B894" s="21">
        <v>35</v>
      </c>
      <c r="C894" s="21">
        <v>1</v>
      </c>
      <c r="D894" s="21" t="str">
        <f t="shared" si="13"/>
        <v>魚介類-生</v>
      </c>
      <c r="E894" s="1"/>
      <c r="M894" s="2"/>
    </row>
    <row r="895" spans="1:13">
      <c r="A895" s="18" t="s">
        <v>937</v>
      </c>
      <c r="B895" s="21">
        <v>65</v>
      </c>
      <c r="C895" s="21">
        <v>1</v>
      </c>
      <c r="D895" s="21" t="str">
        <f t="shared" si="13"/>
        <v>魚介類-生</v>
      </c>
      <c r="E895" s="1"/>
      <c r="M895" s="2"/>
    </row>
    <row r="896" spans="1:13">
      <c r="A896" s="18" t="s">
        <v>938</v>
      </c>
      <c r="B896" s="21">
        <v>65</v>
      </c>
      <c r="C896" s="21">
        <v>1</v>
      </c>
      <c r="D896" s="21" t="str">
        <f t="shared" si="13"/>
        <v>魚介類-生</v>
      </c>
      <c r="E896" s="1"/>
      <c r="M896" s="2"/>
    </row>
    <row r="897" spans="1:13">
      <c r="A897" s="18" t="s">
        <v>939</v>
      </c>
      <c r="B897" s="21">
        <v>0</v>
      </c>
      <c r="C897" s="21">
        <v>1</v>
      </c>
      <c r="D897" s="21" t="str">
        <f t="shared" si="13"/>
        <v>魚介類-生</v>
      </c>
      <c r="E897" s="1"/>
      <c r="M897" s="2"/>
    </row>
    <row r="898" spans="1:13">
      <c r="A898" s="18" t="s">
        <v>940</v>
      </c>
      <c r="B898" s="21">
        <v>0</v>
      </c>
      <c r="C898" s="21">
        <v>1</v>
      </c>
      <c r="D898" s="21" t="str">
        <f t="shared" si="13"/>
        <v>魚介類-生</v>
      </c>
      <c r="E898" s="1"/>
      <c r="M898" s="2"/>
    </row>
    <row r="899" spans="1:13">
      <c r="A899" s="18" t="s">
        <v>941</v>
      </c>
      <c r="B899" s="21">
        <v>0</v>
      </c>
      <c r="C899" s="21">
        <v>1</v>
      </c>
      <c r="D899" s="21" t="str">
        <f t="shared" si="13"/>
        <v>魚介類-生</v>
      </c>
      <c r="E899" s="1"/>
      <c r="M899" s="2"/>
    </row>
    <row r="900" spans="1:13">
      <c r="A900" s="18" t="s">
        <v>942</v>
      </c>
      <c r="B900" s="21">
        <v>0</v>
      </c>
      <c r="C900" s="21">
        <v>1</v>
      </c>
      <c r="D900" s="21" t="str">
        <f t="shared" si="13"/>
        <v>魚介類-生</v>
      </c>
      <c r="E900" s="1"/>
      <c r="M900" s="2"/>
    </row>
    <row r="901" spans="1:13">
      <c r="A901" s="18" t="s">
        <v>943</v>
      </c>
      <c r="B901" s="21">
        <v>45</v>
      </c>
      <c r="C901" s="21">
        <v>1</v>
      </c>
      <c r="D901" s="21" t="str">
        <f t="shared" si="13"/>
        <v>魚介類-生</v>
      </c>
      <c r="E901" s="1"/>
      <c r="M901" s="2"/>
    </row>
    <row r="902" spans="1:13">
      <c r="A902" s="18" t="s">
        <v>944</v>
      </c>
      <c r="B902" s="21">
        <v>0</v>
      </c>
      <c r="C902" s="21">
        <v>1</v>
      </c>
      <c r="D902" s="21" t="str">
        <f t="shared" ref="D902:D965" si="14">VLOOKUP(C902,$H$6:$I$31,2,FALSE)</f>
        <v>魚介類-生</v>
      </c>
      <c r="E902" s="1"/>
      <c r="M902" s="2"/>
    </row>
    <row r="903" spans="1:13">
      <c r="A903" s="18" t="s">
        <v>945</v>
      </c>
      <c r="B903" s="21">
        <v>45</v>
      </c>
      <c r="C903" s="21">
        <v>1</v>
      </c>
      <c r="D903" s="21" t="str">
        <f t="shared" si="14"/>
        <v>魚介類-生</v>
      </c>
      <c r="E903" s="1"/>
      <c r="M903" s="2"/>
    </row>
    <row r="904" spans="1:13">
      <c r="A904" s="18" t="s">
        <v>946</v>
      </c>
      <c r="B904" s="21">
        <v>0</v>
      </c>
      <c r="C904" s="21">
        <v>1</v>
      </c>
      <c r="D904" s="21" t="str">
        <f t="shared" si="14"/>
        <v>魚介類-生</v>
      </c>
      <c r="E904" s="1"/>
      <c r="M904" s="2"/>
    </row>
    <row r="905" spans="1:13">
      <c r="A905" s="18" t="s">
        <v>947</v>
      </c>
      <c r="B905" s="21">
        <v>40</v>
      </c>
      <c r="C905" s="21">
        <v>1</v>
      </c>
      <c r="D905" s="21" t="str">
        <f t="shared" si="14"/>
        <v>魚介類-生</v>
      </c>
      <c r="E905" s="1"/>
      <c r="M905" s="2"/>
    </row>
    <row r="906" spans="1:13">
      <c r="A906" s="18" t="s">
        <v>948</v>
      </c>
      <c r="B906" s="21">
        <v>0</v>
      </c>
      <c r="C906" s="21">
        <v>1</v>
      </c>
      <c r="D906" s="21" t="str">
        <f t="shared" si="14"/>
        <v>魚介類-生</v>
      </c>
      <c r="E906" s="1"/>
      <c r="M906" s="2"/>
    </row>
    <row r="907" spans="1:13">
      <c r="A907" s="18" t="s">
        <v>949</v>
      </c>
      <c r="B907" s="21">
        <v>55</v>
      </c>
      <c r="C907" s="21">
        <v>1</v>
      </c>
      <c r="D907" s="21" t="str">
        <f t="shared" si="14"/>
        <v>魚介類-生</v>
      </c>
      <c r="E907" s="1"/>
      <c r="M907" s="2"/>
    </row>
    <row r="908" spans="1:13">
      <c r="A908" s="18" t="s">
        <v>950</v>
      </c>
      <c r="B908" s="21">
        <v>45</v>
      </c>
      <c r="C908" s="21">
        <v>1</v>
      </c>
      <c r="D908" s="21" t="str">
        <f t="shared" si="14"/>
        <v>魚介類-生</v>
      </c>
      <c r="E908" s="1"/>
      <c r="M908" s="2"/>
    </row>
    <row r="909" spans="1:13">
      <c r="A909" s="18" t="s">
        <v>951</v>
      </c>
      <c r="B909" s="21">
        <v>45</v>
      </c>
      <c r="C909" s="21">
        <v>1</v>
      </c>
      <c r="D909" s="21" t="str">
        <f t="shared" si="14"/>
        <v>魚介類-生</v>
      </c>
      <c r="E909" s="1"/>
      <c r="M909" s="2"/>
    </row>
    <row r="910" spans="1:13">
      <c r="A910" s="18" t="s">
        <v>952</v>
      </c>
      <c r="B910" s="21">
        <v>45</v>
      </c>
      <c r="C910" s="21">
        <v>1</v>
      </c>
      <c r="D910" s="21" t="str">
        <f t="shared" si="14"/>
        <v>魚介類-生</v>
      </c>
      <c r="E910" s="1"/>
      <c r="M910" s="2"/>
    </row>
    <row r="911" spans="1:13">
      <c r="A911" s="18" t="s">
        <v>953</v>
      </c>
      <c r="B911" s="21">
        <v>25</v>
      </c>
      <c r="C911" s="21">
        <v>1</v>
      </c>
      <c r="D911" s="21" t="str">
        <f t="shared" si="14"/>
        <v>魚介類-生</v>
      </c>
      <c r="E911" s="1"/>
      <c r="M911" s="2"/>
    </row>
    <row r="912" spans="1:13">
      <c r="A912" s="18" t="s">
        <v>954</v>
      </c>
      <c r="B912" s="21">
        <v>0</v>
      </c>
      <c r="C912" s="21">
        <v>1</v>
      </c>
      <c r="D912" s="21" t="str">
        <f t="shared" si="14"/>
        <v>魚介類-生</v>
      </c>
      <c r="E912" s="1"/>
      <c r="M912" s="2"/>
    </row>
    <row r="913" spans="1:13">
      <c r="A913" s="18" t="s">
        <v>955</v>
      </c>
      <c r="B913" s="21">
        <v>0</v>
      </c>
      <c r="C913" s="21">
        <v>1</v>
      </c>
      <c r="D913" s="21" t="str">
        <f t="shared" si="14"/>
        <v>魚介類-生</v>
      </c>
      <c r="E913" s="1"/>
      <c r="M913" s="2"/>
    </row>
    <row r="914" spans="1:13">
      <c r="A914" s="18" t="s">
        <v>956</v>
      </c>
      <c r="B914" s="21">
        <v>0</v>
      </c>
      <c r="C914" s="21">
        <v>1</v>
      </c>
      <c r="D914" s="21" t="str">
        <f t="shared" si="14"/>
        <v>魚介類-生</v>
      </c>
      <c r="E914" s="1"/>
      <c r="M914" s="2"/>
    </row>
    <row r="915" spans="1:13">
      <c r="A915" s="18" t="s">
        <v>957</v>
      </c>
      <c r="B915" s="21">
        <v>60</v>
      </c>
      <c r="C915" s="21">
        <v>1</v>
      </c>
      <c r="D915" s="21" t="str">
        <f t="shared" si="14"/>
        <v>魚介類-生</v>
      </c>
      <c r="E915" s="1"/>
      <c r="M915" s="2"/>
    </row>
    <row r="916" spans="1:13">
      <c r="A916" s="18" t="s">
        <v>958</v>
      </c>
      <c r="B916" s="21">
        <v>0</v>
      </c>
      <c r="C916" s="21">
        <v>1</v>
      </c>
      <c r="D916" s="21" t="str">
        <f t="shared" si="14"/>
        <v>魚介類-生</v>
      </c>
      <c r="E916" s="1"/>
      <c r="M916" s="2"/>
    </row>
    <row r="917" spans="1:13">
      <c r="A917" s="18" t="s">
        <v>959</v>
      </c>
      <c r="B917" s="21">
        <v>0</v>
      </c>
      <c r="C917" s="21">
        <v>2</v>
      </c>
      <c r="D917" s="21" t="str">
        <f t="shared" si="14"/>
        <v>魚介類-加工品</v>
      </c>
      <c r="E917" s="1"/>
      <c r="M917" s="2"/>
    </row>
    <row r="918" spans="1:13">
      <c r="A918" s="18" t="s">
        <v>960</v>
      </c>
      <c r="B918" s="21">
        <v>60</v>
      </c>
      <c r="C918" s="21">
        <v>1</v>
      </c>
      <c r="D918" s="21" t="str">
        <f t="shared" si="14"/>
        <v>魚介類-生</v>
      </c>
      <c r="E918" s="1"/>
      <c r="M918" s="2"/>
    </row>
    <row r="919" spans="1:13">
      <c r="A919" s="18" t="s">
        <v>961</v>
      </c>
      <c r="B919" s="21">
        <v>50</v>
      </c>
      <c r="C919" s="21">
        <v>1</v>
      </c>
      <c r="D919" s="21" t="str">
        <f t="shared" si="14"/>
        <v>魚介類-生</v>
      </c>
      <c r="E919" s="1"/>
      <c r="M919" s="2"/>
    </row>
    <row r="920" spans="1:13">
      <c r="A920" s="18" t="s">
        <v>962</v>
      </c>
      <c r="B920" s="21">
        <v>55</v>
      </c>
      <c r="C920" s="21">
        <v>1</v>
      </c>
      <c r="D920" s="21" t="str">
        <f t="shared" si="14"/>
        <v>魚介類-生</v>
      </c>
      <c r="E920" s="1"/>
      <c r="M920" s="2"/>
    </row>
    <row r="921" spans="1:13">
      <c r="A921" s="18" t="s">
        <v>963</v>
      </c>
      <c r="B921" s="21">
        <v>0</v>
      </c>
      <c r="C921" s="21">
        <v>1</v>
      </c>
      <c r="D921" s="21" t="str">
        <f t="shared" si="14"/>
        <v>魚介類-生</v>
      </c>
      <c r="E921" s="1"/>
      <c r="M921" s="2"/>
    </row>
    <row r="922" spans="1:13">
      <c r="A922" s="18" t="s">
        <v>964</v>
      </c>
      <c r="B922" s="21">
        <v>0</v>
      </c>
      <c r="C922" s="21">
        <v>1</v>
      </c>
      <c r="D922" s="21" t="str">
        <f t="shared" si="14"/>
        <v>魚介類-生</v>
      </c>
      <c r="E922" s="1"/>
      <c r="M922" s="2"/>
    </row>
    <row r="923" spans="1:13">
      <c r="A923" s="18" t="s">
        <v>965</v>
      </c>
      <c r="B923" s="21">
        <v>40</v>
      </c>
      <c r="C923" s="21">
        <v>1</v>
      </c>
      <c r="D923" s="21" t="str">
        <f t="shared" si="14"/>
        <v>魚介類-生</v>
      </c>
      <c r="E923" s="1"/>
      <c r="M923" s="2"/>
    </row>
    <row r="924" spans="1:13">
      <c r="A924" s="18" t="s">
        <v>966</v>
      </c>
      <c r="B924" s="21">
        <v>40</v>
      </c>
      <c r="C924" s="21">
        <v>1</v>
      </c>
      <c r="D924" s="21" t="str">
        <f t="shared" si="14"/>
        <v>魚介類-生</v>
      </c>
      <c r="E924" s="1"/>
      <c r="M924" s="2"/>
    </row>
    <row r="925" spans="1:13">
      <c r="A925" s="18" t="s">
        <v>967</v>
      </c>
      <c r="B925" s="21">
        <v>0</v>
      </c>
      <c r="C925" s="21">
        <v>1</v>
      </c>
      <c r="D925" s="21" t="str">
        <f t="shared" si="14"/>
        <v>魚介類-生</v>
      </c>
      <c r="E925" s="1"/>
      <c r="M925" s="2"/>
    </row>
    <row r="926" spans="1:13">
      <c r="A926" s="18" t="s">
        <v>968</v>
      </c>
      <c r="B926" s="21">
        <v>0</v>
      </c>
      <c r="C926" s="21">
        <v>1</v>
      </c>
      <c r="D926" s="21" t="str">
        <f t="shared" si="14"/>
        <v>魚介類-生</v>
      </c>
      <c r="E926" s="1"/>
      <c r="M926" s="2"/>
    </row>
    <row r="927" spans="1:13">
      <c r="A927" s="18" t="s">
        <v>969</v>
      </c>
      <c r="B927" s="21">
        <v>50</v>
      </c>
      <c r="C927" s="21">
        <v>1</v>
      </c>
      <c r="D927" s="21" t="str">
        <f t="shared" si="14"/>
        <v>魚介類-生</v>
      </c>
      <c r="E927" s="1"/>
      <c r="M927" s="2"/>
    </row>
    <row r="928" spans="1:13">
      <c r="A928" s="18" t="s">
        <v>970</v>
      </c>
      <c r="B928" s="21">
        <v>0</v>
      </c>
      <c r="C928" s="21">
        <v>2</v>
      </c>
      <c r="D928" s="21" t="str">
        <f t="shared" si="14"/>
        <v>魚介類-加工品</v>
      </c>
      <c r="E928" s="1"/>
      <c r="M928" s="2"/>
    </row>
    <row r="929" spans="1:13">
      <c r="A929" s="18" t="s">
        <v>971</v>
      </c>
      <c r="B929" s="21">
        <v>0</v>
      </c>
      <c r="C929" s="21">
        <v>1</v>
      </c>
      <c r="D929" s="21" t="str">
        <f t="shared" si="14"/>
        <v>魚介類-生</v>
      </c>
      <c r="E929" s="1"/>
      <c r="M929" s="2"/>
    </row>
    <row r="930" spans="1:13">
      <c r="A930" s="18" t="s">
        <v>972</v>
      </c>
      <c r="B930" s="21">
        <v>0</v>
      </c>
      <c r="C930" s="21">
        <v>1</v>
      </c>
      <c r="D930" s="21" t="str">
        <f t="shared" si="14"/>
        <v>魚介類-生</v>
      </c>
      <c r="E930" s="1"/>
      <c r="M930" s="2"/>
    </row>
    <row r="931" spans="1:13">
      <c r="A931" s="18" t="s">
        <v>973</v>
      </c>
      <c r="B931" s="21">
        <v>50</v>
      </c>
      <c r="C931" s="21">
        <v>1</v>
      </c>
      <c r="D931" s="21" t="str">
        <f t="shared" si="14"/>
        <v>魚介類-生</v>
      </c>
      <c r="E931" s="1"/>
      <c r="M931" s="2"/>
    </row>
    <row r="932" spans="1:13">
      <c r="A932" s="18" t="s">
        <v>974</v>
      </c>
      <c r="B932" s="21">
        <v>0</v>
      </c>
      <c r="C932" s="21">
        <v>1</v>
      </c>
      <c r="D932" s="21" t="str">
        <f t="shared" si="14"/>
        <v>魚介類-生</v>
      </c>
      <c r="E932" s="1"/>
      <c r="M932" s="2"/>
    </row>
    <row r="933" spans="1:13">
      <c r="A933" s="18" t="s">
        <v>975</v>
      </c>
      <c r="B933" s="21">
        <v>50</v>
      </c>
      <c r="C933" s="21">
        <v>1</v>
      </c>
      <c r="D933" s="21" t="str">
        <f t="shared" si="14"/>
        <v>魚介類-生</v>
      </c>
      <c r="E933" s="1"/>
      <c r="M933" s="2"/>
    </row>
    <row r="934" spans="1:13">
      <c r="A934" s="18" t="s">
        <v>976</v>
      </c>
      <c r="B934" s="21">
        <v>40</v>
      </c>
      <c r="C934" s="21">
        <v>1</v>
      </c>
      <c r="D934" s="21" t="str">
        <f t="shared" si="14"/>
        <v>魚介類-生</v>
      </c>
      <c r="E934" s="1"/>
      <c r="M934" s="2"/>
    </row>
    <row r="935" spans="1:13">
      <c r="A935" s="18" t="s">
        <v>977</v>
      </c>
      <c r="B935" s="21">
        <v>35</v>
      </c>
      <c r="C935" s="21">
        <v>1</v>
      </c>
      <c r="D935" s="21" t="str">
        <f t="shared" si="14"/>
        <v>魚介類-生</v>
      </c>
      <c r="E935" s="1"/>
      <c r="M935" s="2"/>
    </row>
    <row r="936" spans="1:13">
      <c r="A936" s="18" t="s">
        <v>978</v>
      </c>
      <c r="B936" s="21">
        <v>50</v>
      </c>
      <c r="C936" s="21">
        <v>1</v>
      </c>
      <c r="D936" s="21" t="str">
        <f t="shared" si="14"/>
        <v>魚介類-生</v>
      </c>
      <c r="E936" s="1"/>
      <c r="M936" s="2"/>
    </row>
    <row r="937" spans="1:13">
      <c r="A937" s="18" t="s">
        <v>979</v>
      </c>
      <c r="B937" s="21">
        <v>0</v>
      </c>
      <c r="C937" s="21">
        <v>1</v>
      </c>
      <c r="D937" s="21" t="str">
        <f t="shared" si="14"/>
        <v>魚介類-生</v>
      </c>
      <c r="E937" s="1"/>
      <c r="M937" s="2"/>
    </row>
    <row r="938" spans="1:13">
      <c r="A938" s="18" t="s">
        <v>980</v>
      </c>
      <c r="B938" s="21">
        <v>0</v>
      </c>
      <c r="C938" s="21">
        <v>1</v>
      </c>
      <c r="D938" s="21" t="str">
        <f t="shared" si="14"/>
        <v>魚介類-生</v>
      </c>
      <c r="E938" s="1"/>
      <c r="M938" s="2"/>
    </row>
    <row r="939" spans="1:13">
      <c r="A939" s="18" t="s">
        <v>981</v>
      </c>
      <c r="B939" s="21">
        <v>0</v>
      </c>
      <c r="C939" s="21">
        <v>1</v>
      </c>
      <c r="D939" s="21" t="str">
        <f t="shared" si="14"/>
        <v>魚介類-生</v>
      </c>
      <c r="E939" s="1"/>
      <c r="M939" s="2"/>
    </row>
    <row r="940" spans="1:13">
      <c r="A940" s="18" t="s">
        <v>982</v>
      </c>
      <c r="B940" s="21">
        <v>0</v>
      </c>
      <c r="C940" s="21">
        <v>1</v>
      </c>
      <c r="D940" s="21" t="str">
        <f t="shared" si="14"/>
        <v>魚介類-生</v>
      </c>
      <c r="E940" s="1"/>
      <c r="M940" s="2"/>
    </row>
    <row r="941" spans="1:13">
      <c r="A941" s="18" t="s">
        <v>983</v>
      </c>
      <c r="B941" s="21">
        <v>0</v>
      </c>
      <c r="C941" s="21">
        <v>1</v>
      </c>
      <c r="D941" s="21" t="str">
        <f t="shared" si="14"/>
        <v>魚介類-生</v>
      </c>
      <c r="E941" s="1"/>
      <c r="M941" s="2"/>
    </row>
    <row r="942" spans="1:13">
      <c r="A942" s="18" t="s">
        <v>984</v>
      </c>
      <c r="B942" s="21">
        <v>0</v>
      </c>
      <c r="C942" s="21">
        <v>1</v>
      </c>
      <c r="D942" s="21" t="str">
        <f t="shared" si="14"/>
        <v>魚介類-生</v>
      </c>
      <c r="E942" s="1"/>
      <c r="M942" s="2"/>
    </row>
    <row r="943" spans="1:13">
      <c r="A943" s="18" t="s">
        <v>985</v>
      </c>
      <c r="B943" s="21">
        <v>0</v>
      </c>
      <c r="C943" s="21">
        <v>1</v>
      </c>
      <c r="D943" s="21" t="str">
        <f t="shared" si="14"/>
        <v>魚介類-生</v>
      </c>
      <c r="E943" s="1"/>
      <c r="M943" s="2"/>
    </row>
    <row r="944" spans="1:13">
      <c r="A944" s="18" t="s">
        <v>986</v>
      </c>
      <c r="B944" s="21">
        <v>0</v>
      </c>
      <c r="C944" s="21">
        <v>1</v>
      </c>
      <c r="D944" s="21" t="str">
        <f t="shared" si="14"/>
        <v>魚介類-生</v>
      </c>
      <c r="E944" s="1"/>
      <c r="M944" s="2"/>
    </row>
    <row r="945" spans="1:13">
      <c r="A945" s="18" t="s">
        <v>987</v>
      </c>
      <c r="B945" s="21">
        <v>0</v>
      </c>
      <c r="C945" s="21">
        <v>1</v>
      </c>
      <c r="D945" s="21" t="str">
        <f t="shared" si="14"/>
        <v>魚介類-生</v>
      </c>
      <c r="E945" s="1"/>
      <c r="M945" s="2"/>
    </row>
    <row r="946" spans="1:13">
      <c r="A946" s="18" t="s">
        <v>988</v>
      </c>
      <c r="B946" s="21">
        <v>0</v>
      </c>
      <c r="C946" s="21">
        <v>2</v>
      </c>
      <c r="D946" s="21" t="str">
        <f t="shared" si="14"/>
        <v>魚介類-加工品</v>
      </c>
      <c r="E946" s="1"/>
      <c r="M946" s="2"/>
    </row>
    <row r="947" spans="1:13">
      <c r="A947" s="18" t="s">
        <v>989</v>
      </c>
      <c r="B947" s="21">
        <v>0</v>
      </c>
      <c r="C947" s="21">
        <v>2</v>
      </c>
      <c r="D947" s="21" t="str">
        <f t="shared" si="14"/>
        <v>魚介類-加工品</v>
      </c>
      <c r="E947" s="1"/>
      <c r="M947" s="2"/>
    </row>
    <row r="948" spans="1:13">
      <c r="A948" s="18" t="s">
        <v>990</v>
      </c>
      <c r="B948" s="21">
        <v>0</v>
      </c>
      <c r="C948" s="21">
        <v>2</v>
      </c>
      <c r="D948" s="21" t="str">
        <f t="shared" si="14"/>
        <v>魚介類-加工品</v>
      </c>
      <c r="E948" s="1"/>
      <c r="M948" s="2"/>
    </row>
    <row r="949" spans="1:13">
      <c r="A949" s="18" t="s">
        <v>991</v>
      </c>
      <c r="B949" s="21">
        <v>0</v>
      </c>
      <c r="C949" s="21">
        <v>1</v>
      </c>
      <c r="D949" s="21" t="str">
        <f t="shared" si="14"/>
        <v>魚介類-生</v>
      </c>
      <c r="E949" s="1"/>
      <c r="M949" s="2"/>
    </row>
    <row r="950" spans="1:13">
      <c r="A950" s="18" t="s">
        <v>992</v>
      </c>
      <c r="B950" s="21">
        <v>40</v>
      </c>
      <c r="C950" s="21">
        <v>1</v>
      </c>
      <c r="D950" s="21" t="str">
        <f t="shared" si="14"/>
        <v>魚介類-生</v>
      </c>
      <c r="E950" s="1"/>
      <c r="M950" s="2"/>
    </row>
    <row r="951" spans="1:13">
      <c r="A951" s="18" t="s">
        <v>993</v>
      </c>
      <c r="B951" s="21">
        <v>0</v>
      </c>
      <c r="C951" s="21">
        <v>1</v>
      </c>
      <c r="D951" s="21" t="str">
        <f t="shared" si="14"/>
        <v>魚介類-生</v>
      </c>
      <c r="E951" s="1"/>
      <c r="M951" s="2"/>
    </row>
    <row r="952" spans="1:13">
      <c r="A952" s="18" t="s">
        <v>994</v>
      </c>
      <c r="B952" s="21">
        <v>0</v>
      </c>
      <c r="C952" s="21">
        <v>1</v>
      </c>
      <c r="D952" s="21" t="str">
        <f t="shared" si="14"/>
        <v>魚介類-生</v>
      </c>
      <c r="E952" s="1"/>
      <c r="M952" s="2"/>
    </row>
    <row r="953" spans="1:13">
      <c r="A953" s="18" t="s">
        <v>995</v>
      </c>
      <c r="B953" s="21">
        <v>0</v>
      </c>
      <c r="C953" s="21">
        <v>1</v>
      </c>
      <c r="D953" s="21" t="str">
        <f t="shared" si="14"/>
        <v>魚介類-生</v>
      </c>
      <c r="E953" s="1"/>
      <c r="M953" s="2"/>
    </row>
    <row r="954" spans="1:13">
      <c r="A954" s="18" t="s">
        <v>996</v>
      </c>
      <c r="B954" s="21">
        <v>0</v>
      </c>
      <c r="C954" s="21">
        <v>1</v>
      </c>
      <c r="D954" s="21" t="str">
        <f t="shared" si="14"/>
        <v>魚介類-生</v>
      </c>
      <c r="E954" s="1"/>
      <c r="M954" s="2"/>
    </row>
    <row r="955" spans="1:13">
      <c r="A955" s="18" t="s">
        <v>997</v>
      </c>
      <c r="B955" s="21">
        <v>55</v>
      </c>
      <c r="C955" s="21">
        <v>1</v>
      </c>
      <c r="D955" s="21" t="str">
        <f t="shared" si="14"/>
        <v>魚介類-生</v>
      </c>
      <c r="E955" s="1"/>
      <c r="M955" s="2"/>
    </row>
    <row r="956" spans="1:13">
      <c r="A956" s="18" t="s">
        <v>998</v>
      </c>
      <c r="B956" s="21">
        <v>5</v>
      </c>
      <c r="C956" s="21">
        <v>1</v>
      </c>
      <c r="D956" s="21" t="str">
        <f t="shared" si="14"/>
        <v>魚介類-生</v>
      </c>
      <c r="E956" s="1"/>
      <c r="M956" s="2"/>
    </row>
    <row r="957" spans="1:13">
      <c r="A957" s="18" t="s">
        <v>999</v>
      </c>
      <c r="B957" s="21">
        <v>55</v>
      </c>
      <c r="C957" s="21">
        <v>1</v>
      </c>
      <c r="D957" s="21" t="str">
        <f t="shared" si="14"/>
        <v>魚介類-生</v>
      </c>
      <c r="E957" s="1"/>
      <c r="M957" s="2"/>
    </row>
    <row r="958" spans="1:13">
      <c r="A958" s="18" t="s">
        <v>1000</v>
      </c>
      <c r="B958" s="21">
        <v>20</v>
      </c>
      <c r="C958" s="21">
        <v>1</v>
      </c>
      <c r="D958" s="21" t="str">
        <f t="shared" si="14"/>
        <v>魚介類-生</v>
      </c>
      <c r="E958" s="1"/>
      <c r="M958" s="2"/>
    </row>
    <row r="959" spans="1:13">
      <c r="A959" s="18" t="s">
        <v>1001</v>
      </c>
      <c r="B959" s="21">
        <v>45</v>
      </c>
      <c r="C959" s="21">
        <v>1</v>
      </c>
      <c r="D959" s="21" t="str">
        <f t="shared" si="14"/>
        <v>魚介類-生</v>
      </c>
      <c r="E959" s="1"/>
      <c r="M959" s="2"/>
    </row>
    <row r="960" spans="1:13">
      <c r="A960" s="18" t="s">
        <v>1002</v>
      </c>
      <c r="B960" s="21">
        <v>0</v>
      </c>
      <c r="C960" s="21">
        <v>1</v>
      </c>
      <c r="D960" s="21" t="str">
        <f t="shared" si="14"/>
        <v>魚介類-生</v>
      </c>
      <c r="E960" s="1"/>
      <c r="M960" s="2"/>
    </row>
    <row r="961" spans="1:13">
      <c r="A961" s="18" t="s">
        <v>1003</v>
      </c>
      <c r="B961" s="21">
        <v>75</v>
      </c>
      <c r="C961" s="21">
        <v>1</v>
      </c>
      <c r="D961" s="21" t="str">
        <f t="shared" si="14"/>
        <v>魚介類-生</v>
      </c>
      <c r="E961" s="1"/>
      <c r="M961" s="2"/>
    </row>
    <row r="962" spans="1:13">
      <c r="A962" s="18" t="s">
        <v>1004</v>
      </c>
      <c r="B962" s="21">
        <v>35</v>
      </c>
      <c r="C962" s="21">
        <v>1</v>
      </c>
      <c r="D962" s="21" t="str">
        <f t="shared" si="14"/>
        <v>魚介類-生</v>
      </c>
      <c r="E962" s="1"/>
      <c r="M962" s="2"/>
    </row>
    <row r="963" spans="1:13">
      <c r="A963" s="18" t="s">
        <v>1005</v>
      </c>
      <c r="B963" s="21">
        <v>60</v>
      </c>
      <c r="C963" s="21">
        <v>1</v>
      </c>
      <c r="D963" s="21" t="str">
        <f t="shared" si="14"/>
        <v>魚介類-生</v>
      </c>
      <c r="E963" s="1"/>
      <c r="M963" s="2"/>
    </row>
    <row r="964" spans="1:13">
      <c r="A964" s="18" t="s">
        <v>1006</v>
      </c>
      <c r="B964" s="21">
        <v>0</v>
      </c>
      <c r="C964" s="21">
        <v>2</v>
      </c>
      <c r="D964" s="21" t="str">
        <f t="shared" si="14"/>
        <v>魚介類-加工品</v>
      </c>
      <c r="E964" s="1"/>
      <c r="M964" s="2"/>
    </row>
    <row r="965" spans="1:13">
      <c r="A965" s="18" t="s">
        <v>1007</v>
      </c>
      <c r="B965" s="21">
        <v>55</v>
      </c>
      <c r="C965" s="21">
        <v>1</v>
      </c>
      <c r="D965" s="21" t="str">
        <f t="shared" si="14"/>
        <v>魚介類-生</v>
      </c>
      <c r="E965" s="1"/>
      <c r="M965" s="2"/>
    </row>
    <row r="966" spans="1:13">
      <c r="A966" s="18" t="s">
        <v>1008</v>
      </c>
      <c r="B966" s="21">
        <v>0</v>
      </c>
      <c r="C966" s="21">
        <v>1</v>
      </c>
      <c r="D966" s="21" t="str">
        <f t="shared" ref="D966:D1029" si="15">VLOOKUP(C966,$H$6:$I$31,2,FALSE)</f>
        <v>魚介類-生</v>
      </c>
      <c r="E966" s="1"/>
      <c r="M966" s="2"/>
    </row>
    <row r="967" spans="1:13">
      <c r="A967" s="18" t="s">
        <v>1009</v>
      </c>
      <c r="B967" s="21">
        <v>0</v>
      </c>
      <c r="C967" s="21">
        <v>2</v>
      </c>
      <c r="D967" s="21" t="str">
        <f t="shared" si="15"/>
        <v>魚介類-加工品</v>
      </c>
      <c r="E967" s="1"/>
      <c r="M967" s="2"/>
    </row>
    <row r="968" spans="1:13">
      <c r="A968" s="18" t="s">
        <v>1010</v>
      </c>
      <c r="B968" s="21">
        <v>60</v>
      </c>
      <c r="C968" s="21">
        <v>1</v>
      </c>
      <c r="D968" s="21" t="str">
        <f t="shared" si="15"/>
        <v>魚介類-生</v>
      </c>
      <c r="E968" s="1"/>
      <c r="M968" s="2"/>
    </row>
    <row r="969" spans="1:13">
      <c r="A969" s="18" t="s">
        <v>1011</v>
      </c>
      <c r="B969" s="21">
        <v>65</v>
      </c>
      <c r="C969" s="21">
        <v>1</v>
      </c>
      <c r="D969" s="21" t="str">
        <f t="shared" si="15"/>
        <v>魚介類-生</v>
      </c>
      <c r="E969" s="1"/>
      <c r="M969" s="2"/>
    </row>
    <row r="970" spans="1:13">
      <c r="A970" s="18" t="s">
        <v>1012</v>
      </c>
      <c r="B970" s="21">
        <v>0</v>
      </c>
      <c r="C970" s="21">
        <v>1</v>
      </c>
      <c r="D970" s="21" t="str">
        <f t="shared" si="15"/>
        <v>魚介類-生</v>
      </c>
      <c r="E970" s="1"/>
      <c r="M970" s="2"/>
    </row>
    <row r="971" spans="1:13">
      <c r="A971" s="18" t="s">
        <v>1013</v>
      </c>
      <c r="B971" s="21">
        <v>75</v>
      </c>
      <c r="C971" s="21">
        <v>1</v>
      </c>
      <c r="D971" s="21" t="str">
        <f t="shared" si="15"/>
        <v>魚介類-生</v>
      </c>
      <c r="E971" s="1"/>
      <c r="M971" s="2"/>
    </row>
    <row r="972" spans="1:13">
      <c r="A972" s="18" t="s">
        <v>1014</v>
      </c>
      <c r="B972" s="21">
        <v>0</v>
      </c>
      <c r="C972" s="21">
        <v>2</v>
      </c>
      <c r="D972" s="21" t="str">
        <f t="shared" si="15"/>
        <v>魚介類-加工品</v>
      </c>
      <c r="E972" s="1"/>
      <c r="M972" s="2"/>
    </row>
    <row r="973" spans="1:13">
      <c r="A973" s="18" t="s">
        <v>1015</v>
      </c>
      <c r="B973" s="21">
        <v>85</v>
      </c>
      <c r="C973" s="21">
        <v>1</v>
      </c>
      <c r="D973" s="21" t="str">
        <f t="shared" si="15"/>
        <v>魚介類-生</v>
      </c>
      <c r="E973" s="1"/>
      <c r="M973" s="2"/>
    </row>
    <row r="974" spans="1:13">
      <c r="A974" s="18" t="s">
        <v>1016</v>
      </c>
      <c r="B974" s="21">
        <v>0</v>
      </c>
      <c r="C974" s="21">
        <v>1</v>
      </c>
      <c r="D974" s="21" t="str">
        <f t="shared" si="15"/>
        <v>魚介類-生</v>
      </c>
      <c r="E974" s="1"/>
      <c r="M974" s="2"/>
    </row>
    <row r="975" spans="1:13">
      <c r="A975" s="18" t="s">
        <v>1017</v>
      </c>
      <c r="B975" s="21">
        <v>75</v>
      </c>
      <c r="C975" s="21">
        <v>1</v>
      </c>
      <c r="D975" s="21" t="str">
        <f t="shared" si="15"/>
        <v>魚介類-生</v>
      </c>
      <c r="E975" s="1"/>
      <c r="M975" s="2"/>
    </row>
    <row r="976" spans="1:13">
      <c r="A976" s="18" t="s">
        <v>1018</v>
      </c>
      <c r="B976" s="21">
        <v>0</v>
      </c>
      <c r="C976" s="21">
        <v>1</v>
      </c>
      <c r="D976" s="21" t="str">
        <f t="shared" si="15"/>
        <v>魚介類-生</v>
      </c>
      <c r="E976" s="1"/>
      <c r="M976" s="2"/>
    </row>
    <row r="977" spans="1:13">
      <c r="A977" s="18" t="s">
        <v>1019</v>
      </c>
      <c r="B977" s="21">
        <v>30</v>
      </c>
      <c r="C977" s="21">
        <v>1</v>
      </c>
      <c r="D977" s="21" t="str">
        <f t="shared" si="15"/>
        <v>魚介類-生</v>
      </c>
      <c r="E977" s="1"/>
      <c r="M977" s="2"/>
    </row>
    <row r="978" spans="1:13">
      <c r="A978" s="18" t="s">
        <v>1020</v>
      </c>
      <c r="B978" s="21">
        <v>0</v>
      </c>
      <c r="C978" s="21">
        <v>1</v>
      </c>
      <c r="D978" s="21" t="str">
        <f t="shared" si="15"/>
        <v>魚介類-生</v>
      </c>
      <c r="E978" s="1"/>
      <c r="M978" s="2"/>
    </row>
    <row r="979" spans="1:13">
      <c r="A979" s="18" t="s">
        <v>1021</v>
      </c>
      <c r="B979" s="21">
        <v>60</v>
      </c>
      <c r="C979" s="21">
        <v>1</v>
      </c>
      <c r="D979" s="21" t="str">
        <f t="shared" si="15"/>
        <v>魚介類-生</v>
      </c>
      <c r="E979" s="1"/>
      <c r="M979" s="2"/>
    </row>
    <row r="980" spans="1:13">
      <c r="A980" s="18" t="s">
        <v>1022</v>
      </c>
      <c r="B980" s="21">
        <v>0</v>
      </c>
      <c r="C980" s="21">
        <v>1</v>
      </c>
      <c r="D980" s="21" t="str">
        <f t="shared" si="15"/>
        <v>魚介類-生</v>
      </c>
      <c r="E980" s="1"/>
      <c r="M980" s="2"/>
    </row>
    <row r="981" spans="1:13">
      <c r="A981" s="18" t="s">
        <v>1023</v>
      </c>
      <c r="B981" s="21">
        <v>55</v>
      </c>
      <c r="C981" s="21">
        <v>1</v>
      </c>
      <c r="D981" s="21" t="str">
        <f t="shared" si="15"/>
        <v>魚介類-生</v>
      </c>
      <c r="E981" s="1"/>
      <c r="M981" s="2"/>
    </row>
    <row r="982" spans="1:13">
      <c r="A982" s="18" t="s">
        <v>1024</v>
      </c>
      <c r="B982" s="21">
        <v>65</v>
      </c>
      <c r="C982" s="21">
        <v>1</v>
      </c>
      <c r="D982" s="21" t="str">
        <f t="shared" si="15"/>
        <v>魚介類-生</v>
      </c>
      <c r="E982" s="1"/>
      <c r="M982" s="2"/>
    </row>
    <row r="983" spans="1:13">
      <c r="A983" s="18" t="s">
        <v>1025</v>
      </c>
      <c r="B983" s="21">
        <v>60</v>
      </c>
      <c r="C983" s="21">
        <v>1</v>
      </c>
      <c r="D983" s="21" t="str">
        <f t="shared" si="15"/>
        <v>魚介類-生</v>
      </c>
      <c r="E983" s="1"/>
      <c r="M983" s="2"/>
    </row>
    <row r="984" spans="1:13">
      <c r="A984" s="18" t="s">
        <v>1026</v>
      </c>
      <c r="B984" s="21">
        <v>60</v>
      </c>
      <c r="C984" s="21">
        <v>1</v>
      </c>
      <c r="D984" s="21" t="str">
        <f t="shared" si="15"/>
        <v>魚介類-生</v>
      </c>
      <c r="E984" s="1"/>
      <c r="M984" s="2"/>
    </row>
    <row r="985" spans="1:13">
      <c r="A985" s="18" t="s">
        <v>1027</v>
      </c>
      <c r="B985" s="21">
        <v>50</v>
      </c>
      <c r="C985" s="21">
        <v>1</v>
      </c>
      <c r="D985" s="21" t="str">
        <f t="shared" si="15"/>
        <v>魚介類-生</v>
      </c>
      <c r="E985" s="1"/>
      <c r="M985" s="2"/>
    </row>
    <row r="986" spans="1:13">
      <c r="A986" s="18" t="s">
        <v>1028</v>
      </c>
      <c r="B986" s="21">
        <v>50</v>
      </c>
      <c r="C986" s="21">
        <v>1</v>
      </c>
      <c r="D986" s="21" t="str">
        <f t="shared" si="15"/>
        <v>魚介類-生</v>
      </c>
      <c r="E986" s="1"/>
      <c r="M986" s="2"/>
    </row>
    <row r="987" spans="1:13">
      <c r="A987" s="18" t="s">
        <v>1029</v>
      </c>
      <c r="B987" s="21">
        <v>0</v>
      </c>
      <c r="C987" s="21">
        <v>1</v>
      </c>
      <c r="D987" s="21" t="str">
        <f t="shared" si="15"/>
        <v>魚介類-生</v>
      </c>
      <c r="E987" s="1"/>
      <c r="M987" s="2"/>
    </row>
    <row r="988" spans="1:13">
      <c r="A988" s="18" t="s">
        <v>1030</v>
      </c>
      <c r="B988" s="21">
        <v>0</v>
      </c>
      <c r="C988" s="21">
        <v>1</v>
      </c>
      <c r="D988" s="21" t="str">
        <f t="shared" si="15"/>
        <v>魚介類-生</v>
      </c>
      <c r="E988" s="1"/>
      <c r="M988" s="2"/>
    </row>
    <row r="989" spans="1:13">
      <c r="A989" s="18" t="s">
        <v>1031</v>
      </c>
      <c r="B989" s="21">
        <v>65</v>
      </c>
      <c r="C989" s="21">
        <v>1</v>
      </c>
      <c r="D989" s="21" t="str">
        <f t="shared" si="15"/>
        <v>魚介類-生</v>
      </c>
      <c r="E989" s="1"/>
      <c r="M989" s="2"/>
    </row>
    <row r="990" spans="1:13">
      <c r="A990" s="18" t="s">
        <v>1032</v>
      </c>
      <c r="B990" s="21">
        <v>80</v>
      </c>
      <c r="C990" s="21">
        <v>1</v>
      </c>
      <c r="D990" s="21" t="str">
        <f t="shared" si="15"/>
        <v>魚介類-生</v>
      </c>
      <c r="E990" s="1"/>
      <c r="M990" s="2"/>
    </row>
    <row r="991" spans="1:13">
      <c r="A991" s="18" t="s">
        <v>1033</v>
      </c>
      <c r="B991" s="21">
        <v>65</v>
      </c>
      <c r="C991" s="21">
        <v>1</v>
      </c>
      <c r="D991" s="21" t="str">
        <f t="shared" si="15"/>
        <v>魚介類-生</v>
      </c>
      <c r="E991" s="1"/>
      <c r="M991" s="2"/>
    </row>
    <row r="992" spans="1:13">
      <c r="A992" s="18" t="s">
        <v>1034</v>
      </c>
      <c r="B992" s="21">
        <v>65</v>
      </c>
      <c r="C992" s="21">
        <v>1</v>
      </c>
      <c r="D992" s="21" t="str">
        <f t="shared" si="15"/>
        <v>魚介類-生</v>
      </c>
      <c r="E992" s="1"/>
      <c r="M992" s="2"/>
    </row>
    <row r="993" spans="1:13">
      <c r="A993" s="18" t="s">
        <v>1035</v>
      </c>
      <c r="B993" s="21">
        <v>70</v>
      </c>
      <c r="C993" s="21">
        <v>1</v>
      </c>
      <c r="D993" s="21" t="str">
        <f t="shared" si="15"/>
        <v>魚介類-生</v>
      </c>
      <c r="E993" s="1"/>
      <c r="M993" s="2"/>
    </row>
    <row r="994" spans="1:13">
      <c r="A994" s="18" t="s">
        <v>1036</v>
      </c>
      <c r="B994" s="21">
        <v>70</v>
      </c>
      <c r="C994" s="21">
        <v>1</v>
      </c>
      <c r="D994" s="21" t="str">
        <f t="shared" si="15"/>
        <v>魚介類-生</v>
      </c>
      <c r="E994" s="1"/>
      <c r="M994" s="2"/>
    </row>
    <row r="995" spans="1:13">
      <c r="A995" s="18" t="s">
        <v>1037</v>
      </c>
      <c r="B995" s="21">
        <v>55</v>
      </c>
      <c r="C995" s="21">
        <v>1</v>
      </c>
      <c r="D995" s="21" t="str">
        <f t="shared" si="15"/>
        <v>魚介類-生</v>
      </c>
      <c r="E995" s="1"/>
      <c r="M995" s="2"/>
    </row>
    <row r="996" spans="1:13">
      <c r="A996" s="18" t="s">
        <v>1038</v>
      </c>
      <c r="B996" s="21">
        <v>55</v>
      </c>
      <c r="C996" s="21">
        <v>1</v>
      </c>
      <c r="D996" s="21" t="str">
        <f t="shared" si="15"/>
        <v>魚介類-生</v>
      </c>
      <c r="E996" s="1"/>
      <c r="M996" s="2"/>
    </row>
    <row r="997" spans="1:13">
      <c r="A997" s="18" t="s">
        <v>1039</v>
      </c>
      <c r="B997" s="21">
        <v>0</v>
      </c>
      <c r="C997" s="21">
        <v>1</v>
      </c>
      <c r="D997" s="21" t="str">
        <f t="shared" si="15"/>
        <v>魚介類-生</v>
      </c>
      <c r="E997" s="1"/>
      <c r="M997" s="2"/>
    </row>
    <row r="998" spans="1:13">
      <c r="A998" s="18" t="s">
        <v>1040</v>
      </c>
      <c r="B998" s="21">
        <v>0</v>
      </c>
      <c r="C998" s="21">
        <v>1</v>
      </c>
      <c r="D998" s="21" t="str">
        <f t="shared" si="15"/>
        <v>魚介類-生</v>
      </c>
      <c r="E998" s="1"/>
      <c r="M998" s="2"/>
    </row>
    <row r="999" spans="1:13">
      <c r="A999" s="18" t="s">
        <v>1041</v>
      </c>
      <c r="B999" s="21">
        <v>0</v>
      </c>
      <c r="C999" s="21">
        <v>1</v>
      </c>
      <c r="D999" s="21" t="str">
        <f t="shared" si="15"/>
        <v>魚介類-生</v>
      </c>
      <c r="E999" s="1"/>
      <c r="M999" s="2"/>
    </row>
    <row r="1000" spans="1:13">
      <c r="A1000" s="18" t="s">
        <v>1042</v>
      </c>
      <c r="B1000" s="21">
        <v>55</v>
      </c>
      <c r="C1000" s="21">
        <v>1</v>
      </c>
      <c r="D1000" s="21" t="str">
        <f t="shared" si="15"/>
        <v>魚介類-生</v>
      </c>
      <c r="E1000" s="1"/>
      <c r="M1000" s="2"/>
    </row>
    <row r="1001" spans="1:13">
      <c r="A1001" s="18" t="s">
        <v>1043</v>
      </c>
      <c r="B1001" s="21">
        <v>50</v>
      </c>
      <c r="C1001" s="21">
        <v>1</v>
      </c>
      <c r="D1001" s="21" t="str">
        <f t="shared" si="15"/>
        <v>魚介類-生</v>
      </c>
      <c r="E1001" s="1"/>
      <c r="M1001" s="2"/>
    </row>
    <row r="1002" spans="1:13">
      <c r="A1002" s="18" t="s">
        <v>1044</v>
      </c>
      <c r="B1002" s="21">
        <v>20</v>
      </c>
      <c r="C1002" s="21">
        <v>1</v>
      </c>
      <c r="D1002" s="21" t="str">
        <f t="shared" si="15"/>
        <v>魚介類-生</v>
      </c>
      <c r="E1002" s="1"/>
      <c r="M1002" s="2"/>
    </row>
    <row r="1003" spans="1:13">
      <c r="A1003" s="18" t="s">
        <v>1045</v>
      </c>
      <c r="B1003" s="21">
        <v>15</v>
      </c>
      <c r="C1003" s="21">
        <v>1</v>
      </c>
      <c r="D1003" s="21" t="str">
        <f t="shared" si="15"/>
        <v>魚介類-生</v>
      </c>
      <c r="E1003" s="1"/>
      <c r="M1003" s="2"/>
    </row>
    <row r="1004" spans="1:13">
      <c r="A1004" s="18" t="s">
        <v>1046</v>
      </c>
      <c r="B1004" s="21">
        <v>0</v>
      </c>
      <c r="C1004" s="21">
        <v>1</v>
      </c>
      <c r="D1004" s="21" t="str">
        <f t="shared" si="15"/>
        <v>魚介類-生</v>
      </c>
      <c r="E1004" s="1"/>
      <c r="M1004" s="2"/>
    </row>
    <row r="1005" spans="1:13">
      <c r="A1005" s="18" t="s">
        <v>761</v>
      </c>
      <c r="B1005" s="21">
        <v>0</v>
      </c>
      <c r="C1005" s="21">
        <v>2</v>
      </c>
      <c r="D1005" s="21" t="str">
        <f t="shared" si="15"/>
        <v>魚介類-加工品</v>
      </c>
      <c r="E1005" s="1"/>
      <c r="M1005" s="2"/>
    </row>
    <row r="1006" spans="1:13">
      <c r="A1006" s="18" t="s">
        <v>1047</v>
      </c>
      <c r="B1006" s="21">
        <v>65</v>
      </c>
      <c r="C1006" s="21">
        <v>1</v>
      </c>
      <c r="D1006" s="21" t="str">
        <f t="shared" si="15"/>
        <v>魚介類-生</v>
      </c>
      <c r="E1006" s="1"/>
      <c r="M1006" s="2"/>
    </row>
    <row r="1007" spans="1:13">
      <c r="A1007" s="18" t="s">
        <v>1048</v>
      </c>
      <c r="B1007" s="21">
        <v>70</v>
      </c>
      <c r="C1007" s="21">
        <v>1</v>
      </c>
      <c r="D1007" s="21" t="str">
        <f t="shared" si="15"/>
        <v>魚介類-生</v>
      </c>
      <c r="E1007" s="1"/>
      <c r="M1007" s="2"/>
    </row>
    <row r="1008" spans="1:13">
      <c r="A1008" s="18" t="s">
        <v>1049</v>
      </c>
      <c r="B1008" s="21">
        <v>70</v>
      </c>
      <c r="C1008" s="21">
        <v>1</v>
      </c>
      <c r="D1008" s="21" t="str">
        <f t="shared" si="15"/>
        <v>魚介類-生</v>
      </c>
      <c r="E1008" s="1"/>
      <c r="M1008" s="2"/>
    </row>
    <row r="1009" spans="1:13">
      <c r="A1009" s="18" t="s">
        <v>1050</v>
      </c>
      <c r="B1009" s="21">
        <v>70</v>
      </c>
      <c r="C1009" s="21">
        <v>1</v>
      </c>
      <c r="D1009" s="21" t="str">
        <f t="shared" si="15"/>
        <v>魚介類-生</v>
      </c>
      <c r="E1009" s="1"/>
      <c r="M1009" s="2"/>
    </row>
    <row r="1010" spans="1:13">
      <c r="A1010" s="18" t="s">
        <v>1051</v>
      </c>
      <c r="B1010" s="21">
        <v>70</v>
      </c>
      <c r="C1010" s="21">
        <v>1</v>
      </c>
      <c r="D1010" s="21" t="str">
        <f t="shared" si="15"/>
        <v>魚介類-生</v>
      </c>
      <c r="E1010" s="1"/>
      <c r="M1010" s="2"/>
    </row>
    <row r="1011" spans="1:13">
      <c r="A1011" s="18" t="s">
        <v>1052</v>
      </c>
      <c r="B1011" s="21">
        <v>0</v>
      </c>
      <c r="C1011" s="21">
        <v>2</v>
      </c>
      <c r="D1011" s="21" t="str">
        <f t="shared" si="15"/>
        <v>魚介類-加工品</v>
      </c>
      <c r="E1011" s="1"/>
      <c r="M1011" s="2"/>
    </row>
    <row r="1012" spans="1:13">
      <c r="A1012" s="18" t="s">
        <v>1053</v>
      </c>
      <c r="B1012" s="21">
        <v>0</v>
      </c>
      <c r="C1012" s="21">
        <v>2</v>
      </c>
      <c r="D1012" s="21" t="str">
        <f t="shared" si="15"/>
        <v>魚介類-加工品</v>
      </c>
      <c r="E1012" s="1"/>
      <c r="M1012" s="2"/>
    </row>
    <row r="1013" spans="1:13">
      <c r="A1013" s="18" t="s">
        <v>1054</v>
      </c>
      <c r="B1013" s="21">
        <v>70</v>
      </c>
      <c r="C1013" s="21">
        <v>1</v>
      </c>
      <c r="D1013" s="21" t="str">
        <f t="shared" si="15"/>
        <v>魚介類-生</v>
      </c>
      <c r="E1013" s="1"/>
      <c r="M1013" s="2"/>
    </row>
    <row r="1014" spans="1:13">
      <c r="A1014" s="18" t="s">
        <v>1055</v>
      </c>
      <c r="B1014" s="21">
        <v>70</v>
      </c>
      <c r="C1014" s="21">
        <v>1</v>
      </c>
      <c r="D1014" s="21" t="str">
        <f t="shared" si="15"/>
        <v>魚介類-生</v>
      </c>
      <c r="E1014" s="1"/>
      <c r="M1014" s="2"/>
    </row>
    <row r="1015" spans="1:13">
      <c r="A1015" s="18" t="s">
        <v>1056</v>
      </c>
      <c r="B1015" s="21">
        <v>0</v>
      </c>
      <c r="C1015" s="21">
        <v>2</v>
      </c>
      <c r="D1015" s="21" t="str">
        <f t="shared" si="15"/>
        <v>魚介類-加工品</v>
      </c>
      <c r="E1015" s="1"/>
      <c r="M1015" s="2"/>
    </row>
    <row r="1016" spans="1:13">
      <c r="A1016" s="18" t="s">
        <v>1057</v>
      </c>
      <c r="B1016" s="21">
        <v>0</v>
      </c>
      <c r="C1016" s="21">
        <v>2</v>
      </c>
      <c r="D1016" s="21" t="str">
        <f t="shared" si="15"/>
        <v>魚介類-加工品</v>
      </c>
      <c r="E1016" s="1"/>
      <c r="M1016" s="2"/>
    </row>
    <row r="1017" spans="1:13">
      <c r="A1017" s="18" t="s">
        <v>1058</v>
      </c>
      <c r="B1017" s="21">
        <v>0</v>
      </c>
      <c r="C1017" s="21">
        <v>2</v>
      </c>
      <c r="D1017" s="21" t="str">
        <f t="shared" si="15"/>
        <v>魚介類-加工品</v>
      </c>
      <c r="E1017" s="1"/>
      <c r="M1017" s="2"/>
    </row>
    <row r="1018" spans="1:13">
      <c r="A1018" s="18" t="s">
        <v>1059</v>
      </c>
      <c r="B1018" s="21">
        <v>25</v>
      </c>
      <c r="C1018" s="21">
        <v>1</v>
      </c>
      <c r="D1018" s="21" t="str">
        <f t="shared" si="15"/>
        <v>魚介類-生</v>
      </c>
      <c r="E1018" s="1"/>
      <c r="M1018" s="2"/>
    </row>
    <row r="1019" spans="1:13">
      <c r="A1019" s="18" t="s">
        <v>1060</v>
      </c>
      <c r="B1019" s="21">
        <v>20</v>
      </c>
      <c r="C1019" s="21">
        <v>1</v>
      </c>
      <c r="D1019" s="21" t="str">
        <f t="shared" si="15"/>
        <v>魚介類-生</v>
      </c>
      <c r="E1019" s="1"/>
      <c r="M1019" s="2"/>
    </row>
    <row r="1020" spans="1:13">
      <c r="A1020" s="18" t="s">
        <v>1061</v>
      </c>
      <c r="B1020" s="21">
        <v>20</v>
      </c>
      <c r="C1020" s="21">
        <v>1</v>
      </c>
      <c r="D1020" s="21" t="str">
        <f t="shared" si="15"/>
        <v>魚介類-生</v>
      </c>
      <c r="E1020" s="1"/>
      <c r="M1020" s="2"/>
    </row>
    <row r="1021" spans="1:13">
      <c r="A1021" s="18" t="s">
        <v>1062</v>
      </c>
      <c r="B1021" s="21">
        <v>35</v>
      </c>
      <c r="C1021" s="21">
        <v>1</v>
      </c>
      <c r="D1021" s="21" t="str">
        <f t="shared" si="15"/>
        <v>魚介類-生</v>
      </c>
      <c r="E1021" s="1"/>
      <c r="M1021" s="2"/>
    </row>
    <row r="1022" spans="1:13">
      <c r="A1022" s="18" t="s">
        <v>1063</v>
      </c>
      <c r="B1022" s="21">
        <v>35</v>
      </c>
      <c r="C1022" s="21">
        <v>1</v>
      </c>
      <c r="D1022" s="21" t="str">
        <f t="shared" si="15"/>
        <v>魚介類-生</v>
      </c>
      <c r="E1022" s="1"/>
      <c r="M1022" s="2"/>
    </row>
    <row r="1023" spans="1:13">
      <c r="A1023" s="18" t="s">
        <v>1064</v>
      </c>
      <c r="B1023" s="21">
        <v>30</v>
      </c>
      <c r="C1023" s="21">
        <v>1</v>
      </c>
      <c r="D1023" s="21" t="str">
        <f t="shared" si="15"/>
        <v>魚介類-生</v>
      </c>
      <c r="E1023" s="1"/>
      <c r="M1023" s="2"/>
    </row>
    <row r="1024" spans="1:13">
      <c r="A1024" s="18" t="s">
        <v>1065</v>
      </c>
      <c r="B1024" s="21">
        <v>30</v>
      </c>
      <c r="C1024" s="21">
        <v>1</v>
      </c>
      <c r="D1024" s="21" t="str">
        <f t="shared" si="15"/>
        <v>魚介類-生</v>
      </c>
      <c r="E1024" s="1"/>
      <c r="M1024" s="2"/>
    </row>
    <row r="1025" spans="1:13">
      <c r="A1025" s="18" t="s">
        <v>1066</v>
      </c>
      <c r="B1025" s="21">
        <v>0</v>
      </c>
      <c r="C1025" s="21">
        <v>1</v>
      </c>
      <c r="D1025" s="21" t="str">
        <f t="shared" si="15"/>
        <v>魚介類-生</v>
      </c>
      <c r="E1025" s="1"/>
      <c r="M1025" s="2"/>
    </row>
    <row r="1026" spans="1:13">
      <c r="A1026" s="18" t="s">
        <v>1067</v>
      </c>
      <c r="B1026" s="21">
        <v>0</v>
      </c>
      <c r="C1026" s="21">
        <v>1</v>
      </c>
      <c r="D1026" s="21" t="str">
        <f t="shared" si="15"/>
        <v>魚介類-生</v>
      </c>
      <c r="E1026" s="1"/>
      <c r="M1026" s="2"/>
    </row>
    <row r="1027" spans="1:13">
      <c r="A1027" s="18" t="s">
        <v>1068</v>
      </c>
      <c r="B1027" s="21">
        <v>25</v>
      </c>
      <c r="C1027" s="21">
        <v>1</v>
      </c>
      <c r="D1027" s="21" t="str">
        <f t="shared" si="15"/>
        <v>魚介類-生</v>
      </c>
      <c r="E1027" s="1"/>
      <c r="M1027" s="2"/>
    </row>
    <row r="1028" spans="1:13">
      <c r="A1028" s="18" t="s">
        <v>1069</v>
      </c>
      <c r="B1028" s="21">
        <v>25</v>
      </c>
      <c r="C1028" s="21">
        <v>1</v>
      </c>
      <c r="D1028" s="21" t="str">
        <f t="shared" si="15"/>
        <v>魚介類-生</v>
      </c>
      <c r="E1028" s="1"/>
      <c r="M1028" s="2"/>
    </row>
    <row r="1029" spans="1:13">
      <c r="A1029" s="18" t="s">
        <v>1070</v>
      </c>
      <c r="B1029" s="21">
        <v>0</v>
      </c>
      <c r="C1029" s="21">
        <v>1</v>
      </c>
      <c r="D1029" s="21" t="str">
        <f t="shared" si="15"/>
        <v>魚介類-生</v>
      </c>
      <c r="E1029" s="1"/>
      <c r="M1029" s="2"/>
    </row>
    <row r="1030" spans="1:13">
      <c r="A1030" s="18" t="s">
        <v>1071</v>
      </c>
      <c r="B1030" s="21">
        <v>0</v>
      </c>
      <c r="C1030" s="21">
        <v>1</v>
      </c>
      <c r="D1030" s="21" t="str">
        <f t="shared" ref="D1030:D1093" si="16">VLOOKUP(C1030,$H$6:$I$31,2,FALSE)</f>
        <v>魚介類-生</v>
      </c>
      <c r="E1030" s="1"/>
      <c r="M1030" s="2"/>
    </row>
    <row r="1031" spans="1:13">
      <c r="A1031" s="18" t="s">
        <v>1072</v>
      </c>
      <c r="B1031" s="21">
        <v>0</v>
      </c>
      <c r="C1031" s="21">
        <v>2</v>
      </c>
      <c r="D1031" s="21" t="str">
        <f t="shared" si="16"/>
        <v>魚介類-加工品</v>
      </c>
      <c r="E1031" s="1"/>
      <c r="M1031" s="2"/>
    </row>
    <row r="1032" spans="1:13">
      <c r="A1032" s="18" t="s">
        <v>1073</v>
      </c>
      <c r="B1032" s="21">
        <v>0</v>
      </c>
      <c r="C1032" s="21">
        <v>2</v>
      </c>
      <c r="D1032" s="21" t="str">
        <f t="shared" si="16"/>
        <v>魚介類-加工品</v>
      </c>
      <c r="E1032" s="1"/>
      <c r="M1032" s="2"/>
    </row>
    <row r="1033" spans="1:13">
      <c r="A1033" s="18" t="s">
        <v>1074</v>
      </c>
      <c r="B1033" s="21">
        <v>0</v>
      </c>
      <c r="C1033" s="21">
        <v>1</v>
      </c>
      <c r="D1033" s="21" t="str">
        <f t="shared" si="16"/>
        <v>魚介類-生</v>
      </c>
      <c r="E1033" s="1"/>
      <c r="M1033" s="2"/>
    </row>
    <row r="1034" spans="1:13">
      <c r="A1034" s="18" t="s">
        <v>1075</v>
      </c>
      <c r="B1034" s="21">
        <v>0</v>
      </c>
      <c r="C1034" s="21">
        <v>2</v>
      </c>
      <c r="D1034" s="21" t="str">
        <f t="shared" si="16"/>
        <v>魚介類-加工品</v>
      </c>
      <c r="E1034" s="1"/>
      <c r="M1034" s="2"/>
    </row>
    <row r="1035" spans="1:13">
      <c r="A1035" s="18" t="s">
        <v>1076</v>
      </c>
      <c r="B1035" s="21">
        <v>0</v>
      </c>
      <c r="C1035" s="21">
        <v>2</v>
      </c>
      <c r="D1035" s="21" t="str">
        <f t="shared" si="16"/>
        <v>魚介類-加工品</v>
      </c>
      <c r="E1035" s="1"/>
      <c r="M1035" s="2"/>
    </row>
    <row r="1036" spans="1:13">
      <c r="A1036" s="18" t="s">
        <v>1077</v>
      </c>
      <c r="B1036" s="21">
        <v>0</v>
      </c>
      <c r="C1036" s="21">
        <v>1</v>
      </c>
      <c r="D1036" s="21" t="str">
        <f t="shared" si="16"/>
        <v>魚介類-生</v>
      </c>
      <c r="E1036" s="1"/>
      <c r="M1036" s="2"/>
    </row>
    <row r="1037" spans="1:13">
      <c r="A1037" s="18" t="s">
        <v>1078</v>
      </c>
      <c r="B1037" s="21">
        <v>0</v>
      </c>
      <c r="C1037" s="21">
        <v>1</v>
      </c>
      <c r="D1037" s="21" t="str">
        <f t="shared" si="16"/>
        <v>魚介類-生</v>
      </c>
      <c r="E1037" s="1"/>
      <c r="M1037" s="2"/>
    </row>
    <row r="1038" spans="1:13">
      <c r="A1038" s="18" t="s">
        <v>1079</v>
      </c>
      <c r="B1038" s="21">
        <v>15</v>
      </c>
      <c r="C1038" s="21">
        <v>1</v>
      </c>
      <c r="D1038" s="21" t="str">
        <f t="shared" si="16"/>
        <v>魚介類-生</v>
      </c>
      <c r="E1038" s="1"/>
      <c r="M1038" s="2"/>
    </row>
    <row r="1039" spans="1:13">
      <c r="A1039" s="18" t="s">
        <v>1080</v>
      </c>
      <c r="B1039" s="21">
        <v>15</v>
      </c>
      <c r="C1039" s="21">
        <v>1</v>
      </c>
      <c r="D1039" s="21" t="str">
        <f t="shared" si="16"/>
        <v>魚介類-生</v>
      </c>
      <c r="E1039" s="1"/>
      <c r="M1039" s="2"/>
    </row>
    <row r="1040" spans="1:13">
      <c r="A1040" s="18" t="s">
        <v>1081</v>
      </c>
      <c r="B1040" s="21">
        <v>15</v>
      </c>
      <c r="C1040" s="21">
        <v>1</v>
      </c>
      <c r="D1040" s="21" t="str">
        <f t="shared" si="16"/>
        <v>魚介類-生</v>
      </c>
      <c r="E1040" s="1"/>
      <c r="M1040" s="2"/>
    </row>
    <row r="1041" spans="1:13">
      <c r="A1041" s="18" t="s">
        <v>1082</v>
      </c>
      <c r="B1041" s="21">
        <v>0</v>
      </c>
      <c r="C1041" s="21">
        <v>1</v>
      </c>
      <c r="D1041" s="21" t="str">
        <f t="shared" si="16"/>
        <v>魚介類-生</v>
      </c>
      <c r="E1041" s="1"/>
      <c r="M1041" s="2"/>
    </row>
    <row r="1042" spans="1:13">
      <c r="A1042" s="18" t="s">
        <v>1083</v>
      </c>
      <c r="B1042" s="21">
        <v>0</v>
      </c>
      <c r="C1042" s="21">
        <v>1</v>
      </c>
      <c r="D1042" s="21" t="str">
        <f t="shared" si="16"/>
        <v>魚介類-生</v>
      </c>
      <c r="E1042" s="1"/>
      <c r="M1042" s="2"/>
    </row>
    <row r="1043" spans="1:13">
      <c r="A1043" s="18" t="s">
        <v>1084</v>
      </c>
      <c r="B1043" s="21">
        <v>0</v>
      </c>
      <c r="C1043" s="21">
        <v>1</v>
      </c>
      <c r="D1043" s="21" t="str">
        <f t="shared" si="16"/>
        <v>魚介類-生</v>
      </c>
      <c r="E1043" s="1"/>
      <c r="M1043" s="2"/>
    </row>
    <row r="1044" spans="1:13">
      <c r="A1044" s="18" t="s">
        <v>1085</v>
      </c>
      <c r="B1044" s="21">
        <v>0</v>
      </c>
      <c r="C1044" s="21">
        <v>1</v>
      </c>
      <c r="D1044" s="21" t="str">
        <f t="shared" si="16"/>
        <v>魚介類-生</v>
      </c>
      <c r="E1044" s="1"/>
      <c r="M1044" s="2"/>
    </row>
    <row r="1045" spans="1:13">
      <c r="A1045" s="18" t="s">
        <v>1086</v>
      </c>
      <c r="B1045" s="21">
        <v>0</v>
      </c>
      <c r="C1045" s="21">
        <v>1</v>
      </c>
      <c r="D1045" s="21" t="str">
        <f t="shared" si="16"/>
        <v>魚介類-生</v>
      </c>
      <c r="E1045" s="1"/>
      <c r="M1045" s="2"/>
    </row>
    <row r="1046" spans="1:13">
      <c r="A1046" s="18" t="s">
        <v>1087</v>
      </c>
      <c r="B1046" s="21">
        <v>0</v>
      </c>
      <c r="C1046" s="21">
        <v>1</v>
      </c>
      <c r="D1046" s="21" t="str">
        <f t="shared" si="16"/>
        <v>魚介類-生</v>
      </c>
      <c r="E1046" s="1"/>
      <c r="M1046" s="2"/>
    </row>
    <row r="1047" spans="1:13">
      <c r="A1047" s="18" t="s">
        <v>1088</v>
      </c>
      <c r="B1047" s="21">
        <v>20</v>
      </c>
      <c r="C1047" s="21">
        <v>1</v>
      </c>
      <c r="D1047" s="21" t="str">
        <f t="shared" si="16"/>
        <v>魚介類-生</v>
      </c>
      <c r="E1047" s="1"/>
      <c r="M1047" s="2"/>
    </row>
    <row r="1048" spans="1:13">
      <c r="A1048" s="18" t="s">
        <v>1089</v>
      </c>
      <c r="B1048" s="21">
        <v>0</v>
      </c>
      <c r="C1048" s="21">
        <v>1</v>
      </c>
      <c r="D1048" s="21" t="str">
        <f t="shared" si="16"/>
        <v>魚介類-生</v>
      </c>
      <c r="E1048" s="1"/>
      <c r="M1048" s="2"/>
    </row>
    <row r="1049" spans="1:13">
      <c r="A1049" s="18" t="s">
        <v>1090</v>
      </c>
      <c r="B1049" s="21">
        <v>80</v>
      </c>
      <c r="C1049" s="21">
        <v>1</v>
      </c>
      <c r="D1049" s="21" t="str">
        <f t="shared" si="16"/>
        <v>魚介類-生</v>
      </c>
      <c r="E1049" s="1"/>
      <c r="M1049" s="2"/>
    </row>
    <row r="1050" spans="1:13">
      <c r="A1050" s="18" t="s">
        <v>1091</v>
      </c>
      <c r="B1050" s="21">
        <v>0</v>
      </c>
      <c r="C1050" s="21">
        <v>2</v>
      </c>
      <c r="D1050" s="21" t="str">
        <f t="shared" si="16"/>
        <v>魚介類-加工品</v>
      </c>
      <c r="E1050" s="1"/>
      <c r="M1050" s="2"/>
    </row>
    <row r="1051" spans="1:13">
      <c r="A1051" s="18" t="s">
        <v>1092</v>
      </c>
      <c r="B1051" s="21">
        <v>0</v>
      </c>
      <c r="C1051" s="21">
        <v>2</v>
      </c>
      <c r="D1051" s="21" t="str">
        <f t="shared" si="16"/>
        <v>魚介類-加工品</v>
      </c>
      <c r="E1051" s="1"/>
      <c r="M1051" s="2"/>
    </row>
    <row r="1052" spans="1:13">
      <c r="A1052" s="18" t="s">
        <v>1093</v>
      </c>
      <c r="B1052" s="21">
        <v>0</v>
      </c>
      <c r="C1052" s="21">
        <v>2</v>
      </c>
      <c r="D1052" s="21" t="str">
        <f t="shared" si="16"/>
        <v>魚介類-加工品</v>
      </c>
      <c r="E1052" s="1"/>
      <c r="M1052" s="2"/>
    </row>
    <row r="1053" spans="1:13">
      <c r="A1053" s="18" t="s">
        <v>1094</v>
      </c>
      <c r="B1053" s="21">
        <v>0</v>
      </c>
      <c r="C1053" s="21">
        <v>2</v>
      </c>
      <c r="D1053" s="21" t="str">
        <f t="shared" si="16"/>
        <v>魚介類-加工品</v>
      </c>
      <c r="E1053" s="1"/>
      <c r="M1053" s="2"/>
    </row>
    <row r="1054" spans="1:13">
      <c r="A1054" s="18" t="s">
        <v>1095</v>
      </c>
      <c r="B1054" s="21">
        <v>0</v>
      </c>
      <c r="C1054" s="21">
        <v>2</v>
      </c>
      <c r="D1054" s="21" t="str">
        <f t="shared" si="16"/>
        <v>魚介類-加工品</v>
      </c>
      <c r="E1054" s="1"/>
      <c r="M1054" s="2"/>
    </row>
    <row r="1055" spans="1:13">
      <c r="A1055" s="18" t="s">
        <v>1096</v>
      </c>
      <c r="B1055" s="21">
        <v>0</v>
      </c>
      <c r="C1055" s="21">
        <v>2</v>
      </c>
      <c r="D1055" s="21" t="str">
        <f t="shared" si="16"/>
        <v>魚介類-加工品</v>
      </c>
      <c r="E1055" s="1"/>
      <c r="M1055" s="2"/>
    </row>
    <row r="1056" spans="1:13">
      <c r="A1056" s="18" t="s">
        <v>1097</v>
      </c>
      <c r="B1056" s="21">
        <v>0</v>
      </c>
      <c r="C1056" s="21">
        <v>2</v>
      </c>
      <c r="D1056" s="21" t="str">
        <f t="shared" si="16"/>
        <v>魚介類-加工品</v>
      </c>
      <c r="E1056" s="1"/>
      <c r="M1056" s="2"/>
    </row>
    <row r="1057" spans="1:13">
      <c r="A1057" s="18" t="s">
        <v>1098</v>
      </c>
      <c r="B1057" s="21">
        <v>0</v>
      </c>
      <c r="C1057" s="21">
        <v>2</v>
      </c>
      <c r="D1057" s="21" t="str">
        <f t="shared" si="16"/>
        <v>魚介類-加工品</v>
      </c>
      <c r="E1057" s="1"/>
      <c r="M1057" s="2"/>
    </row>
    <row r="1058" spans="1:13">
      <c r="A1058" s="18" t="s">
        <v>1099</v>
      </c>
      <c r="B1058" s="21">
        <v>0</v>
      </c>
      <c r="C1058" s="21">
        <v>2</v>
      </c>
      <c r="D1058" s="21" t="str">
        <f t="shared" si="16"/>
        <v>魚介類-加工品</v>
      </c>
      <c r="E1058" s="1"/>
      <c r="M1058" s="2"/>
    </row>
    <row r="1059" spans="1:13">
      <c r="A1059" s="18" t="s">
        <v>1100</v>
      </c>
      <c r="B1059" s="21">
        <v>0</v>
      </c>
      <c r="C1059" s="21">
        <v>2</v>
      </c>
      <c r="D1059" s="21" t="str">
        <f t="shared" si="16"/>
        <v>魚介類-加工品</v>
      </c>
      <c r="E1059" s="1"/>
      <c r="M1059" s="2"/>
    </row>
    <row r="1060" spans="1:13">
      <c r="A1060" s="18" t="s">
        <v>1101</v>
      </c>
      <c r="B1060" s="21">
        <v>0</v>
      </c>
      <c r="C1060" s="21">
        <v>2</v>
      </c>
      <c r="D1060" s="21" t="str">
        <f t="shared" si="16"/>
        <v>魚介類-加工品</v>
      </c>
      <c r="E1060" s="1"/>
      <c r="M1060" s="2"/>
    </row>
    <row r="1061" spans="1:13">
      <c r="A1061" s="18" t="s">
        <v>1102</v>
      </c>
      <c r="B1061" s="21">
        <v>0</v>
      </c>
      <c r="C1061" s="21">
        <v>2</v>
      </c>
      <c r="D1061" s="21" t="str">
        <f t="shared" si="16"/>
        <v>魚介類-加工品</v>
      </c>
      <c r="E1061" s="1"/>
      <c r="M1061" s="2"/>
    </row>
    <row r="1062" spans="1:13">
      <c r="A1062" s="18" t="s">
        <v>1103</v>
      </c>
      <c r="B1062" s="21">
        <v>0</v>
      </c>
      <c r="C1062" s="21">
        <v>2</v>
      </c>
      <c r="D1062" s="21" t="str">
        <f t="shared" si="16"/>
        <v>魚介類-加工品</v>
      </c>
      <c r="E1062" s="1"/>
      <c r="M1062" s="2"/>
    </row>
    <row r="1063" spans="1:13">
      <c r="A1063" s="18" t="s">
        <v>1104</v>
      </c>
      <c r="B1063" s="21">
        <v>0</v>
      </c>
      <c r="C1063" s="21">
        <v>2</v>
      </c>
      <c r="D1063" s="21" t="str">
        <f t="shared" si="16"/>
        <v>魚介類-加工品</v>
      </c>
      <c r="E1063" s="1"/>
      <c r="M1063" s="2"/>
    </row>
    <row r="1064" spans="1:13">
      <c r="A1064" s="18" t="s">
        <v>1105</v>
      </c>
      <c r="B1064" s="21">
        <v>0</v>
      </c>
      <c r="C1064" s="21">
        <v>2</v>
      </c>
      <c r="D1064" s="21" t="str">
        <f t="shared" si="16"/>
        <v>魚介類-加工品</v>
      </c>
      <c r="E1064" s="1"/>
      <c r="M1064" s="2"/>
    </row>
    <row r="1065" spans="1:13">
      <c r="A1065" s="18" t="s">
        <v>1106</v>
      </c>
      <c r="B1065" s="21">
        <v>0</v>
      </c>
      <c r="C1065" s="21">
        <v>2</v>
      </c>
      <c r="D1065" s="21" t="str">
        <f t="shared" si="16"/>
        <v>魚介類-加工品</v>
      </c>
      <c r="E1065" s="1"/>
      <c r="M1065" s="2"/>
    </row>
    <row r="1066" spans="1:13">
      <c r="A1066" s="18" t="s">
        <v>1107</v>
      </c>
      <c r="B1066" s="21">
        <v>0</v>
      </c>
      <c r="C1066" s="21">
        <v>3</v>
      </c>
      <c r="D1066" s="21" t="str">
        <f t="shared" si="16"/>
        <v>肉類－生</v>
      </c>
      <c r="E1066" s="1"/>
      <c r="M1066" s="2"/>
    </row>
    <row r="1067" spans="1:13">
      <c r="A1067" s="18" t="s">
        <v>1108</v>
      </c>
      <c r="B1067" s="21">
        <v>0</v>
      </c>
      <c r="C1067" s="21">
        <v>3</v>
      </c>
      <c r="D1067" s="21" t="str">
        <f t="shared" si="16"/>
        <v>肉類－生</v>
      </c>
      <c r="E1067" s="1"/>
      <c r="M1067" s="2"/>
    </row>
    <row r="1068" spans="1:13">
      <c r="A1068" s="18" t="s">
        <v>1109</v>
      </c>
      <c r="B1068" s="21">
        <v>0</v>
      </c>
      <c r="C1068" s="21">
        <v>3</v>
      </c>
      <c r="D1068" s="21" t="str">
        <f t="shared" si="16"/>
        <v>肉類－生</v>
      </c>
      <c r="E1068" s="1"/>
      <c r="M1068" s="2"/>
    </row>
    <row r="1069" spans="1:13">
      <c r="A1069" s="18" t="s">
        <v>1110</v>
      </c>
      <c r="B1069" s="21">
        <v>0</v>
      </c>
      <c r="C1069" s="21">
        <v>3</v>
      </c>
      <c r="D1069" s="21" t="str">
        <f t="shared" si="16"/>
        <v>肉類－生</v>
      </c>
      <c r="E1069" s="1"/>
      <c r="M1069" s="2"/>
    </row>
    <row r="1070" spans="1:13">
      <c r="A1070" s="18" t="s">
        <v>1111</v>
      </c>
      <c r="B1070" s="21">
        <v>0</v>
      </c>
      <c r="C1070" s="21">
        <v>3</v>
      </c>
      <c r="D1070" s="21" t="str">
        <f t="shared" si="16"/>
        <v>肉類－生</v>
      </c>
      <c r="E1070" s="1"/>
      <c r="M1070" s="2"/>
    </row>
    <row r="1071" spans="1:13">
      <c r="A1071" s="18" t="s">
        <v>1112</v>
      </c>
      <c r="B1071" s="21">
        <v>0</v>
      </c>
      <c r="C1071" s="21">
        <v>4</v>
      </c>
      <c r="D1071" s="21" t="str">
        <f t="shared" si="16"/>
        <v>肉類－加工品</v>
      </c>
      <c r="E1071" s="1"/>
      <c r="M1071" s="2"/>
    </row>
    <row r="1072" spans="1:13">
      <c r="A1072" s="18" t="s">
        <v>1113</v>
      </c>
      <c r="B1072" s="21">
        <v>0</v>
      </c>
      <c r="C1072" s="21">
        <v>4</v>
      </c>
      <c r="D1072" s="21" t="str">
        <f t="shared" si="16"/>
        <v>肉類－加工品</v>
      </c>
      <c r="E1072" s="1"/>
      <c r="M1072" s="2"/>
    </row>
    <row r="1073" spans="1:13">
      <c r="A1073" s="18" t="s">
        <v>1114</v>
      </c>
      <c r="B1073" s="21">
        <v>0</v>
      </c>
      <c r="C1073" s="21">
        <v>4</v>
      </c>
      <c r="D1073" s="21" t="str">
        <f t="shared" si="16"/>
        <v>肉類－加工品</v>
      </c>
      <c r="E1073" s="1"/>
      <c r="M1073" s="2"/>
    </row>
    <row r="1074" spans="1:13">
      <c r="A1074" s="18" t="s">
        <v>1115</v>
      </c>
      <c r="B1074" s="21">
        <v>0</v>
      </c>
      <c r="C1074" s="21">
        <v>4</v>
      </c>
      <c r="D1074" s="21" t="str">
        <f t="shared" si="16"/>
        <v>肉類－加工品</v>
      </c>
      <c r="E1074" s="1"/>
      <c r="M1074" s="2"/>
    </row>
    <row r="1075" spans="1:13">
      <c r="A1075" s="18" t="s">
        <v>1116</v>
      </c>
      <c r="B1075" s="21">
        <v>0</v>
      </c>
      <c r="C1075" s="21">
        <v>3</v>
      </c>
      <c r="D1075" s="21" t="str">
        <f t="shared" si="16"/>
        <v>肉類－生</v>
      </c>
      <c r="E1075" s="1"/>
      <c r="M1075" s="2"/>
    </row>
    <row r="1076" spans="1:13">
      <c r="A1076" s="18" t="s">
        <v>1117</v>
      </c>
      <c r="B1076" s="21">
        <v>0</v>
      </c>
      <c r="C1076" s="21">
        <v>3</v>
      </c>
      <c r="D1076" s="21" t="str">
        <f t="shared" si="16"/>
        <v>肉類－生</v>
      </c>
      <c r="E1076" s="1"/>
      <c r="M1076" s="2"/>
    </row>
    <row r="1077" spans="1:13">
      <c r="A1077" s="18" t="s">
        <v>1118</v>
      </c>
      <c r="B1077" s="21">
        <v>0</v>
      </c>
      <c r="C1077" s="21">
        <v>3</v>
      </c>
      <c r="D1077" s="21" t="str">
        <f t="shared" si="16"/>
        <v>肉類－生</v>
      </c>
      <c r="E1077" s="1"/>
      <c r="M1077" s="2"/>
    </row>
    <row r="1078" spans="1:13">
      <c r="A1078" s="18" t="s">
        <v>1119</v>
      </c>
      <c r="B1078" s="21">
        <v>0</v>
      </c>
      <c r="C1078" s="21">
        <v>3</v>
      </c>
      <c r="D1078" s="21" t="str">
        <f t="shared" si="16"/>
        <v>肉類－生</v>
      </c>
      <c r="E1078" s="1"/>
      <c r="M1078" s="2"/>
    </row>
    <row r="1079" spans="1:13">
      <c r="A1079" s="18" t="s">
        <v>1120</v>
      </c>
      <c r="B1079" s="21">
        <v>0</v>
      </c>
      <c r="C1079" s="21">
        <v>3</v>
      </c>
      <c r="D1079" s="21" t="str">
        <f t="shared" si="16"/>
        <v>肉類－生</v>
      </c>
      <c r="E1079" s="1"/>
      <c r="M1079" s="2"/>
    </row>
    <row r="1080" spans="1:13">
      <c r="A1080" s="18" t="s">
        <v>1121</v>
      </c>
      <c r="B1080" s="21">
        <v>40</v>
      </c>
      <c r="C1080" s="21">
        <v>3</v>
      </c>
      <c r="D1080" s="21" t="str">
        <f t="shared" si="16"/>
        <v>肉類－生</v>
      </c>
      <c r="E1080" s="1"/>
      <c r="M1080" s="2"/>
    </row>
    <row r="1081" spans="1:13">
      <c r="A1081" s="18" t="s">
        <v>1122</v>
      </c>
      <c r="B1081" s="21">
        <v>0</v>
      </c>
      <c r="C1081" s="21">
        <v>4</v>
      </c>
      <c r="D1081" s="21" t="str">
        <f t="shared" si="16"/>
        <v>肉類－加工品</v>
      </c>
      <c r="E1081" s="1"/>
      <c r="M1081" s="2"/>
    </row>
    <row r="1082" spans="1:13">
      <c r="A1082" s="18" t="s">
        <v>1123</v>
      </c>
      <c r="B1082" s="21">
        <v>10</v>
      </c>
      <c r="C1082" s="21">
        <v>4</v>
      </c>
      <c r="D1082" s="21" t="str">
        <f t="shared" si="16"/>
        <v>肉類－加工品</v>
      </c>
      <c r="E1082" s="1"/>
      <c r="M1082" s="2"/>
    </row>
    <row r="1083" spans="1:13">
      <c r="A1083" s="18" t="s">
        <v>1124</v>
      </c>
      <c r="B1083" s="21">
        <v>0</v>
      </c>
      <c r="C1083" s="21">
        <v>4</v>
      </c>
      <c r="D1083" s="21" t="str">
        <f t="shared" si="16"/>
        <v>肉類－加工品</v>
      </c>
      <c r="E1083" s="1"/>
      <c r="M1083" s="2"/>
    </row>
    <row r="1084" spans="1:13">
      <c r="A1084" s="18" t="s">
        <v>1125</v>
      </c>
      <c r="B1084" s="21">
        <v>0</v>
      </c>
      <c r="C1084" s="21">
        <v>4</v>
      </c>
      <c r="D1084" s="21" t="str">
        <f t="shared" si="16"/>
        <v>肉類－加工品</v>
      </c>
      <c r="E1084" s="1"/>
      <c r="M1084" s="2"/>
    </row>
    <row r="1085" spans="1:13">
      <c r="A1085" s="18" t="s">
        <v>1126</v>
      </c>
      <c r="B1085" s="21">
        <v>0</v>
      </c>
      <c r="C1085" s="21">
        <v>4</v>
      </c>
      <c r="D1085" s="21" t="str">
        <f t="shared" si="16"/>
        <v>肉類－加工品</v>
      </c>
      <c r="E1085" s="1"/>
      <c r="M1085" s="2"/>
    </row>
    <row r="1086" spans="1:13">
      <c r="A1086" s="18" t="s">
        <v>1127</v>
      </c>
      <c r="B1086" s="21">
        <v>0</v>
      </c>
      <c r="C1086" s="21">
        <v>4</v>
      </c>
      <c r="D1086" s="21" t="str">
        <f t="shared" si="16"/>
        <v>肉類－加工品</v>
      </c>
      <c r="E1086" s="1"/>
      <c r="M1086" s="2"/>
    </row>
    <row r="1087" spans="1:13">
      <c r="A1087" s="18" t="s">
        <v>1128</v>
      </c>
      <c r="B1087" s="21">
        <v>0</v>
      </c>
      <c r="C1087" s="21">
        <v>4</v>
      </c>
      <c r="D1087" s="21" t="str">
        <f t="shared" si="16"/>
        <v>肉類－加工品</v>
      </c>
      <c r="E1087" s="1"/>
      <c r="M1087" s="2"/>
    </row>
    <row r="1088" spans="1:13">
      <c r="A1088" s="18" t="s">
        <v>1129</v>
      </c>
      <c r="B1088" s="21">
        <v>0</v>
      </c>
      <c r="C1088" s="21">
        <v>4</v>
      </c>
      <c r="D1088" s="21" t="str">
        <f t="shared" si="16"/>
        <v>肉類－加工品</v>
      </c>
      <c r="E1088" s="1"/>
      <c r="M1088" s="2"/>
    </row>
    <row r="1089" spans="1:13">
      <c r="A1089" s="18" t="s">
        <v>1130</v>
      </c>
      <c r="B1089" s="21">
        <v>0</v>
      </c>
      <c r="C1089" s="21">
        <v>4</v>
      </c>
      <c r="D1089" s="21" t="str">
        <f t="shared" si="16"/>
        <v>肉類－加工品</v>
      </c>
      <c r="E1089" s="1"/>
      <c r="M1089" s="2"/>
    </row>
    <row r="1090" spans="1:13">
      <c r="A1090" s="18" t="s">
        <v>1131</v>
      </c>
      <c r="B1090" s="21">
        <v>0</v>
      </c>
      <c r="C1090" s="21">
        <v>4</v>
      </c>
      <c r="D1090" s="21" t="str">
        <f t="shared" si="16"/>
        <v>肉類－加工品</v>
      </c>
      <c r="E1090" s="1"/>
      <c r="M1090" s="2"/>
    </row>
    <row r="1091" spans="1:13">
      <c r="A1091" s="18" t="s">
        <v>1132</v>
      </c>
      <c r="B1091" s="21">
        <v>0</v>
      </c>
      <c r="C1091" s="21">
        <v>4</v>
      </c>
      <c r="D1091" s="21" t="str">
        <f t="shared" si="16"/>
        <v>肉類－加工品</v>
      </c>
      <c r="E1091" s="1"/>
      <c r="M1091" s="2"/>
    </row>
    <row r="1092" spans="1:13">
      <c r="A1092" s="18" t="s">
        <v>1133</v>
      </c>
      <c r="B1092" s="21">
        <v>0</v>
      </c>
      <c r="C1092" s="21">
        <v>4</v>
      </c>
      <c r="D1092" s="21" t="str">
        <f t="shared" si="16"/>
        <v>肉類－加工品</v>
      </c>
      <c r="E1092" s="1"/>
      <c r="M1092" s="2"/>
    </row>
    <row r="1093" spans="1:13">
      <c r="A1093" s="18" t="s">
        <v>1134</v>
      </c>
      <c r="B1093" s="21">
        <v>0</v>
      </c>
      <c r="C1093" s="21">
        <v>4</v>
      </c>
      <c r="D1093" s="21" t="str">
        <f t="shared" si="16"/>
        <v>肉類－加工品</v>
      </c>
      <c r="E1093" s="1"/>
      <c r="M1093" s="2"/>
    </row>
    <row r="1094" spans="1:13">
      <c r="A1094" s="18" t="s">
        <v>1135</v>
      </c>
      <c r="B1094" s="21">
        <v>0</v>
      </c>
      <c r="C1094" s="21">
        <v>3</v>
      </c>
      <c r="D1094" s="21" t="str">
        <f t="shared" ref="D1094:D1157" si="17">VLOOKUP(C1094,$H$6:$I$31,2,FALSE)</f>
        <v>肉類－生</v>
      </c>
      <c r="E1094" s="1"/>
      <c r="M1094" s="2"/>
    </row>
    <row r="1095" spans="1:13">
      <c r="A1095" s="18" t="s">
        <v>1136</v>
      </c>
      <c r="B1095" s="21">
        <v>0</v>
      </c>
      <c r="C1095" s="21">
        <v>3</v>
      </c>
      <c r="D1095" s="21" t="str">
        <f t="shared" si="17"/>
        <v>肉類－生</v>
      </c>
      <c r="E1095" s="1"/>
      <c r="M1095" s="2"/>
    </row>
    <row r="1096" spans="1:13">
      <c r="A1096" s="18" t="s">
        <v>1137</v>
      </c>
      <c r="B1096" s="21">
        <v>0</v>
      </c>
      <c r="C1096" s="21">
        <v>3</v>
      </c>
      <c r="D1096" s="21" t="str">
        <f t="shared" si="17"/>
        <v>肉類－生</v>
      </c>
      <c r="E1096" s="1"/>
      <c r="M1096" s="2"/>
    </row>
    <row r="1097" spans="1:13">
      <c r="A1097" s="18" t="s">
        <v>1138</v>
      </c>
      <c r="B1097" s="21">
        <v>0</v>
      </c>
      <c r="C1097" s="21">
        <v>3</v>
      </c>
      <c r="D1097" s="21" t="str">
        <f t="shared" si="17"/>
        <v>肉類－生</v>
      </c>
      <c r="E1097" s="1"/>
      <c r="M1097" s="2"/>
    </row>
    <row r="1098" spans="1:13">
      <c r="A1098" s="18" t="s">
        <v>1139</v>
      </c>
      <c r="B1098" s="21">
        <v>0</v>
      </c>
      <c r="C1098" s="21">
        <v>3</v>
      </c>
      <c r="D1098" s="21" t="str">
        <f t="shared" si="17"/>
        <v>肉類－生</v>
      </c>
      <c r="E1098" s="1"/>
      <c r="M1098" s="2"/>
    </row>
    <row r="1099" spans="1:13">
      <c r="A1099" s="18" t="s">
        <v>1140</v>
      </c>
      <c r="B1099" s="21">
        <v>0</v>
      </c>
      <c r="C1099" s="21">
        <v>3</v>
      </c>
      <c r="D1099" s="21" t="str">
        <f t="shared" si="17"/>
        <v>肉類－生</v>
      </c>
      <c r="E1099" s="1"/>
      <c r="M1099" s="2"/>
    </row>
    <row r="1100" spans="1:13">
      <c r="A1100" s="18" t="s">
        <v>1141</v>
      </c>
      <c r="B1100" s="21">
        <v>0</v>
      </c>
      <c r="C1100" s="21">
        <v>3</v>
      </c>
      <c r="D1100" s="21" t="str">
        <f t="shared" si="17"/>
        <v>肉類－生</v>
      </c>
      <c r="E1100" s="1"/>
      <c r="M1100" s="2"/>
    </row>
    <row r="1101" spans="1:13">
      <c r="A1101" s="18" t="s">
        <v>1142</v>
      </c>
      <c r="B1101" s="21">
        <v>0</v>
      </c>
      <c r="C1101" s="21">
        <v>3</v>
      </c>
      <c r="D1101" s="21" t="str">
        <f t="shared" si="17"/>
        <v>肉類－生</v>
      </c>
      <c r="E1101" s="1"/>
      <c r="M1101" s="2"/>
    </row>
    <row r="1102" spans="1:13">
      <c r="A1102" s="18" t="s">
        <v>1143</v>
      </c>
      <c r="B1102" s="21">
        <v>0</v>
      </c>
      <c r="C1102" s="21">
        <v>3</v>
      </c>
      <c r="D1102" s="21" t="str">
        <f t="shared" si="17"/>
        <v>肉類－生</v>
      </c>
      <c r="E1102" s="1"/>
      <c r="M1102" s="2"/>
    </row>
    <row r="1103" spans="1:13">
      <c r="A1103" s="18" t="s">
        <v>1144</v>
      </c>
      <c r="B1103" s="21">
        <v>0</v>
      </c>
      <c r="C1103" s="21">
        <v>3</v>
      </c>
      <c r="D1103" s="21" t="str">
        <f t="shared" si="17"/>
        <v>肉類－生</v>
      </c>
      <c r="E1103" s="1"/>
      <c r="M1103" s="2"/>
    </row>
    <row r="1104" spans="1:13">
      <c r="A1104" s="18" t="s">
        <v>1145</v>
      </c>
      <c r="B1104" s="21">
        <v>35</v>
      </c>
      <c r="C1104" s="21">
        <v>3</v>
      </c>
      <c r="D1104" s="21" t="str">
        <f t="shared" si="17"/>
        <v>肉類－生</v>
      </c>
      <c r="E1104" s="1"/>
      <c r="M1104" s="2"/>
    </row>
    <row r="1105" spans="1:13">
      <c r="A1105" s="18" t="s">
        <v>1146</v>
      </c>
      <c r="B1105" s="21">
        <v>40</v>
      </c>
      <c r="C1105" s="21">
        <v>3</v>
      </c>
      <c r="D1105" s="21" t="str">
        <f t="shared" si="17"/>
        <v>肉類－生</v>
      </c>
      <c r="E1105" s="1"/>
      <c r="M1105" s="2"/>
    </row>
    <row r="1106" spans="1:13">
      <c r="A1106" s="18" t="s">
        <v>1147</v>
      </c>
      <c r="B1106" s="21">
        <v>30</v>
      </c>
      <c r="C1106" s="21">
        <v>3</v>
      </c>
      <c r="D1106" s="21" t="str">
        <f t="shared" si="17"/>
        <v>肉類－生</v>
      </c>
      <c r="E1106" s="1"/>
      <c r="M1106" s="2"/>
    </row>
    <row r="1107" spans="1:13">
      <c r="A1107" s="18" t="s">
        <v>1148</v>
      </c>
      <c r="B1107" s="21">
        <v>0</v>
      </c>
      <c r="C1107" s="21">
        <v>3</v>
      </c>
      <c r="D1107" s="21" t="str">
        <f t="shared" si="17"/>
        <v>肉類－生</v>
      </c>
      <c r="E1107" s="1"/>
      <c r="M1107" s="2"/>
    </row>
    <row r="1108" spans="1:13">
      <c r="A1108" s="18" t="s">
        <v>1149</v>
      </c>
      <c r="B1108" s="21">
        <v>0</v>
      </c>
      <c r="C1108" s="21">
        <v>3</v>
      </c>
      <c r="D1108" s="21" t="str">
        <f t="shared" si="17"/>
        <v>肉類－生</v>
      </c>
      <c r="E1108" s="1"/>
      <c r="M1108" s="2"/>
    </row>
    <row r="1109" spans="1:13">
      <c r="A1109" s="18" t="s">
        <v>1149</v>
      </c>
      <c r="B1109" s="21">
        <v>0</v>
      </c>
      <c r="C1109" s="21">
        <v>3</v>
      </c>
      <c r="D1109" s="21" t="str">
        <f t="shared" si="17"/>
        <v>肉類－生</v>
      </c>
      <c r="E1109" s="1"/>
      <c r="M1109" s="2"/>
    </row>
    <row r="1110" spans="1:13">
      <c r="A1110" s="18" t="s">
        <v>1150</v>
      </c>
      <c r="B1110" s="21">
        <v>5</v>
      </c>
      <c r="C1110" s="21">
        <v>3</v>
      </c>
      <c r="D1110" s="21" t="str">
        <f t="shared" si="17"/>
        <v>肉類－生</v>
      </c>
      <c r="E1110" s="1"/>
      <c r="M1110" s="2"/>
    </row>
    <row r="1111" spans="1:13">
      <c r="A1111" s="18" t="s">
        <v>1151</v>
      </c>
      <c r="B1111" s="21">
        <v>5</v>
      </c>
      <c r="C1111" s="21">
        <v>3</v>
      </c>
      <c r="D1111" s="21" t="str">
        <f t="shared" si="17"/>
        <v>肉類－生</v>
      </c>
      <c r="E1111" s="1"/>
      <c r="M1111" s="2"/>
    </row>
    <row r="1112" spans="1:13">
      <c r="A1112" s="18" t="s">
        <v>1152</v>
      </c>
      <c r="B1112" s="21">
        <v>0</v>
      </c>
      <c r="C1112" s="21">
        <v>3</v>
      </c>
      <c r="D1112" s="21" t="str">
        <f t="shared" si="17"/>
        <v>肉類－生</v>
      </c>
      <c r="E1112" s="1"/>
      <c r="M1112" s="2"/>
    </row>
    <row r="1113" spans="1:13">
      <c r="A1113" s="18" t="s">
        <v>1153</v>
      </c>
      <c r="B1113" s="21">
        <v>0</v>
      </c>
      <c r="C1113" s="21">
        <v>3</v>
      </c>
      <c r="D1113" s="21" t="str">
        <f t="shared" si="17"/>
        <v>肉類－生</v>
      </c>
      <c r="E1113" s="1"/>
      <c r="M1113" s="2"/>
    </row>
    <row r="1114" spans="1:13">
      <c r="A1114" s="18" t="s">
        <v>1154</v>
      </c>
      <c r="B1114" s="21">
        <v>0</v>
      </c>
      <c r="C1114" s="21">
        <v>4</v>
      </c>
      <c r="D1114" s="21" t="str">
        <f t="shared" si="17"/>
        <v>肉類－加工品</v>
      </c>
      <c r="E1114" s="1"/>
      <c r="M1114" s="2"/>
    </row>
    <row r="1115" spans="1:13">
      <c r="A1115" s="18" t="s">
        <v>1155</v>
      </c>
      <c r="B1115" s="21">
        <v>0</v>
      </c>
      <c r="C1115" s="21">
        <v>4</v>
      </c>
      <c r="D1115" s="21" t="str">
        <f t="shared" si="17"/>
        <v>肉類－加工品</v>
      </c>
      <c r="E1115" s="1"/>
      <c r="M1115" s="2"/>
    </row>
    <row r="1116" spans="1:13">
      <c r="A1116" s="18" t="s">
        <v>1156</v>
      </c>
      <c r="B1116" s="21">
        <v>0</v>
      </c>
      <c r="C1116" s="21">
        <v>3</v>
      </c>
      <c r="D1116" s="21" t="str">
        <f t="shared" si="17"/>
        <v>肉類－生</v>
      </c>
      <c r="E1116" s="1"/>
      <c r="M1116" s="2"/>
    </row>
    <row r="1117" spans="1:13">
      <c r="A1117" s="18" t="s">
        <v>1157</v>
      </c>
      <c r="B1117" s="21">
        <v>0</v>
      </c>
      <c r="C1117" s="21">
        <v>3</v>
      </c>
      <c r="D1117" s="21" t="str">
        <f t="shared" si="17"/>
        <v>肉類－生</v>
      </c>
      <c r="E1117" s="1"/>
      <c r="M1117" s="2"/>
    </row>
    <row r="1118" spans="1:13">
      <c r="A1118" s="18" t="s">
        <v>1158</v>
      </c>
      <c r="B1118" s="21">
        <v>0</v>
      </c>
      <c r="C1118" s="21">
        <v>3</v>
      </c>
      <c r="D1118" s="21" t="str">
        <f t="shared" si="17"/>
        <v>肉類－生</v>
      </c>
      <c r="E1118" s="1"/>
      <c r="M1118" s="2"/>
    </row>
    <row r="1119" spans="1:13">
      <c r="A1119" s="18" t="s">
        <v>1159</v>
      </c>
      <c r="B1119" s="21">
        <v>0</v>
      </c>
      <c r="C1119" s="21">
        <v>3</v>
      </c>
      <c r="D1119" s="21" t="str">
        <f t="shared" si="17"/>
        <v>肉類－生</v>
      </c>
      <c r="E1119" s="1"/>
      <c r="M1119" s="2"/>
    </row>
    <row r="1120" spans="1:13">
      <c r="A1120" s="18" t="s">
        <v>1160</v>
      </c>
      <c r="B1120" s="21">
        <v>0</v>
      </c>
      <c r="C1120" s="21">
        <v>3</v>
      </c>
      <c r="D1120" s="21" t="str">
        <f t="shared" si="17"/>
        <v>肉類－生</v>
      </c>
      <c r="E1120" s="1"/>
      <c r="M1120" s="2"/>
    </row>
    <row r="1121" spans="1:13">
      <c r="A1121" s="18" t="s">
        <v>1161</v>
      </c>
      <c r="B1121" s="21">
        <v>0</v>
      </c>
      <c r="C1121" s="21">
        <v>4</v>
      </c>
      <c r="D1121" s="21" t="str">
        <f t="shared" si="17"/>
        <v>肉類－加工品</v>
      </c>
      <c r="E1121" s="1"/>
      <c r="M1121" s="2"/>
    </row>
    <row r="1122" spans="1:13">
      <c r="A1122" s="18" t="s">
        <v>1162</v>
      </c>
      <c r="B1122" s="21">
        <v>45</v>
      </c>
      <c r="C1122" s="21">
        <v>5</v>
      </c>
      <c r="D1122" s="21" t="str">
        <f t="shared" si="17"/>
        <v>卵類</v>
      </c>
      <c r="E1122" s="1"/>
      <c r="M1122" s="2"/>
    </row>
    <row r="1123" spans="1:13">
      <c r="A1123" s="18" t="s">
        <v>1163</v>
      </c>
      <c r="B1123" s="21">
        <v>15</v>
      </c>
      <c r="C1123" s="21">
        <v>5</v>
      </c>
      <c r="D1123" s="21" t="str">
        <f t="shared" si="17"/>
        <v>卵類</v>
      </c>
      <c r="E1123" s="1"/>
      <c r="M1123" s="2"/>
    </row>
    <row r="1124" spans="1:13">
      <c r="A1124" s="18" t="s">
        <v>1164</v>
      </c>
      <c r="B1124" s="21">
        <v>15</v>
      </c>
      <c r="C1124" s="21">
        <v>5</v>
      </c>
      <c r="D1124" s="21" t="str">
        <f t="shared" si="17"/>
        <v>卵類</v>
      </c>
      <c r="E1124" s="1"/>
      <c r="M1124" s="2"/>
    </row>
    <row r="1125" spans="1:13">
      <c r="A1125" s="18" t="s">
        <v>1165</v>
      </c>
      <c r="B1125" s="21">
        <v>0</v>
      </c>
      <c r="C1125" s="21">
        <v>5</v>
      </c>
      <c r="D1125" s="21" t="str">
        <f t="shared" si="17"/>
        <v>卵類</v>
      </c>
      <c r="E1125" s="1"/>
      <c r="M1125" s="2"/>
    </row>
    <row r="1126" spans="1:13">
      <c r="A1126" s="18" t="s">
        <v>1166</v>
      </c>
      <c r="B1126" s="21">
        <v>15</v>
      </c>
      <c r="C1126" s="21">
        <v>5</v>
      </c>
      <c r="D1126" s="21" t="str">
        <f t="shared" si="17"/>
        <v>卵類</v>
      </c>
      <c r="E1126" s="1"/>
      <c r="M1126" s="2"/>
    </row>
    <row r="1127" spans="1:13">
      <c r="A1127" s="18" t="s">
        <v>1167</v>
      </c>
      <c r="B1127" s="21">
        <v>15</v>
      </c>
      <c r="C1127" s="21">
        <v>5</v>
      </c>
      <c r="D1127" s="21" t="str">
        <f t="shared" si="17"/>
        <v>卵類</v>
      </c>
      <c r="E1127" s="1"/>
      <c r="M1127" s="2"/>
    </row>
    <row r="1128" spans="1:13">
      <c r="A1128" s="18" t="s">
        <v>1168</v>
      </c>
      <c r="B1128" s="21">
        <v>0</v>
      </c>
      <c r="C1128" s="21">
        <v>5</v>
      </c>
      <c r="D1128" s="21" t="str">
        <f t="shared" si="17"/>
        <v>卵類</v>
      </c>
      <c r="E1128" s="1"/>
      <c r="M1128" s="2"/>
    </row>
    <row r="1129" spans="1:13">
      <c r="A1129" s="18" t="s">
        <v>1169</v>
      </c>
      <c r="B1129" s="21">
        <v>0</v>
      </c>
      <c r="C1129" s="21">
        <v>5</v>
      </c>
      <c r="D1129" s="21" t="str">
        <f t="shared" si="17"/>
        <v>卵類</v>
      </c>
      <c r="E1129" s="1"/>
      <c r="M1129" s="2"/>
    </row>
    <row r="1130" spans="1:13">
      <c r="A1130" s="18" t="s">
        <v>1170</v>
      </c>
      <c r="B1130" s="21">
        <v>0</v>
      </c>
      <c r="C1130" s="21">
        <v>5</v>
      </c>
      <c r="D1130" s="21" t="str">
        <f t="shared" si="17"/>
        <v>卵類</v>
      </c>
      <c r="E1130" s="1"/>
      <c r="M1130" s="2"/>
    </row>
    <row r="1131" spans="1:13">
      <c r="A1131" s="18" t="s">
        <v>1171</v>
      </c>
      <c r="B1131" s="21">
        <v>0</v>
      </c>
      <c r="C1131" s="21">
        <v>5</v>
      </c>
      <c r="D1131" s="21" t="str">
        <f t="shared" si="17"/>
        <v>卵類</v>
      </c>
      <c r="E1131" s="1"/>
      <c r="M1131" s="2"/>
    </row>
    <row r="1132" spans="1:13">
      <c r="A1132" s="18" t="s">
        <v>1172</v>
      </c>
      <c r="B1132" s="21">
        <v>0</v>
      </c>
      <c r="C1132" s="21">
        <v>5</v>
      </c>
      <c r="D1132" s="21" t="str">
        <f t="shared" si="17"/>
        <v>卵類</v>
      </c>
      <c r="E1132" s="1"/>
      <c r="M1132" s="2"/>
    </row>
    <row r="1133" spans="1:13">
      <c r="A1133" s="18" t="s">
        <v>1173</v>
      </c>
      <c r="B1133" s="21">
        <v>0</v>
      </c>
      <c r="C1133" s="21">
        <v>5</v>
      </c>
      <c r="D1133" s="21" t="str">
        <f t="shared" si="17"/>
        <v>卵類</v>
      </c>
      <c r="E1133" s="1"/>
      <c r="M1133" s="2"/>
    </row>
    <row r="1134" spans="1:13">
      <c r="A1134" s="18" t="s">
        <v>1174</v>
      </c>
      <c r="B1134" s="21">
        <v>0</v>
      </c>
      <c r="C1134" s="21">
        <v>5</v>
      </c>
      <c r="D1134" s="21" t="str">
        <f t="shared" si="17"/>
        <v>卵類</v>
      </c>
      <c r="E1134" s="1"/>
      <c r="M1134" s="2"/>
    </row>
    <row r="1135" spans="1:13">
      <c r="A1135" s="18" t="s">
        <v>1175</v>
      </c>
      <c r="B1135" s="21">
        <v>0</v>
      </c>
      <c r="C1135" s="21">
        <v>5</v>
      </c>
      <c r="D1135" s="21" t="str">
        <f t="shared" si="17"/>
        <v>卵類</v>
      </c>
      <c r="E1135" s="1"/>
      <c r="M1135" s="2"/>
    </row>
    <row r="1136" spans="1:13">
      <c r="A1136" s="18" t="s">
        <v>1176</v>
      </c>
      <c r="B1136" s="21">
        <v>0</v>
      </c>
      <c r="C1136" s="21">
        <v>8</v>
      </c>
      <c r="D1136" s="21" t="str">
        <f t="shared" si="17"/>
        <v>乳類-牛乳等</v>
      </c>
      <c r="E1136" s="1"/>
      <c r="M1136" s="2"/>
    </row>
    <row r="1137" spans="1:13">
      <c r="A1137" s="18" t="s">
        <v>1177</v>
      </c>
      <c r="B1137" s="21">
        <v>0</v>
      </c>
      <c r="C1137" s="21">
        <v>8</v>
      </c>
      <c r="D1137" s="21" t="str">
        <f t="shared" si="17"/>
        <v>乳類-牛乳等</v>
      </c>
      <c r="E1137" s="1"/>
      <c r="M1137" s="2"/>
    </row>
    <row r="1138" spans="1:13">
      <c r="A1138" s="18" t="s">
        <v>1178</v>
      </c>
      <c r="B1138" s="21">
        <v>0</v>
      </c>
      <c r="C1138" s="21">
        <v>8</v>
      </c>
      <c r="D1138" s="21" t="str">
        <f t="shared" si="17"/>
        <v>乳類-牛乳等</v>
      </c>
      <c r="E1138" s="1"/>
      <c r="M1138" s="2"/>
    </row>
    <row r="1139" spans="1:13">
      <c r="A1139" s="18" t="s">
        <v>1179</v>
      </c>
      <c r="B1139" s="21">
        <v>0</v>
      </c>
      <c r="C1139" s="21">
        <v>8</v>
      </c>
      <c r="D1139" s="21" t="str">
        <f t="shared" si="17"/>
        <v>乳類-牛乳等</v>
      </c>
      <c r="E1139" s="1"/>
      <c r="M1139" s="2"/>
    </row>
    <row r="1140" spans="1:13">
      <c r="A1140" s="18" t="s">
        <v>1180</v>
      </c>
      <c r="B1140" s="21">
        <v>0</v>
      </c>
      <c r="C1140" s="21">
        <v>9</v>
      </c>
      <c r="D1140" s="21" t="str">
        <f t="shared" si="17"/>
        <v>乳類-乳製品</v>
      </c>
      <c r="E1140" s="1"/>
      <c r="M1140" s="2"/>
    </row>
    <row r="1141" spans="1:13">
      <c r="A1141" s="18" t="s">
        <v>1181</v>
      </c>
      <c r="B1141" s="21">
        <v>0</v>
      </c>
      <c r="C1141" s="21">
        <v>9</v>
      </c>
      <c r="D1141" s="21" t="str">
        <f t="shared" si="17"/>
        <v>乳類-乳製品</v>
      </c>
      <c r="E1141" s="1"/>
      <c r="M1141" s="2"/>
    </row>
    <row r="1142" spans="1:13">
      <c r="A1142" s="18" t="s">
        <v>1182</v>
      </c>
      <c r="B1142" s="21">
        <v>0</v>
      </c>
      <c r="C1142" s="21">
        <v>9</v>
      </c>
      <c r="D1142" s="21" t="str">
        <f t="shared" si="17"/>
        <v>乳類-乳製品</v>
      </c>
      <c r="E1142" s="1"/>
      <c r="M1142" s="2"/>
    </row>
    <row r="1143" spans="1:13">
      <c r="A1143" s="18" t="s">
        <v>1183</v>
      </c>
      <c r="B1143" s="21">
        <v>0</v>
      </c>
      <c r="C1143" s="21">
        <v>9</v>
      </c>
      <c r="D1143" s="21" t="str">
        <f t="shared" si="17"/>
        <v>乳類-乳製品</v>
      </c>
      <c r="E1143" s="1"/>
      <c r="M1143" s="2"/>
    </row>
    <row r="1144" spans="1:13">
      <c r="A1144" s="18" t="s">
        <v>1184</v>
      </c>
      <c r="B1144" s="21">
        <v>0</v>
      </c>
      <c r="C1144" s="21">
        <v>9</v>
      </c>
      <c r="D1144" s="21" t="str">
        <f t="shared" si="17"/>
        <v>乳類-乳製品</v>
      </c>
      <c r="E1144" s="1"/>
      <c r="M1144" s="2"/>
    </row>
    <row r="1145" spans="1:13">
      <c r="A1145" s="18" t="s">
        <v>1185</v>
      </c>
      <c r="B1145" s="21">
        <v>0</v>
      </c>
      <c r="C1145" s="21">
        <v>9</v>
      </c>
      <c r="D1145" s="21" t="str">
        <f t="shared" si="17"/>
        <v>乳類-乳製品</v>
      </c>
      <c r="E1145" s="1"/>
      <c r="M1145" s="2"/>
    </row>
    <row r="1146" spans="1:13">
      <c r="A1146" s="18" t="s">
        <v>1186</v>
      </c>
      <c r="B1146" s="21">
        <v>0</v>
      </c>
      <c r="C1146" s="21">
        <v>9</v>
      </c>
      <c r="D1146" s="21" t="str">
        <f t="shared" si="17"/>
        <v>乳類-乳製品</v>
      </c>
      <c r="E1146" s="1"/>
      <c r="M1146" s="2"/>
    </row>
    <row r="1147" spans="1:13">
      <c r="A1147" s="18" t="s">
        <v>1187</v>
      </c>
      <c r="B1147" s="21">
        <v>0</v>
      </c>
      <c r="C1147" s="21">
        <v>9</v>
      </c>
      <c r="D1147" s="21" t="str">
        <f t="shared" si="17"/>
        <v>乳類-乳製品</v>
      </c>
      <c r="E1147" s="1"/>
      <c r="M1147" s="2"/>
    </row>
    <row r="1148" spans="1:13">
      <c r="A1148" s="18" t="s">
        <v>1188</v>
      </c>
      <c r="B1148" s="21">
        <v>0</v>
      </c>
      <c r="C1148" s="21">
        <v>9</v>
      </c>
      <c r="D1148" s="21" t="str">
        <f t="shared" si="17"/>
        <v>乳類-乳製品</v>
      </c>
      <c r="E1148" s="1"/>
      <c r="M1148" s="2"/>
    </row>
    <row r="1149" spans="1:13">
      <c r="A1149" s="18" t="s">
        <v>1189</v>
      </c>
      <c r="B1149" s="21">
        <v>0</v>
      </c>
      <c r="C1149" s="21">
        <v>9</v>
      </c>
      <c r="D1149" s="21" t="str">
        <f t="shared" si="17"/>
        <v>乳類-乳製品</v>
      </c>
      <c r="E1149" s="1"/>
      <c r="M1149" s="2"/>
    </row>
    <row r="1150" spans="1:13">
      <c r="A1150" s="18" t="s">
        <v>1190</v>
      </c>
      <c r="B1150" s="21">
        <v>0</v>
      </c>
      <c r="C1150" s="21">
        <v>9</v>
      </c>
      <c r="D1150" s="21" t="str">
        <f t="shared" si="17"/>
        <v>乳類-乳製品</v>
      </c>
      <c r="E1150" s="1"/>
      <c r="M1150" s="2"/>
    </row>
    <row r="1151" spans="1:13">
      <c r="A1151" s="18" t="s">
        <v>1191</v>
      </c>
      <c r="B1151" s="21">
        <v>0</v>
      </c>
      <c r="C1151" s="21">
        <v>9</v>
      </c>
      <c r="D1151" s="21" t="str">
        <f t="shared" si="17"/>
        <v>乳類-乳製品</v>
      </c>
      <c r="E1151" s="1"/>
      <c r="M1151" s="2"/>
    </row>
    <row r="1152" spans="1:13">
      <c r="A1152" s="18" t="s">
        <v>1192</v>
      </c>
      <c r="B1152" s="21">
        <v>0</v>
      </c>
      <c r="C1152" s="21">
        <v>9</v>
      </c>
      <c r="D1152" s="21" t="str">
        <f t="shared" si="17"/>
        <v>乳類-乳製品</v>
      </c>
      <c r="E1152" s="1"/>
      <c r="M1152" s="2"/>
    </row>
    <row r="1153" spans="1:13">
      <c r="A1153" s="18" t="s">
        <v>1193</v>
      </c>
      <c r="B1153" s="21">
        <v>0</v>
      </c>
      <c r="C1153" s="21">
        <v>9</v>
      </c>
      <c r="D1153" s="21" t="str">
        <f t="shared" si="17"/>
        <v>乳類-乳製品</v>
      </c>
      <c r="E1153" s="1"/>
      <c r="M1153" s="2"/>
    </row>
    <row r="1154" spans="1:13">
      <c r="A1154" s="18" t="s">
        <v>1194</v>
      </c>
      <c r="B1154" s="21">
        <v>0</v>
      </c>
      <c r="C1154" s="21">
        <v>9</v>
      </c>
      <c r="D1154" s="21" t="str">
        <f t="shared" si="17"/>
        <v>乳類-乳製品</v>
      </c>
      <c r="E1154" s="1"/>
      <c r="M1154" s="2"/>
    </row>
    <row r="1155" spans="1:13">
      <c r="A1155" s="18" t="s">
        <v>1195</v>
      </c>
      <c r="B1155" s="21">
        <v>0</v>
      </c>
      <c r="C1155" s="21">
        <v>9</v>
      </c>
      <c r="D1155" s="21" t="str">
        <f t="shared" si="17"/>
        <v>乳類-乳製品</v>
      </c>
      <c r="E1155" s="1"/>
      <c r="M1155" s="2"/>
    </row>
    <row r="1156" spans="1:13">
      <c r="A1156" s="18" t="s">
        <v>1196</v>
      </c>
      <c r="B1156" s="21">
        <v>0</v>
      </c>
      <c r="C1156" s="21">
        <v>9</v>
      </c>
      <c r="D1156" s="21" t="str">
        <f t="shared" si="17"/>
        <v>乳類-乳製品</v>
      </c>
      <c r="E1156" s="1"/>
      <c r="M1156" s="2"/>
    </row>
    <row r="1157" spans="1:13">
      <c r="A1157" s="18" t="s">
        <v>1197</v>
      </c>
      <c r="B1157" s="21">
        <v>0</v>
      </c>
      <c r="C1157" s="21">
        <v>9</v>
      </c>
      <c r="D1157" s="21" t="str">
        <f t="shared" si="17"/>
        <v>乳類-乳製品</v>
      </c>
      <c r="E1157" s="1"/>
      <c r="M1157" s="2"/>
    </row>
    <row r="1158" spans="1:13">
      <c r="A1158" s="18" t="s">
        <v>1198</v>
      </c>
      <c r="B1158" s="21">
        <v>0</v>
      </c>
      <c r="C1158" s="21">
        <v>9</v>
      </c>
      <c r="D1158" s="21" t="str">
        <f t="shared" ref="D1158:D1221" si="18">VLOOKUP(C1158,$H$6:$I$31,2,FALSE)</f>
        <v>乳類-乳製品</v>
      </c>
      <c r="E1158" s="1"/>
      <c r="M1158" s="2"/>
    </row>
    <row r="1159" spans="1:13">
      <c r="A1159" s="18" t="s">
        <v>1199</v>
      </c>
      <c r="B1159" s="21">
        <v>0</v>
      </c>
      <c r="C1159" s="21">
        <v>9</v>
      </c>
      <c r="D1159" s="21" t="str">
        <f t="shared" si="18"/>
        <v>乳類-乳製品</v>
      </c>
      <c r="E1159" s="1"/>
      <c r="M1159" s="2"/>
    </row>
    <row r="1160" spans="1:13">
      <c r="A1160" s="18" t="s">
        <v>1200</v>
      </c>
      <c r="B1160" s="21">
        <v>0</v>
      </c>
      <c r="C1160" s="21">
        <v>9</v>
      </c>
      <c r="D1160" s="21" t="str">
        <f t="shared" si="18"/>
        <v>乳類-乳製品</v>
      </c>
      <c r="E1160" s="1"/>
      <c r="M1160" s="2"/>
    </row>
    <row r="1161" spans="1:13">
      <c r="A1161" s="18" t="s">
        <v>1201</v>
      </c>
      <c r="B1161" s="21">
        <v>0</v>
      </c>
      <c r="C1161" s="21">
        <v>9</v>
      </c>
      <c r="D1161" s="21" t="str">
        <f t="shared" si="18"/>
        <v>乳類-乳製品</v>
      </c>
      <c r="E1161" s="1"/>
      <c r="M1161" s="2"/>
    </row>
    <row r="1162" spans="1:13">
      <c r="A1162" s="18" t="s">
        <v>1202</v>
      </c>
      <c r="B1162" s="21">
        <v>0</v>
      </c>
      <c r="C1162" s="21">
        <v>9</v>
      </c>
      <c r="D1162" s="21" t="str">
        <f t="shared" si="18"/>
        <v>乳類-乳製品</v>
      </c>
      <c r="E1162" s="1"/>
      <c r="M1162" s="2"/>
    </row>
    <row r="1163" spans="1:13">
      <c r="A1163" s="18" t="s">
        <v>1203</v>
      </c>
      <c r="B1163" s="21">
        <v>0</v>
      </c>
      <c r="C1163" s="21">
        <v>9</v>
      </c>
      <c r="D1163" s="21" t="str">
        <f t="shared" si="18"/>
        <v>乳類-乳製品</v>
      </c>
      <c r="E1163" s="1"/>
      <c r="M1163" s="2"/>
    </row>
    <row r="1164" spans="1:13">
      <c r="A1164" s="18" t="s">
        <v>1204</v>
      </c>
      <c r="B1164" s="21">
        <v>0</v>
      </c>
      <c r="C1164" s="21">
        <v>9</v>
      </c>
      <c r="D1164" s="21" t="str">
        <f t="shared" si="18"/>
        <v>乳類-乳製品</v>
      </c>
      <c r="E1164" s="1"/>
      <c r="M1164" s="2"/>
    </row>
    <row r="1165" spans="1:13">
      <c r="A1165" s="18" t="s">
        <v>1205</v>
      </c>
      <c r="B1165" s="21">
        <v>0</v>
      </c>
      <c r="C1165" s="21">
        <v>9</v>
      </c>
      <c r="D1165" s="21" t="str">
        <f t="shared" si="18"/>
        <v>乳類-乳製品</v>
      </c>
      <c r="E1165" s="1"/>
      <c r="M1165" s="2"/>
    </row>
    <row r="1166" spans="1:13">
      <c r="A1166" s="18" t="s">
        <v>1206</v>
      </c>
      <c r="B1166" s="21">
        <v>0</v>
      </c>
      <c r="C1166" s="21">
        <v>9</v>
      </c>
      <c r="D1166" s="21" t="str">
        <f t="shared" si="18"/>
        <v>乳類-乳製品</v>
      </c>
      <c r="E1166" s="1"/>
      <c r="M1166" s="2"/>
    </row>
    <row r="1167" spans="1:13">
      <c r="A1167" s="18" t="s">
        <v>1207</v>
      </c>
      <c r="B1167" s="21">
        <v>0</v>
      </c>
      <c r="C1167" s="21">
        <v>9</v>
      </c>
      <c r="D1167" s="21" t="str">
        <f t="shared" si="18"/>
        <v>乳類-乳製品</v>
      </c>
      <c r="E1167" s="1"/>
      <c r="M1167" s="2"/>
    </row>
    <row r="1168" spans="1:13">
      <c r="A1168" s="18" t="s">
        <v>1208</v>
      </c>
      <c r="B1168" s="21">
        <v>0</v>
      </c>
      <c r="C1168" s="21">
        <v>9</v>
      </c>
      <c r="D1168" s="21" t="str">
        <f t="shared" si="18"/>
        <v>乳類-乳製品</v>
      </c>
      <c r="E1168" s="1"/>
      <c r="M1168" s="2"/>
    </row>
    <row r="1169" spans="1:13">
      <c r="A1169" s="18" t="s">
        <v>1209</v>
      </c>
      <c r="B1169" s="21">
        <v>0</v>
      </c>
      <c r="C1169" s="21">
        <v>9</v>
      </c>
      <c r="D1169" s="21" t="str">
        <f t="shared" si="18"/>
        <v>乳類-乳製品</v>
      </c>
      <c r="E1169" s="1"/>
      <c r="M1169" s="2"/>
    </row>
    <row r="1170" spans="1:13">
      <c r="A1170" s="18" t="s">
        <v>1210</v>
      </c>
      <c r="B1170" s="21">
        <v>0</v>
      </c>
      <c r="C1170" s="21">
        <v>9</v>
      </c>
      <c r="D1170" s="21" t="str">
        <f t="shared" si="18"/>
        <v>乳類-乳製品</v>
      </c>
      <c r="E1170" s="1"/>
      <c r="M1170" s="2"/>
    </row>
    <row r="1171" spans="1:13">
      <c r="A1171" s="18" t="s">
        <v>1211</v>
      </c>
      <c r="B1171" s="21">
        <v>0</v>
      </c>
      <c r="C1171" s="21">
        <v>9</v>
      </c>
      <c r="D1171" s="21" t="str">
        <f t="shared" si="18"/>
        <v>乳類-乳製品</v>
      </c>
      <c r="E1171" s="1"/>
      <c r="M1171" s="2"/>
    </row>
    <row r="1172" spans="1:13">
      <c r="A1172" s="18" t="s">
        <v>1212</v>
      </c>
      <c r="B1172" s="21">
        <v>0</v>
      </c>
      <c r="C1172" s="21">
        <v>9</v>
      </c>
      <c r="D1172" s="21" t="str">
        <f t="shared" si="18"/>
        <v>乳類-乳製品</v>
      </c>
      <c r="E1172" s="1"/>
      <c r="M1172" s="2"/>
    </row>
    <row r="1173" spans="1:13">
      <c r="A1173" s="18" t="s">
        <v>1213</v>
      </c>
      <c r="B1173" s="21">
        <v>0</v>
      </c>
      <c r="C1173" s="21">
        <v>9</v>
      </c>
      <c r="D1173" s="21" t="str">
        <f t="shared" si="18"/>
        <v>乳類-乳製品</v>
      </c>
      <c r="E1173" s="1"/>
      <c r="M1173" s="2"/>
    </row>
    <row r="1174" spans="1:13">
      <c r="A1174" s="18" t="s">
        <v>1214</v>
      </c>
      <c r="B1174" s="21">
        <v>0</v>
      </c>
      <c r="C1174" s="21">
        <v>8</v>
      </c>
      <c r="D1174" s="21" t="str">
        <f t="shared" si="18"/>
        <v>乳類-牛乳等</v>
      </c>
      <c r="E1174" s="1"/>
      <c r="M1174" s="2"/>
    </row>
    <row r="1175" spans="1:13">
      <c r="A1175" s="18" t="s">
        <v>1215</v>
      </c>
      <c r="B1175" s="21">
        <v>0</v>
      </c>
      <c r="C1175" s="21">
        <v>8</v>
      </c>
      <c r="D1175" s="21" t="str">
        <f t="shared" si="18"/>
        <v>乳類-牛乳等</v>
      </c>
      <c r="E1175" s="1"/>
      <c r="M1175" s="2"/>
    </row>
    <row r="1176" spans="1:13">
      <c r="A1176" s="18" t="s">
        <v>1216</v>
      </c>
      <c r="B1176" s="21">
        <v>0</v>
      </c>
      <c r="C1176" s="21">
        <v>22</v>
      </c>
      <c r="D1176" s="21" t="str">
        <f t="shared" si="18"/>
        <v>油　脂　類</v>
      </c>
      <c r="E1176" s="1"/>
      <c r="M1176" s="2"/>
    </row>
    <row r="1177" spans="1:13">
      <c r="A1177" s="18" t="s">
        <v>1217</v>
      </c>
      <c r="B1177" s="21">
        <v>0</v>
      </c>
      <c r="C1177" s="21">
        <v>22</v>
      </c>
      <c r="D1177" s="21" t="str">
        <f t="shared" si="18"/>
        <v>油　脂　類</v>
      </c>
      <c r="E1177" s="1"/>
      <c r="M1177" s="2"/>
    </row>
    <row r="1178" spans="1:13">
      <c r="A1178" s="18" t="s">
        <v>1218</v>
      </c>
      <c r="B1178" s="21">
        <v>0</v>
      </c>
      <c r="C1178" s="21">
        <v>22</v>
      </c>
      <c r="D1178" s="21" t="str">
        <f t="shared" si="18"/>
        <v>油　脂　類</v>
      </c>
      <c r="E1178" s="1"/>
      <c r="M1178" s="2"/>
    </row>
    <row r="1179" spans="1:13">
      <c r="A1179" s="18" t="s">
        <v>1219</v>
      </c>
      <c r="B1179" s="21">
        <v>0</v>
      </c>
      <c r="C1179" s="21">
        <v>22</v>
      </c>
      <c r="D1179" s="21" t="str">
        <f t="shared" si="18"/>
        <v>油　脂　類</v>
      </c>
      <c r="E1179" s="1"/>
      <c r="M1179" s="2"/>
    </row>
    <row r="1180" spans="1:13">
      <c r="A1180" s="18" t="s">
        <v>1220</v>
      </c>
      <c r="B1180" s="21">
        <v>0</v>
      </c>
      <c r="C1180" s="21">
        <v>22</v>
      </c>
      <c r="D1180" s="21" t="str">
        <f t="shared" si="18"/>
        <v>油　脂　類</v>
      </c>
      <c r="E1180" s="1"/>
      <c r="M1180" s="2"/>
    </row>
    <row r="1181" spans="1:13">
      <c r="A1181" s="18" t="s">
        <v>1221</v>
      </c>
      <c r="B1181" s="21">
        <v>0</v>
      </c>
      <c r="C1181" s="21">
        <v>22</v>
      </c>
      <c r="D1181" s="21" t="str">
        <f t="shared" si="18"/>
        <v>油　脂　類</v>
      </c>
      <c r="E1181" s="1"/>
      <c r="M1181" s="2"/>
    </row>
    <row r="1182" spans="1:13">
      <c r="A1182" s="18" t="s">
        <v>1222</v>
      </c>
      <c r="B1182" s="21">
        <v>0</v>
      </c>
      <c r="C1182" s="21">
        <v>22</v>
      </c>
      <c r="D1182" s="21" t="str">
        <f t="shared" si="18"/>
        <v>油　脂　類</v>
      </c>
      <c r="E1182" s="1"/>
      <c r="M1182" s="2"/>
    </row>
    <row r="1183" spans="1:13">
      <c r="A1183" s="18" t="s">
        <v>1223</v>
      </c>
      <c r="B1183" s="21">
        <v>0</v>
      </c>
      <c r="C1183" s="21">
        <v>22</v>
      </c>
      <c r="D1183" s="21" t="str">
        <f t="shared" si="18"/>
        <v>油　脂　類</v>
      </c>
      <c r="E1183" s="1"/>
      <c r="M1183" s="2"/>
    </row>
    <row r="1184" spans="1:13">
      <c r="A1184" s="18" t="s">
        <v>1224</v>
      </c>
      <c r="B1184" s="21">
        <v>0</v>
      </c>
      <c r="C1184" s="21">
        <v>22</v>
      </c>
      <c r="D1184" s="21" t="str">
        <f t="shared" si="18"/>
        <v>油　脂　類</v>
      </c>
      <c r="E1184" s="1"/>
      <c r="M1184" s="2"/>
    </row>
    <row r="1185" spans="1:13">
      <c r="A1185" s="18" t="s">
        <v>1225</v>
      </c>
      <c r="B1185" s="21">
        <v>0</v>
      </c>
      <c r="C1185" s="21">
        <v>22</v>
      </c>
      <c r="D1185" s="21" t="str">
        <f t="shared" si="18"/>
        <v>油　脂　類</v>
      </c>
      <c r="E1185" s="1"/>
      <c r="M1185" s="2"/>
    </row>
    <row r="1186" spans="1:13">
      <c r="A1186" s="18" t="s">
        <v>1226</v>
      </c>
      <c r="B1186" s="21">
        <v>0</v>
      </c>
      <c r="C1186" s="21">
        <v>22</v>
      </c>
      <c r="D1186" s="21" t="str">
        <f t="shared" si="18"/>
        <v>油　脂　類</v>
      </c>
      <c r="E1186" s="1"/>
      <c r="M1186" s="2"/>
    </row>
    <row r="1187" spans="1:13">
      <c r="A1187" s="18" t="s">
        <v>1227</v>
      </c>
      <c r="B1187" s="21">
        <v>0</v>
      </c>
      <c r="C1187" s="21">
        <v>22</v>
      </c>
      <c r="D1187" s="21" t="str">
        <f t="shared" si="18"/>
        <v>油　脂　類</v>
      </c>
      <c r="E1187" s="1"/>
      <c r="M1187" s="2"/>
    </row>
    <row r="1188" spans="1:13">
      <c r="A1188" s="18" t="s">
        <v>1228</v>
      </c>
      <c r="B1188" s="21">
        <v>0</v>
      </c>
      <c r="C1188" s="21">
        <v>22</v>
      </c>
      <c r="D1188" s="21" t="str">
        <f t="shared" si="18"/>
        <v>油　脂　類</v>
      </c>
      <c r="E1188" s="1"/>
      <c r="M1188" s="2"/>
    </row>
    <row r="1189" spans="1:13">
      <c r="A1189" s="18" t="s">
        <v>1229</v>
      </c>
      <c r="B1189" s="21">
        <v>0</v>
      </c>
      <c r="C1189" s="21">
        <v>22</v>
      </c>
      <c r="D1189" s="21" t="str">
        <f t="shared" si="18"/>
        <v>油　脂　類</v>
      </c>
      <c r="E1189" s="1"/>
      <c r="M1189" s="2"/>
    </row>
    <row r="1190" spans="1:13">
      <c r="A1190" s="18" t="s">
        <v>1230</v>
      </c>
      <c r="B1190" s="21">
        <v>0</v>
      </c>
      <c r="C1190" s="21">
        <v>22</v>
      </c>
      <c r="D1190" s="21" t="str">
        <f t="shared" si="18"/>
        <v>油　脂　類</v>
      </c>
      <c r="E1190" s="1"/>
      <c r="M1190" s="2"/>
    </row>
    <row r="1191" spans="1:13">
      <c r="A1191" s="18" t="s">
        <v>1231</v>
      </c>
      <c r="B1191" s="21">
        <v>0</v>
      </c>
      <c r="C1191" s="21">
        <v>22</v>
      </c>
      <c r="D1191" s="21" t="str">
        <f t="shared" si="18"/>
        <v>油　脂　類</v>
      </c>
      <c r="E1191" s="1"/>
      <c r="M1191" s="2"/>
    </row>
    <row r="1192" spans="1:13">
      <c r="A1192" s="18" t="s">
        <v>1232</v>
      </c>
      <c r="B1192" s="21">
        <v>0</v>
      </c>
      <c r="C1192" s="21">
        <v>22</v>
      </c>
      <c r="D1192" s="21" t="str">
        <f t="shared" si="18"/>
        <v>油　脂　類</v>
      </c>
      <c r="E1192" s="1"/>
      <c r="M1192" s="2"/>
    </row>
    <row r="1193" spans="1:13">
      <c r="A1193" s="18" t="s">
        <v>1233</v>
      </c>
      <c r="B1193" s="21">
        <v>0</v>
      </c>
      <c r="C1193" s="21">
        <v>22</v>
      </c>
      <c r="D1193" s="21" t="str">
        <f t="shared" si="18"/>
        <v>油　脂　類</v>
      </c>
      <c r="E1193" s="1"/>
      <c r="M1193" s="2"/>
    </row>
    <row r="1194" spans="1:13">
      <c r="A1194" s="18" t="s">
        <v>1234</v>
      </c>
      <c r="B1194" s="21">
        <v>0</v>
      </c>
      <c r="C1194" s="21">
        <v>22</v>
      </c>
      <c r="D1194" s="21" t="str">
        <f t="shared" si="18"/>
        <v>油　脂　類</v>
      </c>
      <c r="E1194" s="1"/>
      <c r="M1194" s="2"/>
    </row>
    <row r="1195" spans="1:13">
      <c r="A1195" s="18" t="s">
        <v>1235</v>
      </c>
      <c r="B1195" s="21">
        <v>0</v>
      </c>
      <c r="C1195" s="21">
        <v>22</v>
      </c>
      <c r="D1195" s="21" t="str">
        <f t="shared" si="18"/>
        <v>油　脂　類</v>
      </c>
      <c r="E1195" s="1"/>
      <c r="M1195" s="2"/>
    </row>
    <row r="1196" spans="1:13">
      <c r="A1196" s="18" t="s">
        <v>1236</v>
      </c>
      <c r="B1196" s="21">
        <v>0</v>
      </c>
      <c r="C1196" s="21">
        <v>22</v>
      </c>
      <c r="D1196" s="21" t="str">
        <f t="shared" si="18"/>
        <v>油　脂　類</v>
      </c>
      <c r="E1196" s="1"/>
      <c r="M1196" s="2"/>
    </row>
    <row r="1197" spans="1:13">
      <c r="A1197" s="18" t="s">
        <v>1237</v>
      </c>
      <c r="B1197" s="21">
        <v>0</v>
      </c>
      <c r="C1197" s="21">
        <v>22</v>
      </c>
      <c r="D1197" s="21" t="str">
        <f t="shared" si="18"/>
        <v>油　脂　類</v>
      </c>
      <c r="E1197" s="1"/>
      <c r="M1197" s="2"/>
    </row>
    <row r="1198" spans="1:13">
      <c r="A1198" s="18" t="s">
        <v>1238</v>
      </c>
      <c r="B1198" s="21">
        <v>0</v>
      </c>
      <c r="C1198" s="21">
        <v>22</v>
      </c>
      <c r="D1198" s="21" t="str">
        <f t="shared" si="18"/>
        <v>油　脂　類</v>
      </c>
      <c r="E1198" s="1"/>
      <c r="M1198" s="2"/>
    </row>
    <row r="1199" spans="1:13">
      <c r="A1199" s="18" t="s">
        <v>1239</v>
      </c>
      <c r="B1199" s="21">
        <v>0</v>
      </c>
      <c r="C1199" s="21">
        <v>22</v>
      </c>
      <c r="D1199" s="21" t="str">
        <f t="shared" si="18"/>
        <v>油　脂　類</v>
      </c>
      <c r="E1199" s="1"/>
      <c r="M1199" s="2"/>
    </row>
    <row r="1200" spans="1:13">
      <c r="A1200" s="18" t="s">
        <v>1240</v>
      </c>
      <c r="B1200" s="21">
        <v>0</v>
      </c>
      <c r="C1200" s="21">
        <v>22</v>
      </c>
      <c r="D1200" s="21" t="str">
        <f t="shared" si="18"/>
        <v>油　脂　類</v>
      </c>
      <c r="E1200" s="1"/>
      <c r="M1200" s="2"/>
    </row>
    <row r="1201" spans="1:13">
      <c r="A1201" s="18" t="s">
        <v>1241</v>
      </c>
      <c r="B1201" s="21">
        <v>0</v>
      </c>
      <c r="C1201" s="21">
        <v>14</v>
      </c>
      <c r="D1201" s="21" t="str">
        <f t="shared" si="18"/>
        <v>菓子類</v>
      </c>
      <c r="E1201" s="1"/>
      <c r="M1201" s="2"/>
    </row>
    <row r="1202" spans="1:13">
      <c r="A1202" s="18" t="s">
        <v>1242</v>
      </c>
      <c r="B1202" s="21">
        <v>0</v>
      </c>
      <c r="C1202" s="21">
        <v>14</v>
      </c>
      <c r="D1202" s="21" t="str">
        <f t="shared" si="18"/>
        <v>菓子類</v>
      </c>
      <c r="E1202" s="1"/>
      <c r="M1202" s="2"/>
    </row>
    <row r="1203" spans="1:13">
      <c r="A1203" s="18" t="s">
        <v>1243</v>
      </c>
      <c r="B1203" s="21">
        <v>0</v>
      </c>
      <c r="C1203" s="21">
        <v>14</v>
      </c>
      <c r="D1203" s="21" t="str">
        <f t="shared" si="18"/>
        <v>菓子類</v>
      </c>
      <c r="E1203" s="1"/>
      <c r="M1203" s="2"/>
    </row>
    <row r="1204" spans="1:13">
      <c r="A1204" s="18" t="s">
        <v>1244</v>
      </c>
      <c r="B1204" s="21">
        <v>0</v>
      </c>
      <c r="C1204" s="21">
        <v>14</v>
      </c>
      <c r="D1204" s="21" t="str">
        <f t="shared" si="18"/>
        <v>菓子類</v>
      </c>
      <c r="E1204" s="1"/>
      <c r="M1204" s="2"/>
    </row>
    <row r="1205" spans="1:13">
      <c r="A1205" s="18" t="s">
        <v>1245</v>
      </c>
      <c r="B1205" s="21">
        <v>0</v>
      </c>
      <c r="C1205" s="21">
        <v>14</v>
      </c>
      <c r="D1205" s="21" t="str">
        <f t="shared" si="18"/>
        <v>菓子類</v>
      </c>
      <c r="E1205" s="1"/>
      <c r="M1205" s="2"/>
    </row>
    <row r="1206" spans="1:13">
      <c r="A1206" s="18" t="s">
        <v>1246</v>
      </c>
      <c r="B1206" s="21">
        <v>0</v>
      </c>
      <c r="C1206" s="21">
        <v>14</v>
      </c>
      <c r="D1206" s="21" t="str">
        <f t="shared" si="18"/>
        <v>菓子類</v>
      </c>
      <c r="E1206" s="1"/>
      <c r="M1206" s="2"/>
    </row>
    <row r="1207" spans="1:13">
      <c r="A1207" s="18" t="s">
        <v>1247</v>
      </c>
      <c r="B1207" s="21">
        <v>0</v>
      </c>
      <c r="C1207" s="21">
        <v>14</v>
      </c>
      <c r="D1207" s="21" t="str">
        <f t="shared" si="18"/>
        <v>菓子類</v>
      </c>
      <c r="E1207" s="1"/>
      <c r="M1207" s="2"/>
    </row>
    <row r="1208" spans="1:13">
      <c r="A1208" s="18" t="s">
        <v>1248</v>
      </c>
      <c r="B1208" s="21">
        <v>0</v>
      </c>
      <c r="C1208" s="21">
        <v>14</v>
      </c>
      <c r="D1208" s="21" t="str">
        <f t="shared" si="18"/>
        <v>菓子類</v>
      </c>
      <c r="E1208" s="1"/>
      <c r="M1208" s="2"/>
    </row>
    <row r="1209" spans="1:13">
      <c r="A1209" s="18" t="s">
        <v>1249</v>
      </c>
      <c r="B1209" s="21">
        <v>0</v>
      </c>
      <c r="C1209" s="21">
        <v>14</v>
      </c>
      <c r="D1209" s="21" t="str">
        <f t="shared" si="18"/>
        <v>菓子類</v>
      </c>
      <c r="E1209" s="1"/>
      <c r="M1209" s="2"/>
    </row>
    <row r="1210" spans="1:13">
      <c r="A1210" s="18" t="s">
        <v>1250</v>
      </c>
      <c r="B1210" s="21">
        <v>0</v>
      </c>
      <c r="C1210" s="21">
        <v>14</v>
      </c>
      <c r="D1210" s="21" t="str">
        <f t="shared" si="18"/>
        <v>菓子類</v>
      </c>
      <c r="E1210" s="1"/>
      <c r="M1210" s="2"/>
    </row>
    <row r="1211" spans="1:13">
      <c r="A1211" s="18" t="s">
        <v>1251</v>
      </c>
      <c r="B1211" s="21">
        <v>0</v>
      </c>
      <c r="C1211" s="21">
        <v>14</v>
      </c>
      <c r="D1211" s="21" t="str">
        <f t="shared" si="18"/>
        <v>菓子類</v>
      </c>
      <c r="E1211" s="1"/>
      <c r="M1211" s="2"/>
    </row>
    <row r="1212" spans="1:13">
      <c r="A1212" s="18" t="s">
        <v>1252</v>
      </c>
      <c r="B1212" s="21">
        <v>0</v>
      </c>
      <c r="C1212" s="21">
        <v>14</v>
      </c>
      <c r="D1212" s="21" t="str">
        <f t="shared" si="18"/>
        <v>菓子類</v>
      </c>
      <c r="E1212" s="1"/>
      <c r="M1212" s="2"/>
    </row>
    <row r="1213" spans="1:13">
      <c r="A1213" s="18" t="s">
        <v>1253</v>
      </c>
      <c r="B1213" s="21">
        <v>0</v>
      </c>
      <c r="C1213" s="21">
        <v>14</v>
      </c>
      <c r="D1213" s="21" t="str">
        <f t="shared" si="18"/>
        <v>菓子類</v>
      </c>
      <c r="E1213" s="1"/>
      <c r="M1213" s="2"/>
    </row>
    <row r="1214" spans="1:13">
      <c r="A1214" s="18" t="s">
        <v>1254</v>
      </c>
      <c r="B1214" s="21">
        <v>0</v>
      </c>
      <c r="C1214" s="21">
        <v>14</v>
      </c>
      <c r="D1214" s="21" t="str">
        <f t="shared" si="18"/>
        <v>菓子類</v>
      </c>
      <c r="E1214" s="1"/>
      <c r="M1214" s="2"/>
    </row>
    <row r="1215" spans="1:13">
      <c r="A1215" s="18" t="s">
        <v>1255</v>
      </c>
      <c r="B1215" s="21">
        <v>0</v>
      </c>
      <c r="C1215" s="21">
        <v>14</v>
      </c>
      <c r="D1215" s="21" t="str">
        <f t="shared" si="18"/>
        <v>菓子類</v>
      </c>
      <c r="E1215" s="1"/>
      <c r="M1215" s="2"/>
    </row>
    <row r="1216" spans="1:13">
      <c r="A1216" s="18" t="s">
        <v>1256</v>
      </c>
      <c r="B1216" s="21">
        <v>0</v>
      </c>
      <c r="C1216" s="21">
        <v>14</v>
      </c>
      <c r="D1216" s="21" t="str">
        <f t="shared" si="18"/>
        <v>菓子類</v>
      </c>
      <c r="E1216" s="1"/>
      <c r="M1216" s="2"/>
    </row>
    <row r="1217" spans="1:13">
      <c r="A1217" s="18" t="s">
        <v>1257</v>
      </c>
      <c r="B1217" s="21">
        <v>0</v>
      </c>
      <c r="C1217" s="21">
        <v>14</v>
      </c>
      <c r="D1217" s="21" t="str">
        <f t="shared" si="18"/>
        <v>菓子類</v>
      </c>
      <c r="E1217" s="1"/>
      <c r="M1217" s="2"/>
    </row>
    <row r="1218" spans="1:13">
      <c r="A1218" s="18" t="s">
        <v>1258</v>
      </c>
      <c r="B1218" s="21">
        <v>0</v>
      </c>
      <c r="C1218" s="21">
        <v>14</v>
      </c>
      <c r="D1218" s="21" t="str">
        <f t="shared" si="18"/>
        <v>菓子類</v>
      </c>
      <c r="E1218" s="1"/>
      <c r="M1218" s="2"/>
    </row>
    <row r="1219" spans="1:13">
      <c r="A1219" s="18" t="s">
        <v>1259</v>
      </c>
      <c r="B1219" s="21">
        <v>0</v>
      </c>
      <c r="C1219" s="21">
        <v>14</v>
      </c>
      <c r="D1219" s="21" t="str">
        <f t="shared" si="18"/>
        <v>菓子類</v>
      </c>
      <c r="E1219" s="1"/>
      <c r="M1219" s="2"/>
    </row>
    <row r="1220" spans="1:13">
      <c r="A1220" s="18" t="s">
        <v>1260</v>
      </c>
      <c r="B1220" s="21">
        <v>2</v>
      </c>
      <c r="C1220" s="21">
        <v>14</v>
      </c>
      <c r="D1220" s="21" t="str">
        <f t="shared" si="18"/>
        <v>菓子類</v>
      </c>
      <c r="E1220" s="1"/>
      <c r="M1220" s="2"/>
    </row>
    <row r="1221" spans="1:13">
      <c r="A1221" s="18" t="s">
        <v>1261</v>
      </c>
      <c r="B1221" s="21">
        <v>0</v>
      </c>
      <c r="C1221" s="21">
        <v>14</v>
      </c>
      <c r="D1221" s="21" t="str">
        <f t="shared" si="18"/>
        <v>菓子類</v>
      </c>
      <c r="E1221" s="1"/>
      <c r="M1221" s="2"/>
    </row>
    <row r="1222" spans="1:13">
      <c r="A1222" s="18" t="s">
        <v>1262</v>
      </c>
      <c r="B1222" s="21">
        <v>0</v>
      </c>
      <c r="C1222" s="21">
        <v>14</v>
      </c>
      <c r="D1222" s="21" t="str">
        <f t="shared" ref="D1222:D1285" si="19">VLOOKUP(C1222,$H$6:$I$31,2,FALSE)</f>
        <v>菓子類</v>
      </c>
      <c r="E1222" s="1"/>
      <c r="M1222" s="2"/>
    </row>
    <row r="1223" spans="1:13">
      <c r="A1223" s="18" t="s">
        <v>1263</v>
      </c>
      <c r="B1223" s="21">
        <v>0</v>
      </c>
      <c r="C1223" s="21">
        <v>14</v>
      </c>
      <c r="D1223" s="21" t="str">
        <f t="shared" si="19"/>
        <v>菓子類</v>
      </c>
      <c r="E1223" s="1"/>
      <c r="M1223" s="2"/>
    </row>
    <row r="1224" spans="1:13">
      <c r="A1224" s="18" t="s">
        <v>1264</v>
      </c>
      <c r="B1224" s="21">
        <v>0</v>
      </c>
      <c r="C1224" s="21">
        <v>14</v>
      </c>
      <c r="D1224" s="21" t="str">
        <f t="shared" si="19"/>
        <v>菓子類</v>
      </c>
      <c r="E1224" s="1"/>
      <c r="M1224" s="2"/>
    </row>
    <row r="1225" spans="1:13">
      <c r="A1225" s="18" t="s">
        <v>1265</v>
      </c>
      <c r="B1225" s="21">
        <v>0</v>
      </c>
      <c r="C1225" s="21">
        <v>14</v>
      </c>
      <c r="D1225" s="21" t="str">
        <f t="shared" si="19"/>
        <v>菓子類</v>
      </c>
      <c r="E1225" s="1"/>
      <c r="M1225" s="2"/>
    </row>
    <row r="1226" spans="1:13">
      <c r="A1226" s="18" t="s">
        <v>1266</v>
      </c>
      <c r="B1226" s="21">
        <v>0</v>
      </c>
      <c r="C1226" s="21">
        <v>14</v>
      </c>
      <c r="D1226" s="21" t="str">
        <f t="shared" si="19"/>
        <v>菓子類</v>
      </c>
      <c r="E1226" s="1"/>
      <c r="M1226" s="2"/>
    </row>
    <row r="1227" spans="1:13">
      <c r="A1227" s="18" t="s">
        <v>1267</v>
      </c>
      <c r="B1227" s="21">
        <v>0</v>
      </c>
      <c r="C1227" s="21">
        <v>14</v>
      </c>
      <c r="D1227" s="21" t="str">
        <f t="shared" si="19"/>
        <v>菓子類</v>
      </c>
      <c r="E1227" s="1"/>
      <c r="M1227" s="2"/>
    </row>
    <row r="1228" spans="1:13">
      <c r="A1228" s="18" t="s">
        <v>1268</v>
      </c>
      <c r="B1228" s="21">
        <v>0</v>
      </c>
      <c r="C1228" s="21">
        <v>14</v>
      </c>
      <c r="D1228" s="21" t="str">
        <f t="shared" si="19"/>
        <v>菓子類</v>
      </c>
      <c r="E1228" s="1"/>
      <c r="M1228" s="2"/>
    </row>
    <row r="1229" spans="1:13">
      <c r="A1229" s="18" t="s">
        <v>1269</v>
      </c>
      <c r="B1229" s="21">
        <v>0</v>
      </c>
      <c r="C1229" s="21">
        <v>14</v>
      </c>
      <c r="D1229" s="21" t="str">
        <f t="shared" si="19"/>
        <v>菓子類</v>
      </c>
      <c r="E1229" s="1"/>
      <c r="M1229" s="2"/>
    </row>
    <row r="1230" spans="1:13">
      <c r="A1230" s="18" t="s">
        <v>1270</v>
      </c>
      <c r="B1230" s="21">
        <v>0</v>
      </c>
      <c r="C1230" s="21">
        <v>14</v>
      </c>
      <c r="D1230" s="21" t="str">
        <f t="shared" si="19"/>
        <v>菓子類</v>
      </c>
      <c r="E1230" s="1"/>
      <c r="M1230" s="2"/>
    </row>
    <row r="1231" spans="1:13">
      <c r="A1231" s="18" t="s">
        <v>1271</v>
      </c>
      <c r="B1231" s="21">
        <v>0</v>
      </c>
      <c r="C1231" s="21">
        <v>14</v>
      </c>
      <c r="D1231" s="21" t="str">
        <f t="shared" si="19"/>
        <v>菓子類</v>
      </c>
      <c r="E1231" s="1"/>
      <c r="M1231" s="2"/>
    </row>
    <row r="1232" spans="1:13">
      <c r="A1232" s="18" t="s">
        <v>1272</v>
      </c>
      <c r="B1232" s="21">
        <v>0</v>
      </c>
      <c r="C1232" s="21">
        <v>14</v>
      </c>
      <c r="D1232" s="21" t="str">
        <f t="shared" si="19"/>
        <v>菓子類</v>
      </c>
      <c r="E1232" s="1"/>
      <c r="M1232" s="2"/>
    </row>
    <row r="1233" spans="1:13">
      <c r="A1233" s="18" t="s">
        <v>1273</v>
      </c>
      <c r="B1233" s="21">
        <v>0</v>
      </c>
      <c r="C1233" s="21">
        <v>14</v>
      </c>
      <c r="D1233" s="21" t="str">
        <f t="shared" si="19"/>
        <v>菓子類</v>
      </c>
      <c r="E1233" s="1"/>
      <c r="M1233" s="2"/>
    </row>
    <row r="1234" spans="1:13">
      <c r="A1234" s="18" t="s">
        <v>1274</v>
      </c>
      <c r="B1234" s="21">
        <v>0</v>
      </c>
      <c r="C1234" s="21">
        <v>14</v>
      </c>
      <c r="D1234" s="21" t="str">
        <f t="shared" si="19"/>
        <v>菓子類</v>
      </c>
      <c r="E1234" s="1"/>
      <c r="M1234" s="2"/>
    </row>
    <row r="1235" spans="1:13">
      <c r="A1235" s="18" t="s">
        <v>1275</v>
      </c>
      <c r="B1235" s="21">
        <v>0</v>
      </c>
      <c r="C1235" s="21">
        <v>14</v>
      </c>
      <c r="D1235" s="21" t="str">
        <f t="shared" si="19"/>
        <v>菓子類</v>
      </c>
      <c r="E1235" s="1"/>
      <c r="M1235" s="2"/>
    </row>
    <row r="1236" spans="1:13">
      <c r="A1236" s="18" t="s">
        <v>1276</v>
      </c>
      <c r="B1236" s="21">
        <v>0</v>
      </c>
      <c r="C1236" s="21">
        <v>14</v>
      </c>
      <c r="D1236" s="21" t="str">
        <f t="shared" si="19"/>
        <v>菓子類</v>
      </c>
      <c r="E1236" s="1"/>
      <c r="M1236" s="2"/>
    </row>
    <row r="1237" spans="1:13">
      <c r="A1237" s="18" t="s">
        <v>1277</v>
      </c>
      <c r="B1237" s="21">
        <v>0</v>
      </c>
      <c r="C1237" s="21">
        <v>14</v>
      </c>
      <c r="D1237" s="21" t="str">
        <f t="shared" si="19"/>
        <v>菓子類</v>
      </c>
      <c r="E1237" s="1"/>
      <c r="M1237" s="2"/>
    </row>
    <row r="1238" spans="1:13">
      <c r="A1238" s="18" t="s">
        <v>1278</v>
      </c>
      <c r="B1238" s="21">
        <v>0</v>
      </c>
      <c r="C1238" s="21">
        <v>14</v>
      </c>
      <c r="D1238" s="21" t="str">
        <f t="shared" si="19"/>
        <v>菓子類</v>
      </c>
      <c r="E1238" s="1"/>
      <c r="M1238" s="2"/>
    </row>
    <row r="1239" spans="1:13">
      <c r="A1239" s="18" t="s">
        <v>1279</v>
      </c>
      <c r="B1239" s="21">
        <v>0</v>
      </c>
      <c r="C1239" s="21">
        <v>14</v>
      </c>
      <c r="D1239" s="21" t="str">
        <f t="shared" si="19"/>
        <v>菓子類</v>
      </c>
      <c r="E1239" s="1"/>
      <c r="M1239" s="2"/>
    </row>
    <row r="1240" spans="1:13">
      <c r="A1240" s="18" t="s">
        <v>1280</v>
      </c>
      <c r="B1240" s="21">
        <v>0</v>
      </c>
      <c r="C1240" s="21">
        <v>14</v>
      </c>
      <c r="D1240" s="21" t="str">
        <f t="shared" si="19"/>
        <v>菓子類</v>
      </c>
      <c r="E1240" s="1"/>
      <c r="M1240" s="2"/>
    </row>
    <row r="1241" spans="1:13">
      <c r="A1241" s="18" t="s">
        <v>1281</v>
      </c>
      <c r="B1241" s="21">
        <v>0</v>
      </c>
      <c r="C1241" s="21">
        <v>14</v>
      </c>
      <c r="D1241" s="21" t="str">
        <f t="shared" si="19"/>
        <v>菓子類</v>
      </c>
      <c r="E1241" s="1"/>
      <c r="M1241" s="2"/>
    </row>
    <row r="1242" spans="1:13">
      <c r="A1242" s="18" t="s">
        <v>1282</v>
      </c>
      <c r="B1242" s="21">
        <v>0</v>
      </c>
      <c r="C1242" s="21">
        <v>14</v>
      </c>
      <c r="D1242" s="21" t="str">
        <f t="shared" si="19"/>
        <v>菓子類</v>
      </c>
      <c r="E1242" s="1"/>
      <c r="M1242" s="2"/>
    </row>
    <row r="1243" spans="1:13">
      <c r="A1243" s="18" t="s">
        <v>1283</v>
      </c>
      <c r="B1243" s="21">
        <v>0</v>
      </c>
      <c r="C1243" s="21">
        <v>14</v>
      </c>
      <c r="D1243" s="21" t="str">
        <f t="shared" si="19"/>
        <v>菓子類</v>
      </c>
      <c r="E1243" s="1"/>
      <c r="M1243" s="2"/>
    </row>
    <row r="1244" spans="1:13">
      <c r="A1244" s="18" t="s">
        <v>1284</v>
      </c>
      <c r="B1244" s="21">
        <v>0</v>
      </c>
      <c r="C1244" s="21">
        <v>14</v>
      </c>
      <c r="D1244" s="21" t="str">
        <f t="shared" si="19"/>
        <v>菓子類</v>
      </c>
      <c r="E1244" s="1"/>
      <c r="M1244" s="2"/>
    </row>
    <row r="1245" spans="1:13">
      <c r="A1245" s="18" t="s">
        <v>1285</v>
      </c>
      <c r="B1245" s="21">
        <v>0</v>
      </c>
      <c r="C1245" s="21">
        <v>14</v>
      </c>
      <c r="D1245" s="21" t="str">
        <f t="shared" si="19"/>
        <v>菓子類</v>
      </c>
      <c r="E1245" s="1"/>
      <c r="M1245" s="2"/>
    </row>
    <row r="1246" spans="1:13">
      <c r="A1246" s="18" t="s">
        <v>1286</v>
      </c>
      <c r="B1246" s="21">
        <v>0</v>
      </c>
      <c r="C1246" s="21">
        <v>14</v>
      </c>
      <c r="D1246" s="21" t="str">
        <f t="shared" si="19"/>
        <v>菓子類</v>
      </c>
      <c r="E1246" s="1"/>
      <c r="M1246" s="2"/>
    </row>
    <row r="1247" spans="1:13">
      <c r="A1247" s="18" t="s">
        <v>1287</v>
      </c>
      <c r="B1247" s="21">
        <v>0</v>
      </c>
      <c r="C1247" s="21">
        <v>14</v>
      </c>
      <c r="D1247" s="21" t="str">
        <f t="shared" si="19"/>
        <v>菓子類</v>
      </c>
      <c r="E1247" s="1"/>
      <c r="M1247" s="2"/>
    </row>
    <row r="1248" spans="1:13">
      <c r="A1248" s="18" t="s">
        <v>1288</v>
      </c>
      <c r="B1248" s="21">
        <v>0</v>
      </c>
      <c r="C1248" s="21">
        <v>14</v>
      </c>
      <c r="D1248" s="21" t="str">
        <f t="shared" si="19"/>
        <v>菓子類</v>
      </c>
      <c r="E1248" s="1"/>
      <c r="M1248" s="2"/>
    </row>
    <row r="1249" spans="1:13">
      <c r="A1249" s="18" t="s">
        <v>1289</v>
      </c>
      <c r="B1249" s="21">
        <v>0</v>
      </c>
      <c r="C1249" s="21">
        <v>14</v>
      </c>
      <c r="D1249" s="21" t="str">
        <f t="shared" si="19"/>
        <v>菓子類</v>
      </c>
      <c r="E1249" s="1"/>
      <c r="M1249" s="2"/>
    </row>
    <row r="1250" spans="1:13">
      <c r="A1250" s="18" t="s">
        <v>1290</v>
      </c>
      <c r="B1250" s="21">
        <v>0</v>
      </c>
      <c r="C1250" s="21">
        <v>14</v>
      </c>
      <c r="D1250" s="21" t="str">
        <f t="shared" si="19"/>
        <v>菓子類</v>
      </c>
      <c r="E1250" s="1"/>
      <c r="M1250" s="2"/>
    </row>
    <row r="1251" spans="1:13">
      <c r="A1251" s="18" t="s">
        <v>1291</v>
      </c>
      <c r="B1251" s="21">
        <v>0</v>
      </c>
      <c r="C1251" s="21">
        <v>14</v>
      </c>
      <c r="D1251" s="21" t="str">
        <f t="shared" si="19"/>
        <v>菓子類</v>
      </c>
      <c r="E1251" s="1"/>
      <c r="M1251" s="2"/>
    </row>
    <row r="1252" spans="1:13">
      <c r="A1252" s="18" t="s">
        <v>1292</v>
      </c>
      <c r="B1252" s="21">
        <v>0</v>
      </c>
      <c r="C1252" s="21">
        <v>14</v>
      </c>
      <c r="D1252" s="21" t="str">
        <f t="shared" si="19"/>
        <v>菓子類</v>
      </c>
      <c r="E1252" s="1"/>
      <c r="M1252" s="2"/>
    </row>
    <row r="1253" spans="1:13">
      <c r="A1253" s="18" t="s">
        <v>1293</v>
      </c>
      <c r="B1253" s="21">
        <v>0</v>
      </c>
      <c r="C1253" s="21">
        <v>14</v>
      </c>
      <c r="D1253" s="21" t="str">
        <f t="shared" si="19"/>
        <v>菓子類</v>
      </c>
      <c r="E1253" s="1"/>
      <c r="M1253" s="2"/>
    </row>
    <row r="1254" spans="1:13">
      <c r="A1254" s="18" t="s">
        <v>1294</v>
      </c>
      <c r="B1254" s="21">
        <v>0</v>
      </c>
      <c r="C1254" s="21">
        <v>14</v>
      </c>
      <c r="D1254" s="21" t="str">
        <f t="shared" si="19"/>
        <v>菓子類</v>
      </c>
      <c r="E1254" s="1"/>
      <c r="M1254" s="2"/>
    </row>
    <row r="1255" spans="1:13">
      <c r="A1255" s="18" t="s">
        <v>1295</v>
      </c>
      <c r="B1255" s="21">
        <v>0</v>
      </c>
      <c r="C1255" s="21">
        <v>14</v>
      </c>
      <c r="D1255" s="21" t="str">
        <f t="shared" si="19"/>
        <v>菓子類</v>
      </c>
      <c r="E1255" s="1"/>
      <c r="M1255" s="2"/>
    </row>
    <row r="1256" spans="1:13">
      <c r="A1256" s="18" t="s">
        <v>1296</v>
      </c>
      <c r="B1256" s="21">
        <v>0</v>
      </c>
      <c r="C1256" s="21">
        <v>14</v>
      </c>
      <c r="D1256" s="21" t="str">
        <f t="shared" si="19"/>
        <v>菓子類</v>
      </c>
      <c r="E1256" s="1"/>
      <c r="M1256" s="2"/>
    </row>
    <row r="1257" spans="1:13">
      <c r="A1257" s="18" t="s">
        <v>1297</v>
      </c>
      <c r="B1257" s="21">
        <v>0</v>
      </c>
      <c r="C1257" s="21">
        <v>14</v>
      </c>
      <c r="D1257" s="21" t="str">
        <f t="shared" si="19"/>
        <v>菓子類</v>
      </c>
      <c r="E1257" s="1"/>
      <c r="M1257" s="2"/>
    </row>
    <row r="1258" spans="1:13">
      <c r="A1258" s="18" t="s">
        <v>1298</v>
      </c>
      <c r="B1258" s="21">
        <v>0</v>
      </c>
      <c r="C1258" s="21">
        <v>14</v>
      </c>
      <c r="D1258" s="21" t="str">
        <f t="shared" si="19"/>
        <v>菓子類</v>
      </c>
      <c r="E1258" s="1"/>
      <c r="M1258" s="2"/>
    </row>
    <row r="1259" spans="1:13">
      <c r="A1259" s="18" t="s">
        <v>1299</v>
      </c>
      <c r="B1259" s="21">
        <v>0</v>
      </c>
      <c r="C1259" s="21">
        <v>19</v>
      </c>
      <c r="D1259" s="21" t="str">
        <f t="shared" si="19"/>
        <v>穀類-パン</v>
      </c>
      <c r="E1259" s="1"/>
      <c r="M1259" s="2"/>
    </row>
    <row r="1260" spans="1:13">
      <c r="A1260" s="18" t="s">
        <v>1300</v>
      </c>
      <c r="B1260" s="21">
        <v>0</v>
      </c>
      <c r="C1260" s="21">
        <v>19</v>
      </c>
      <c r="D1260" s="21" t="str">
        <f t="shared" si="19"/>
        <v>穀類-パン</v>
      </c>
      <c r="E1260" s="1"/>
      <c r="M1260" s="2"/>
    </row>
    <row r="1261" spans="1:13">
      <c r="A1261" s="18" t="s">
        <v>1301</v>
      </c>
      <c r="B1261" s="21">
        <v>0</v>
      </c>
      <c r="C1261" s="21">
        <v>19</v>
      </c>
      <c r="D1261" s="21" t="str">
        <f t="shared" si="19"/>
        <v>穀類-パン</v>
      </c>
      <c r="E1261" s="1"/>
      <c r="M1261" s="2"/>
    </row>
    <row r="1262" spans="1:13">
      <c r="A1262" s="18" t="s">
        <v>1302</v>
      </c>
      <c r="B1262" s="21">
        <v>0</v>
      </c>
      <c r="C1262" s="21">
        <v>19</v>
      </c>
      <c r="D1262" s="21" t="str">
        <f t="shared" si="19"/>
        <v>穀類-パン</v>
      </c>
      <c r="E1262" s="1"/>
      <c r="M1262" s="2"/>
    </row>
    <row r="1263" spans="1:13">
      <c r="A1263" s="18" t="s">
        <v>1303</v>
      </c>
      <c r="B1263" s="21">
        <v>0</v>
      </c>
      <c r="C1263" s="21">
        <v>19</v>
      </c>
      <c r="D1263" s="21" t="str">
        <f t="shared" si="19"/>
        <v>穀類-パン</v>
      </c>
      <c r="E1263" s="1"/>
      <c r="M1263" s="2"/>
    </row>
    <row r="1264" spans="1:13">
      <c r="A1264" s="18" t="s">
        <v>1304</v>
      </c>
      <c r="B1264" s="21">
        <v>0</v>
      </c>
      <c r="C1264" s="21">
        <v>19</v>
      </c>
      <c r="D1264" s="21" t="str">
        <f t="shared" si="19"/>
        <v>穀類-パン</v>
      </c>
      <c r="E1264" s="1"/>
      <c r="M1264" s="2"/>
    </row>
    <row r="1265" spans="1:13">
      <c r="A1265" s="18" t="s">
        <v>1305</v>
      </c>
      <c r="B1265" s="21">
        <v>0</v>
      </c>
      <c r="C1265" s="21">
        <v>19</v>
      </c>
      <c r="D1265" s="21" t="str">
        <f t="shared" si="19"/>
        <v>穀類-パン</v>
      </c>
      <c r="E1265" s="1"/>
      <c r="M1265" s="2"/>
    </row>
    <row r="1266" spans="1:13">
      <c r="A1266" s="18" t="s">
        <v>1306</v>
      </c>
      <c r="B1266" s="21">
        <v>0</v>
      </c>
      <c r="C1266" s="21">
        <v>19</v>
      </c>
      <c r="D1266" s="21" t="str">
        <f t="shared" si="19"/>
        <v>穀類-パン</v>
      </c>
      <c r="E1266" s="1"/>
      <c r="M1266" s="2"/>
    </row>
    <row r="1267" spans="1:13">
      <c r="A1267" s="18" t="s">
        <v>1307</v>
      </c>
      <c r="B1267" s="21">
        <v>0</v>
      </c>
      <c r="C1267" s="21">
        <v>14</v>
      </c>
      <c r="D1267" s="21" t="str">
        <f t="shared" si="19"/>
        <v>菓子類</v>
      </c>
      <c r="E1267" s="1"/>
      <c r="M1267" s="2"/>
    </row>
    <row r="1268" spans="1:13">
      <c r="A1268" s="18" t="s">
        <v>1308</v>
      </c>
      <c r="B1268" s="21">
        <v>0</v>
      </c>
      <c r="C1268" s="21">
        <v>14</v>
      </c>
      <c r="D1268" s="21" t="str">
        <f t="shared" si="19"/>
        <v>菓子類</v>
      </c>
      <c r="E1268" s="1"/>
      <c r="M1268" s="2"/>
    </row>
    <row r="1269" spans="1:13">
      <c r="A1269" s="18" t="s">
        <v>1309</v>
      </c>
      <c r="B1269" s="21">
        <v>0</v>
      </c>
      <c r="C1269" s="21">
        <v>14</v>
      </c>
      <c r="D1269" s="21" t="str">
        <f t="shared" si="19"/>
        <v>菓子類</v>
      </c>
      <c r="E1269" s="1"/>
      <c r="M1269" s="2"/>
    </row>
    <row r="1270" spans="1:13">
      <c r="A1270" s="18" t="s">
        <v>1310</v>
      </c>
      <c r="B1270" s="21">
        <v>0</v>
      </c>
      <c r="C1270" s="21">
        <v>14</v>
      </c>
      <c r="D1270" s="21" t="str">
        <f t="shared" si="19"/>
        <v>菓子類</v>
      </c>
      <c r="E1270" s="1"/>
      <c r="M1270" s="2"/>
    </row>
    <row r="1271" spans="1:13">
      <c r="A1271" s="18" t="s">
        <v>1311</v>
      </c>
      <c r="B1271" s="21">
        <v>0</v>
      </c>
      <c r="C1271" s="21">
        <v>14</v>
      </c>
      <c r="D1271" s="21" t="str">
        <f t="shared" si="19"/>
        <v>菓子類</v>
      </c>
      <c r="E1271" s="1"/>
      <c r="M1271" s="2"/>
    </row>
    <row r="1272" spans="1:13">
      <c r="A1272" s="18" t="s">
        <v>1312</v>
      </c>
      <c r="B1272" s="21">
        <v>0</v>
      </c>
      <c r="C1272" s="21">
        <v>14</v>
      </c>
      <c r="D1272" s="21" t="str">
        <f t="shared" si="19"/>
        <v>菓子類</v>
      </c>
      <c r="E1272" s="1"/>
      <c r="M1272" s="2"/>
    </row>
    <row r="1273" spans="1:13">
      <c r="A1273" s="18" t="s">
        <v>1313</v>
      </c>
      <c r="B1273" s="21">
        <v>0</v>
      </c>
      <c r="C1273" s="21">
        <v>14</v>
      </c>
      <c r="D1273" s="21" t="str">
        <f t="shared" si="19"/>
        <v>菓子類</v>
      </c>
      <c r="E1273" s="1"/>
      <c r="M1273" s="2"/>
    </row>
    <row r="1274" spans="1:13">
      <c r="A1274" s="18" t="s">
        <v>1314</v>
      </c>
      <c r="B1274" s="21">
        <v>0</v>
      </c>
      <c r="C1274" s="21">
        <v>14</v>
      </c>
      <c r="D1274" s="21" t="str">
        <f t="shared" si="19"/>
        <v>菓子類</v>
      </c>
      <c r="E1274" s="1"/>
      <c r="M1274" s="2"/>
    </row>
    <row r="1275" spans="1:13">
      <c r="A1275" s="18" t="s">
        <v>1315</v>
      </c>
      <c r="B1275" s="21">
        <v>0</v>
      </c>
      <c r="C1275" s="21">
        <v>14</v>
      </c>
      <c r="D1275" s="21" t="str">
        <f t="shared" si="19"/>
        <v>菓子類</v>
      </c>
      <c r="E1275" s="1"/>
      <c r="M1275" s="2"/>
    </row>
    <row r="1276" spans="1:13">
      <c r="A1276" s="18" t="s">
        <v>1316</v>
      </c>
      <c r="B1276" s="21">
        <v>0</v>
      </c>
      <c r="C1276" s="21">
        <v>14</v>
      </c>
      <c r="D1276" s="21" t="str">
        <f t="shared" si="19"/>
        <v>菓子類</v>
      </c>
      <c r="E1276" s="1"/>
      <c r="M1276" s="2"/>
    </row>
    <row r="1277" spans="1:13">
      <c r="A1277" s="18" t="s">
        <v>1317</v>
      </c>
      <c r="B1277" s="21">
        <v>0</v>
      </c>
      <c r="C1277" s="21">
        <v>14</v>
      </c>
      <c r="D1277" s="21" t="str">
        <f t="shared" si="19"/>
        <v>菓子類</v>
      </c>
      <c r="E1277" s="1"/>
      <c r="M1277" s="2"/>
    </row>
    <row r="1278" spans="1:13">
      <c r="A1278" s="18" t="s">
        <v>1318</v>
      </c>
      <c r="B1278" s="21">
        <v>0</v>
      </c>
      <c r="C1278" s="21">
        <v>14</v>
      </c>
      <c r="D1278" s="21" t="str">
        <f t="shared" si="19"/>
        <v>菓子類</v>
      </c>
      <c r="E1278" s="1"/>
      <c r="M1278" s="2"/>
    </row>
    <row r="1279" spans="1:13">
      <c r="A1279" s="18" t="s">
        <v>1319</v>
      </c>
      <c r="B1279" s="21">
        <v>0</v>
      </c>
      <c r="C1279" s="21">
        <v>14</v>
      </c>
      <c r="D1279" s="21" t="str">
        <f t="shared" si="19"/>
        <v>菓子類</v>
      </c>
      <c r="E1279" s="1"/>
      <c r="M1279" s="2"/>
    </row>
    <row r="1280" spans="1:13">
      <c r="A1280" s="18" t="s">
        <v>1320</v>
      </c>
      <c r="B1280" s="21">
        <v>0</v>
      </c>
      <c r="C1280" s="21">
        <v>14</v>
      </c>
      <c r="D1280" s="21" t="str">
        <f t="shared" si="19"/>
        <v>菓子類</v>
      </c>
      <c r="E1280" s="1"/>
      <c r="M1280" s="2"/>
    </row>
    <row r="1281" spans="1:13">
      <c r="A1281" s="18" t="s">
        <v>1321</v>
      </c>
      <c r="B1281" s="21">
        <v>0</v>
      </c>
      <c r="C1281" s="21">
        <v>14</v>
      </c>
      <c r="D1281" s="21" t="str">
        <f t="shared" si="19"/>
        <v>菓子類</v>
      </c>
      <c r="E1281" s="1"/>
      <c r="M1281" s="2"/>
    </row>
    <row r="1282" spans="1:13">
      <c r="A1282" s="18" t="s">
        <v>1322</v>
      </c>
      <c r="B1282" s="21">
        <v>0</v>
      </c>
      <c r="C1282" s="21">
        <v>14</v>
      </c>
      <c r="D1282" s="21" t="str">
        <f t="shared" si="19"/>
        <v>菓子類</v>
      </c>
      <c r="E1282" s="1"/>
      <c r="M1282" s="2"/>
    </row>
    <row r="1283" spans="1:13">
      <c r="A1283" s="18" t="s">
        <v>1323</v>
      </c>
      <c r="B1283" s="21">
        <v>0</v>
      </c>
      <c r="C1283" s="21">
        <v>14</v>
      </c>
      <c r="D1283" s="21" t="str">
        <f t="shared" si="19"/>
        <v>菓子類</v>
      </c>
      <c r="E1283" s="1"/>
      <c r="M1283" s="2"/>
    </row>
    <row r="1284" spans="1:13">
      <c r="A1284" s="18" t="s">
        <v>1324</v>
      </c>
      <c r="B1284" s="21">
        <v>0</v>
      </c>
      <c r="C1284" s="21">
        <v>14</v>
      </c>
      <c r="D1284" s="21" t="str">
        <f t="shared" si="19"/>
        <v>菓子類</v>
      </c>
      <c r="E1284" s="1"/>
      <c r="M1284" s="2"/>
    </row>
    <row r="1285" spans="1:13">
      <c r="A1285" s="18" t="s">
        <v>1325</v>
      </c>
      <c r="B1285" s="21">
        <v>0</v>
      </c>
      <c r="C1285" s="21">
        <v>14</v>
      </c>
      <c r="D1285" s="21" t="str">
        <f t="shared" si="19"/>
        <v>菓子類</v>
      </c>
      <c r="E1285" s="1"/>
      <c r="M1285" s="2"/>
    </row>
    <row r="1286" spans="1:13">
      <c r="A1286" s="18" t="s">
        <v>1326</v>
      </c>
      <c r="B1286" s="21">
        <v>0</v>
      </c>
      <c r="C1286" s="21">
        <v>14</v>
      </c>
      <c r="D1286" s="21" t="str">
        <f t="shared" ref="D1286:D1344" si="20">VLOOKUP(C1286,$H$6:$I$31,2,FALSE)</f>
        <v>菓子類</v>
      </c>
      <c r="E1286" s="1"/>
      <c r="M1286" s="2"/>
    </row>
    <row r="1287" spans="1:13">
      <c r="A1287" s="18" t="s">
        <v>1327</v>
      </c>
      <c r="B1287" s="21">
        <v>0</v>
      </c>
      <c r="C1287" s="21">
        <v>14</v>
      </c>
      <c r="D1287" s="21" t="str">
        <f t="shared" si="20"/>
        <v>菓子類</v>
      </c>
      <c r="E1287" s="1"/>
      <c r="M1287" s="2"/>
    </row>
    <row r="1288" spans="1:13">
      <c r="A1288" s="18" t="s">
        <v>1328</v>
      </c>
      <c r="B1288" s="21">
        <v>0</v>
      </c>
      <c r="C1288" s="21">
        <v>14</v>
      </c>
      <c r="D1288" s="21" t="str">
        <f t="shared" si="20"/>
        <v>菓子類</v>
      </c>
      <c r="E1288" s="1"/>
      <c r="M1288" s="2"/>
    </row>
    <row r="1289" spans="1:13">
      <c r="A1289" s="18" t="s">
        <v>1329</v>
      </c>
      <c r="B1289" s="21">
        <v>0</v>
      </c>
      <c r="C1289" s="21">
        <v>14</v>
      </c>
      <c r="D1289" s="21" t="str">
        <f t="shared" si="20"/>
        <v>菓子類</v>
      </c>
      <c r="E1289" s="1"/>
      <c r="M1289" s="2"/>
    </row>
    <row r="1290" spans="1:13">
      <c r="A1290" s="18" t="s">
        <v>1330</v>
      </c>
      <c r="B1290" s="21">
        <v>0</v>
      </c>
      <c r="C1290" s="21">
        <v>14</v>
      </c>
      <c r="D1290" s="21" t="str">
        <f t="shared" si="20"/>
        <v>菓子類</v>
      </c>
      <c r="E1290" s="1"/>
      <c r="M1290" s="2"/>
    </row>
    <row r="1291" spans="1:13">
      <c r="A1291" s="18" t="s">
        <v>1331</v>
      </c>
      <c r="B1291" s="21">
        <v>0</v>
      </c>
      <c r="C1291" s="21">
        <v>14</v>
      </c>
      <c r="D1291" s="21" t="str">
        <f t="shared" si="20"/>
        <v>菓子類</v>
      </c>
      <c r="E1291" s="1"/>
      <c r="M1291" s="2"/>
    </row>
    <row r="1292" spans="1:13">
      <c r="A1292" s="18" t="s">
        <v>1332</v>
      </c>
      <c r="B1292" s="21">
        <v>0</v>
      </c>
      <c r="C1292" s="21">
        <v>14</v>
      </c>
      <c r="D1292" s="21" t="str">
        <f t="shared" si="20"/>
        <v>菓子類</v>
      </c>
      <c r="E1292" s="1"/>
      <c r="M1292" s="2"/>
    </row>
    <row r="1293" spans="1:13">
      <c r="A1293" s="18" t="s">
        <v>1333</v>
      </c>
      <c r="B1293" s="21">
        <v>0</v>
      </c>
      <c r="C1293" s="21">
        <v>14</v>
      </c>
      <c r="D1293" s="21" t="str">
        <f t="shared" si="20"/>
        <v>菓子類</v>
      </c>
      <c r="E1293" s="1"/>
      <c r="M1293" s="2"/>
    </row>
    <row r="1294" spans="1:13">
      <c r="A1294" s="18" t="s">
        <v>1334</v>
      </c>
      <c r="B1294" s="21">
        <v>0</v>
      </c>
      <c r="C1294" s="21">
        <v>14</v>
      </c>
      <c r="D1294" s="21" t="str">
        <f t="shared" si="20"/>
        <v>菓子類</v>
      </c>
      <c r="E1294" s="1"/>
      <c r="M1294" s="2"/>
    </row>
    <row r="1295" spans="1:13">
      <c r="A1295" s="18" t="s">
        <v>1291</v>
      </c>
      <c r="B1295" s="21">
        <v>0</v>
      </c>
      <c r="C1295" s="21">
        <v>14</v>
      </c>
      <c r="D1295" s="21" t="str">
        <f t="shared" si="20"/>
        <v>菓子類</v>
      </c>
      <c r="E1295" s="1"/>
      <c r="M1295" s="2"/>
    </row>
    <row r="1296" spans="1:13">
      <c r="A1296" s="18" t="s">
        <v>1335</v>
      </c>
      <c r="B1296" s="21">
        <v>0</v>
      </c>
      <c r="C1296" s="21">
        <v>14</v>
      </c>
      <c r="D1296" s="21" t="str">
        <f t="shared" si="20"/>
        <v>菓子類</v>
      </c>
      <c r="E1296" s="1"/>
      <c r="M1296" s="2"/>
    </row>
    <row r="1297" spans="1:13">
      <c r="A1297" s="18" t="s">
        <v>1336</v>
      </c>
      <c r="B1297" s="21">
        <v>0</v>
      </c>
      <c r="C1297" s="21">
        <v>14</v>
      </c>
      <c r="D1297" s="21" t="str">
        <f t="shared" si="20"/>
        <v>菓子類</v>
      </c>
      <c r="E1297" s="1"/>
      <c r="M1297" s="2"/>
    </row>
    <row r="1298" spans="1:13">
      <c r="A1298" s="18" t="s">
        <v>1337</v>
      </c>
      <c r="B1298" s="21">
        <v>0</v>
      </c>
      <c r="C1298" s="21">
        <v>14</v>
      </c>
      <c r="D1298" s="21" t="str">
        <f t="shared" si="20"/>
        <v>菓子類</v>
      </c>
      <c r="E1298" s="1"/>
      <c r="M1298" s="2"/>
    </row>
    <row r="1299" spans="1:13">
      <c r="A1299" s="18" t="s">
        <v>1338</v>
      </c>
      <c r="B1299" s="21">
        <v>0</v>
      </c>
      <c r="C1299" s="21">
        <v>14</v>
      </c>
      <c r="D1299" s="21" t="str">
        <f t="shared" si="20"/>
        <v>菓子類</v>
      </c>
      <c r="E1299" s="1"/>
      <c r="M1299" s="2"/>
    </row>
    <row r="1300" spans="1:13">
      <c r="A1300" s="18" t="s">
        <v>1339</v>
      </c>
      <c r="B1300" s="21">
        <v>0</v>
      </c>
      <c r="C1300" s="21">
        <v>14</v>
      </c>
      <c r="D1300" s="21" t="str">
        <f t="shared" si="20"/>
        <v>菓子類</v>
      </c>
      <c r="E1300" s="1"/>
      <c r="M1300" s="2"/>
    </row>
    <row r="1301" spans="1:13">
      <c r="A1301" s="18" t="s">
        <v>1340</v>
      </c>
      <c r="B1301" s="21">
        <v>0</v>
      </c>
      <c r="C1301" s="21">
        <v>14</v>
      </c>
      <c r="D1301" s="21" t="str">
        <f t="shared" si="20"/>
        <v>菓子類</v>
      </c>
      <c r="E1301" s="1"/>
      <c r="M1301" s="2"/>
    </row>
    <row r="1302" spans="1:13">
      <c r="A1302" s="18" t="s">
        <v>1341</v>
      </c>
      <c r="B1302" s="21">
        <v>0</v>
      </c>
      <c r="C1302" s="21">
        <v>14</v>
      </c>
      <c r="D1302" s="21" t="str">
        <f t="shared" si="20"/>
        <v>菓子類</v>
      </c>
      <c r="E1302" s="1"/>
      <c r="M1302" s="2"/>
    </row>
    <row r="1303" spans="1:13">
      <c r="A1303" s="18" t="s">
        <v>1342</v>
      </c>
      <c r="B1303" s="21">
        <v>0</v>
      </c>
      <c r="C1303" s="21">
        <v>14</v>
      </c>
      <c r="D1303" s="21" t="str">
        <f t="shared" si="20"/>
        <v>菓子類</v>
      </c>
      <c r="E1303" s="1"/>
      <c r="M1303" s="2"/>
    </row>
    <row r="1304" spans="1:13">
      <c r="A1304" s="18" t="s">
        <v>1343</v>
      </c>
      <c r="B1304" s="21">
        <v>0</v>
      </c>
      <c r="C1304" s="21">
        <v>14</v>
      </c>
      <c r="D1304" s="21" t="str">
        <f t="shared" si="20"/>
        <v>菓子類</v>
      </c>
      <c r="E1304" s="1"/>
      <c r="M1304" s="2"/>
    </row>
    <row r="1305" spans="1:13">
      <c r="A1305" s="18" t="s">
        <v>1344</v>
      </c>
      <c r="B1305" s="21">
        <v>0</v>
      </c>
      <c r="C1305" s="21">
        <v>14</v>
      </c>
      <c r="D1305" s="21" t="str">
        <f t="shared" si="20"/>
        <v>菓子類</v>
      </c>
      <c r="E1305" s="1"/>
      <c r="M1305" s="2"/>
    </row>
    <row r="1306" spans="1:13">
      <c r="A1306" s="18" t="s">
        <v>1345</v>
      </c>
      <c r="B1306" s="21">
        <v>0</v>
      </c>
      <c r="C1306" s="21">
        <v>14</v>
      </c>
      <c r="D1306" s="21" t="str">
        <f t="shared" si="20"/>
        <v>菓子類</v>
      </c>
      <c r="E1306" s="1"/>
      <c r="M1306" s="2"/>
    </row>
    <row r="1307" spans="1:13">
      <c r="A1307" s="18" t="s">
        <v>1346</v>
      </c>
      <c r="B1307" s="21">
        <v>0</v>
      </c>
      <c r="C1307" s="21">
        <v>14</v>
      </c>
      <c r="D1307" s="21" t="str">
        <f t="shared" si="20"/>
        <v>菓子類</v>
      </c>
      <c r="E1307" s="1"/>
      <c r="M1307" s="2"/>
    </row>
    <row r="1308" spans="1:13">
      <c r="A1308" s="18" t="s">
        <v>1347</v>
      </c>
      <c r="B1308" s="21">
        <v>0</v>
      </c>
      <c r="C1308" s="21">
        <v>14</v>
      </c>
      <c r="D1308" s="21" t="str">
        <f t="shared" si="20"/>
        <v>菓子類</v>
      </c>
      <c r="E1308" s="1"/>
      <c r="M1308" s="2"/>
    </row>
    <row r="1309" spans="1:13">
      <c r="A1309" s="18" t="s">
        <v>1348</v>
      </c>
      <c r="B1309" s="21">
        <v>0</v>
      </c>
      <c r="C1309" s="21">
        <v>14</v>
      </c>
      <c r="D1309" s="21" t="str">
        <f t="shared" si="20"/>
        <v>菓子類</v>
      </c>
      <c r="E1309" s="1"/>
      <c r="M1309" s="2"/>
    </row>
    <row r="1310" spans="1:13">
      <c r="A1310" s="18" t="s">
        <v>1349</v>
      </c>
      <c r="B1310" s="21">
        <v>0</v>
      </c>
      <c r="C1310" s="21">
        <v>14</v>
      </c>
      <c r="D1310" s="21" t="str">
        <f t="shared" si="20"/>
        <v>菓子類</v>
      </c>
      <c r="E1310" s="1"/>
      <c r="M1310" s="2"/>
    </row>
    <row r="1311" spans="1:13">
      <c r="A1311" s="18" t="s">
        <v>1350</v>
      </c>
      <c r="B1311" s="21">
        <v>0</v>
      </c>
      <c r="C1311" s="21">
        <v>14</v>
      </c>
      <c r="D1311" s="21" t="str">
        <f t="shared" si="20"/>
        <v>菓子類</v>
      </c>
      <c r="E1311" s="1"/>
      <c r="M1311" s="2"/>
    </row>
    <row r="1312" spans="1:13">
      <c r="A1312" s="18" t="s">
        <v>1351</v>
      </c>
      <c r="B1312" s="21">
        <v>20</v>
      </c>
      <c r="C1312" s="21">
        <v>14</v>
      </c>
      <c r="D1312" s="21" t="str">
        <f t="shared" si="20"/>
        <v>菓子類</v>
      </c>
      <c r="E1312" s="1"/>
      <c r="M1312" s="2"/>
    </row>
    <row r="1313" spans="1:13">
      <c r="A1313" s="18" t="s">
        <v>1352</v>
      </c>
      <c r="B1313" s="21">
        <v>20</v>
      </c>
      <c r="C1313" s="21">
        <v>14</v>
      </c>
      <c r="D1313" s="21" t="str">
        <f t="shared" si="20"/>
        <v>菓子類</v>
      </c>
      <c r="E1313" s="1"/>
      <c r="M1313" s="2"/>
    </row>
    <row r="1314" spans="1:13">
      <c r="A1314" s="18" t="s">
        <v>1353</v>
      </c>
      <c r="B1314" s="21">
        <v>25</v>
      </c>
      <c r="C1314" s="21">
        <v>14</v>
      </c>
      <c r="D1314" s="21" t="str">
        <f t="shared" si="20"/>
        <v>菓子類</v>
      </c>
      <c r="E1314" s="1"/>
      <c r="M1314" s="2"/>
    </row>
    <row r="1315" spans="1:13">
      <c r="A1315" s="18" t="s">
        <v>1354</v>
      </c>
      <c r="B1315" s="21">
        <v>0</v>
      </c>
      <c r="C1315" s="21">
        <v>14</v>
      </c>
      <c r="D1315" s="21" t="str">
        <f t="shared" si="20"/>
        <v>菓子類</v>
      </c>
      <c r="E1315" s="1"/>
      <c r="M1315" s="2"/>
    </row>
    <row r="1316" spans="1:13">
      <c r="A1316" s="18" t="s">
        <v>1355</v>
      </c>
      <c r="B1316" s="21">
        <v>0</v>
      </c>
      <c r="C1316" s="21">
        <v>14</v>
      </c>
      <c r="D1316" s="21" t="str">
        <f t="shared" si="20"/>
        <v>菓子類</v>
      </c>
      <c r="E1316" s="1"/>
      <c r="M1316" s="2"/>
    </row>
    <row r="1317" spans="1:13">
      <c r="A1317" s="18" t="s">
        <v>1356</v>
      </c>
      <c r="B1317" s="21">
        <v>0</v>
      </c>
      <c r="C1317" s="21">
        <v>24</v>
      </c>
      <c r="D1317" s="21" t="str">
        <f t="shared" si="20"/>
        <v>し好飲料類</v>
      </c>
      <c r="E1317" s="1"/>
      <c r="M1317" s="2"/>
    </row>
    <row r="1318" spans="1:13">
      <c r="A1318" s="18" t="s">
        <v>1357</v>
      </c>
      <c r="B1318" s="21">
        <v>0</v>
      </c>
      <c r="C1318" s="21">
        <v>24</v>
      </c>
      <c r="D1318" s="21" t="str">
        <f t="shared" si="20"/>
        <v>し好飲料類</v>
      </c>
      <c r="E1318" s="1"/>
      <c r="M1318" s="2"/>
    </row>
    <row r="1319" spans="1:13">
      <c r="A1319" s="18" t="s">
        <v>1358</v>
      </c>
      <c r="B1319" s="21">
        <v>0</v>
      </c>
      <c r="C1319" s="21">
        <v>24</v>
      </c>
      <c r="D1319" s="21" t="str">
        <f t="shared" si="20"/>
        <v>し好飲料類</v>
      </c>
      <c r="E1319" s="1"/>
      <c r="M1319" s="2"/>
    </row>
    <row r="1320" spans="1:13">
      <c r="A1320" s="18" t="s">
        <v>1359</v>
      </c>
      <c r="B1320" s="21">
        <v>0</v>
      </c>
      <c r="C1320" s="21">
        <v>24</v>
      </c>
      <c r="D1320" s="21" t="str">
        <f t="shared" si="20"/>
        <v>し好飲料類</v>
      </c>
      <c r="E1320" s="1"/>
      <c r="M1320" s="2"/>
    </row>
    <row r="1321" spans="1:13">
      <c r="A1321" s="18" t="s">
        <v>1360</v>
      </c>
      <c r="B1321" s="21">
        <v>0</v>
      </c>
      <c r="C1321" s="21">
        <v>24</v>
      </c>
      <c r="D1321" s="21" t="str">
        <f t="shared" si="20"/>
        <v>し好飲料類</v>
      </c>
      <c r="E1321" s="1"/>
      <c r="M1321" s="2"/>
    </row>
    <row r="1322" spans="1:13">
      <c r="A1322" s="18" t="s">
        <v>1361</v>
      </c>
      <c r="B1322" s="21">
        <v>0</v>
      </c>
      <c r="C1322" s="21">
        <v>24</v>
      </c>
      <c r="D1322" s="21" t="str">
        <f t="shared" si="20"/>
        <v>し好飲料類</v>
      </c>
      <c r="E1322" s="1"/>
      <c r="M1322" s="2"/>
    </row>
    <row r="1323" spans="1:13">
      <c r="A1323" s="18" t="s">
        <v>1362</v>
      </c>
      <c r="B1323" s="21">
        <v>0</v>
      </c>
      <c r="C1323" s="21">
        <v>24</v>
      </c>
      <c r="D1323" s="21" t="str">
        <f t="shared" si="20"/>
        <v>し好飲料類</v>
      </c>
      <c r="E1323" s="1"/>
      <c r="M1323" s="2"/>
    </row>
    <row r="1324" spans="1:13">
      <c r="A1324" s="18" t="s">
        <v>1363</v>
      </c>
      <c r="B1324" s="21">
        <v>0</v>
      </c>
      <c r="C1324" s="21">
        <v>24</v>
      </c>
      <c r="D1324" s="21" t="str">
        <f t="shared" si="20"/>
        <v>し好飲料類</v>
      </c>
      <c r="E1324" s="1"/>
      <c r="M1324" s="2"/>
    </row>
    <row r="1325" spans="1:13">
      <c r="A1325" s="18" t="s">
        <v>1364</v>
      </c>
      <c r="B1325" s="21">
        <v>0</v>
      </c>
      <c r="C1325" s="21">
        <v>24</v>
      </c>
      <c r="D1325" s="21" t="str">
        <f t="shared" si="20"/>
        <v>し好飲料類</v>
      </c>
      <c r="E1325" s="1"/>
      <c r="M1325" s="2"/>
    </row>
    <row r="1326" spans="1:13">
      <c r="A1326" s="18" t="s">
        <v>1365</v>
      </c>
      <c r="B1326" s="21">
        <v>0</v>
      </c>
      <c r="C1326" s="21">
        <v>24</v>
      </c>
      <c r="D1326" s="21" t="str">
        <f t="shared" si="20"/>
        <v>し好飲料類</v>
      </c>
      <c r="E1326" s="1"/>
      <c r="M1326" s="2"/>
    </row>
    <row r="1327" spans="1:13">
      <c r="A1327" s="18" t="s">
        <v>1366</v>
      </c>
      <c r="B1327" s="21">
        <v>0</v>
      </c>
      <c r="C1327" s="21">
        <v>24</v>
      </c>
      <c r="D1327" s="21" t="str">
        <f t="shared" si="20"/>
        <v>し好飲料類</v>
      </c>
      <c r="E1327" s="1"/>
      <c r="M1327" s="2"/>
    </row>
    <row r="1328" spans="1:13">
      <c r="A1328" s="18" t="s">
        <v>1367</v>
      </c>
      <c r="B1328" s="21">
        <v>0</v>
      </c>
      <c r="C1328" s="21">
        <v>24</v>
      </c>
      <c r="D1328" s="21" t="str">
        <f t="shared" si="20"/>
        <v>し好飲料類</v>
      </c>
      <c r="E1328" s="1"/>
      <c r="M1328" s="2"/>
    </row>
    <row r="1329" spans="1:13">
      <c r="A1329" s="18" t="s">
        <v>1368</v>
      </c>
      <c r="B1329" s="21">
        <v>0</v>
      </c>
      <c r="C1329" s="21">
        <v>24</v>
      </c>
      <c r="D1329" s="21" t="str">
        <f t="shared" si="20"/>
        <v>し好飲料類</v>
      </c>
      <c r="E1329" s="1"/>
      <c r="M1329" s="2"/>
    </row>
    <row r="1330" spans="1:13">
      <c r="A1330" s="18" t="s">
        <v>1369</v>
      </c>
      <c r="B1330" s="21">
        <v>0</v>
      </c>
      <c r="C1330" s="21">
        <v>24</v>
      </c>
      <c r="D1330" s="21" t="str">
        <f t="shared" si="20"/>
        <v>し好飲料類</v>
      </c>
      <c r="E1330" s="1"/>
      <c r="M1330" s="2"/>
    </row>
    <row r="1331" spans="1:13">
      <c r="A1331" s="18" t="s">
        <v>1370</v>
      </c>
      <c r="B1331" s="21">
        <v>0</v>
      </c>
      <c r="C1331" s="21">
        <v>24</v>
      </c>
      <c r="D1331" s="21" t="str">
        <f t="shared" si="20"/>
        <v>し好飲料類</v>
      </c>
      <c r="E1331" s="1"/>
      <c r="M1331" s="2"/>
    </row>
    <row r="1332" spans="1:13">
      <c r="A1332" s="18" t="s">
        <v>1371</v>
      </c>
      <c r="B1332" s="21">
        <v>0</v>
      </c>
      <c r="C1332" s="21">
        <v>24</v>
      </c>
      <c r="D1332" s="21" t="str">
        <f t="shared" si="20"/>
        <v>し好飲料類</v>
      </c>
      <c r="E1332" s="1"/>
      <c r="M1332" s="2"/>
    </row>
    <row r="1333" spans="1:13">
      <c r="A1333" s="18" t="s">
        <v>1372</v>
      </c>
      <c r="B1333" s="21">
        <v>0</v>
      </c>
      <c r="C1333" s="21">
        <v>24</v>
      </c>
      <c r="D1333" s="21" t="str">
        <f t="shared" si="20"/>
        <v>し好飲料類</v>
      </c>
      <c r="E1333" s="1"/>
      <c r="M1333" s="2"/>
    </row>
    <row r="1334" spans="1:13">
      <c r="A1334" s="18" t="s">
        <v>1373</v>
      </c>
      <c r="B1334" s="21">
        <v>0</v>
      </c>
      <c r="C1334" s="21">
        <v>24</v>
      </c>
      <c r="D1334" s="21" t="str">
        <f t="shared" si="20"/>
        <v>し好飲料類</v>
      </c>
      <c r="E1334" s="1"/>
      <c r="M1334" s="2"/>
    </row>
    <row r="1335" spans="1:13">
      <c r="A1335" s="18" t="s">
        <v>1374</v>
      </c>
      <c r="B1335" s="21">
        <v>0</v>
      </c>
      <c r="C1335" s="21">
        <v>24</v>
      </c>
      <c r="D1335" s="21" t="str">
        <f t="shared" si="20"/>
        <v>し好飲料類</v>
      </c>
      <c r="E1335" s="1"/>
      <c r="M1335" s="2"/>
    </row>
    <row r="1336" spans="1:13">
      <c r="A1336" s="18" t="s">
        <v>1375</v>
      </c>
      <c r="B1336" s="21">
        <v>0</v>
      </c>
      <c r="C1336" s="21">
        <v>24</v>
      </c>
      <c r="D1336" s="21" t="str">
        <f t="shared" si="20"/>
        <v>し好飲料類</v>
      </c>
      <c r="E1336" s="1"/>
      <c r="M1336" s="2"/>
    </row>
    <row r="1337" spans="1:13">
      <c r="A1337" s="18" t="s">
        <v>1376</v>
      </c>
      <c r="B1337" s="21">
        <v>0</v>
      </c>
      <c r="C1337" s="21">
        <v>24</v>
      </c>
      <c r="D1337" s="21" t="str">
        <f t="shared" si="20"/>
        <v>し好飲料類</v>
      </c>
      <c r="E1337" s="1"/>
      <c r="M1337" s="2"/>
    </row>
    <row r="1338" spans="1:13">
      <c r="A1338" s="18" t="s">
        <v>1377</v>
      </c>
      <c r="B1338" s="21">
        <v>0</v>
      </c>
      <c r="C1338" s="21">
        <v>24</v>
      </c>
      <c r="D1338" s="21" t="str">
        <f t="shared" si="20"/>
        <v>し好飲料類</v>
      </c>
      <c r="E1338" s="1"/>
      <c r="M1338" s="2"/>
    </row>
    <row r="1339" spans="1:13">
      <c r="A1339" s="18" t="s">
        <v>1378</v>
      </c>
      <c r="B1339" s="21">
        <v>0</v>
      </c>
      <c r="C1339" s="21">
        <v>24</v>
      </c>
      <c r="D1339" s="21" t="str">
        <f t="shared" si="20"/>
        <v>し好飲料類</v>
      </c>
      <c r="E1339" s="1"/>
      <c r="M1339" s="2"/>
    </row>
    <row r="1340" spans="1:13">
      <c r="A1340" s="18" t="s">
        <v>1379</v>
      </c>
      <c r="B1340" s="21">
        <v>0</v>
      </c>
      <c r="C1340" s="21">
        <v>24</v>
      </c>
      <c r="D1340" s="21" t="str">
        <f t="shared" si="20"/>
        <v>し好飲料類</v>
      </c>
      <c r="E1340" s="1"/>
      <c r="M1340" s="2"/>
    </row>
    <row r="1341" spans="1:13">
      <c r="A1341" s="18" t="s">
        <v>1380</v>
      </c>
      <c r="B1341" s="21">
        <v>0</v>
      </c>
      <c r="C1341" s="21">
        <v>24</v>
      </c>
      <c r="D1341" s="21" t="str">
        <f t="shared" si="20"/>
        <v>し好飲料類</v>
      </c>
      <c r="E1341" s="1"/>
      <c r="M1341" s="2"/>
    </row>
    <row r="1342" spans="1:13">
      <c r="A1342" s="18" t="s">
        <v>1381</v>
      </c>
      <c r="B1342" s="21">
        <v>0</v>
      </c>
      <c r="C1342" s="21">
        <v>24</v>
      </c>
      <c r="D1342" s="21" t="str">
        <f t="shared" si="20"/>
        <v>し好飲料類</v>
      </c>
      <c r="E1342" s="1"/>
      <c r="M1342" s="2"/>
    </row>
    <row r="1343" spans="1:13">
      <c r="A1343" s="18" t="s">
        <v>1382</v>
      </c>
      <c r="B1343" s="21">
        <v>0</v>
      </c>
      <c r="C1343" s="21">
        <v>24</v>
      </c>
      <c r="D1343" s="21" t="str">
        <f t="shared" si="20"/>
        <v>し好飲料類</v>
      </c>
      <c r="E1343" s="1"/>
      <c r="M1343" s="2"/>
    </row>
    <row r="1344" spans="1:13">
      <c r="A1344" s="18" t="s">
        <v>1383</v>
      </c>
      <c r="B1344" s="21">
        <v>0</v>
      </c>
      <c r="C1344" s="21">
        <v>24</v>
      </c>
      <c r="D1344" s="21" t="str">
        <f t="shared" si="20"/>
        <v>し好飲料類</v>
      </c>
      <c r="E1344" s="1"/>
      <c r="M1344" s="2"/>
    </row>
    <row r="1345" spans="1:13">
      <c r="A1345" s="18" t="s">
        <v>1384</v>
      </c>
      <c r="B1345" s="21">
        <v>0</v>
      </c>
      <c r="C1345" s="21">
        <v>25</v>
      </c>
      <c r="D1345" s="21" t="str">
        <f t="shared" ref="D1345:D1381" si="21">VLOOKUP(C1345,$H$6:$I$31,2,FALSE)</f>
        <v>調味料及び香辛料類</v>
      </c>
      <c r="E1345" s="1"/>
      <c r="M1345" s="2"/>
    </row>
    <row r="1346" spans="1:13">
      <c r="A1346" s="18" t="s">
        <v>1385</v>
      </c>
      <c r="B1346" s="21">
        <v>0</v>
      </c>
      <c r="C1346" s="21">
        <v>25</v>
      </c>
      <c r="D1346" s="21" t="str">
        <f t="shared" si="21"/>
        <v>調味料及び香辛料類</v>
      </c>
      <c r="E1346" s="1"/>
      <c r="M1346" s="2"/>
    </row>
    <row r="1347" spans="1:13">
      <c r="A1347" s="18" t="s">
        <v>1386</v>
      </c>
      <c r="B1347" s="21">
        <v>0</v>
      </c>
      <c r="C1347" s="21">
        <v>25</v>
      </c>
      <c r="D1347" s="21" t="str">
        <f t="shared" si="21"/>
        <v>調味料及び香辛料類</v>
      </c>
      <c r="E1347" s="1"/>
      <c r="M1347" s="2"/>
    </row>
    <row r="1348" spans="1:13">
      <c r="A1348" s="18" t="s">
        <v>1387</v>
      </c>
      <c r="B1348" s="21">
        <v>0</v>
      </c>
      <c r="C1348" s="21">
        <v>25</v>
      </c>
      <c r="D1348" s="21" t="str">
        <f t="shared" si="21"/>
        <v>調味料及び香辛料類</v>
      </c>
      <c r="E1348" s="1"/>
      <c r="M1348" s="2"/>
    </row>
    <row r="1349" spans="1:13">
      <c r="A1349" s="18" t="s">
        <v>1388</v>
      </c>
      <c r="B1349" s="21">
        <v>0</v>
      </c>
      <c r="C1349" s="21">
        <v>25</v>
      </c>
      <c r="D1349" s="21" t="str">
        <f t="shared" si="21"/>
        <v>調味料及び香辛料類</v>
      </c>
      <c r="E1349" s="1"/>
      <c r="M1349" s="2"/>
    </row>
    <row r="1350" spans="1:13">
      <c r="A1350" s="18" t="s">
        <v>1389</v>
      </c>
      <c r="B1350" s="21">
        <v>0</v>
      </c>
      <c r="C1350" s="21">
        <v>25</v>
      </c>
      <c r="D1350" s="21" t="str">
        <f t="shared" si="21"/>
        <v>調味料及び香辛料類</v>
      </c>
      <c r="E1350" s="1"/>
      <c r="M1350" s="2"/>
    </row>
    <row r="1351" spans="1:13">
      <c r="A1351" s="18" t="s">
        <v>1390</v>
      </c>
      <c r="B1351" s="21">
        <v>0</v>
      </c>
      <c r="C1351" s="21">
        <v>25</v>
      </c>
      <c r="D1351" s="21" t="str">
        <f t="shared" si="21"/>
        <v>調味料及び香辛料類</v>
      </c>
      <c r="E1351" s="1"/>
      <c r="M1351" s="2"/>
    </row>
    <row r="1352" spans="1:13">
      <c r="A1352" s="18" t="s">
        <v>1391</v>
      </c>
      <c r="B1352" s="21">
        <v>0</v>
      </c>
      <c r="C1352" s="21">
        <v>25</v>
      </c>
      <c r="D1352" s="21" t="str">
        <f t="shared" si="21"/>
        <v>調味料及び香辛料類</v>
      </c>
      <c r="E1352" s="1"/>
      <c r="M1352" s="2"/>
    </row>
    <row r="1353" spans="1:13">
      <c r="A1353" s="18" t="s">
        <v>1392</v>
      </c>
      <c r="B1353" s="21">
        <v>0</v>
      </c>
      <c r="C1353" s="21">
        <v>25</v>
      </c>
      <c r="D1353" s="21" t="str">
        <f t="shared" si="21"/>
        <v>調味料及び香辛料類</v>
      </c>
      <c r="E1353" s="1"/>
      <c r="M1353" s="2"/>
    </row>
    <row r="1354" spans="1:13">
      <c r="A1354" s="18" t="s">
        <v>1393</v>
      </c>
      <c r="B1354" s="21">
        <v>0</v>
      </c>
      <c r="C1354" s="21">
        <v>25</v>
      </c>
      <c r="D1354" s="21" t="str">
        <f t="shared" si="21"/>
        <v>調味料及び香辛料類</v>
      </c>
      <c r="E1354" s="1"/>
      <c r="M1354" s="2"/>
    </row>
    <row r="1355" spans="1:13">
      <c r="A1355" s="18" t="s">
        <v>1394</v>
      </c>
      <c r="B1355" s="21">
        <v>0</v>
      </c>
      <c r="C1355" s="21">
        <v>25</v>
      </c>
      <c r="D1355" s="21" t="str">
        <f t="shared" si="21"/>
        <v>調味料及び香辛料類</v>
      </c>
      <c r="E1355" s="1"/>
      <c r="M1355" s="2"/>
    </row>
    <row r="1356" spans="1:13">
      <c r="A1356" s="18" t="s">
        <v>1395</v>
      </c>
      <c r="B1356" s="21">
        <v>0</v>
      </c>
      <c r="C1356" s="21">
        <v>25</v>
      </c>
      <c r="D1356" s="21" t="str">
        <f t="shared" si="21"/>
        <v>調味料及び香辛料類</v>
      </c>
      <c r="E1356" s="1"/>
      <c r="M1356" s="2"/>
    </row>
    <row r="1357" spans="1:13">
      <c r="A1357" s="18" t="s">
        <v>1396</v>
      </c>
      <c r="B1357" s="21">
        <v>0</v>
      </c>
      <c r="C1357" s="21">
        <v>25</v>
      </c>
      <c r="D1357" s="21" t="str">
        <f t="shared" si="21"/>
        <v>調味料及び香辛料類</v>
      </c>
      <c r="E1357" s="1"/>
      <c r="M1357" s="2"/>
    </row>
    <row r="1358" spans="1:13">
      <c r="A1358" s="18" t="s">
        <v>1397</v>
      </c>
      <c r="B1358" s="21">
        <v>0</v>
      </c>
      <c r="C1358" s="21">
        <v>25</v>
      </c>
      <c r="D1358" s="21" t="str">
        <f t="shared" si="21"/>
        <v>調味料及び香辛料類</v>
      </c>
      <c r="E1358" s="1"/>
      <c r="M1358" s="2"/>
    </row>
    <row r="1359" spans="1:13">
      <c r="A1359" s="18" t="s">
        <v>1398</v>
      </c>
      <c r="B1359" s="21">
        <v>0</v>
      </c>
      <c r="C1359" s="21">
        <v>25</v>
      </c>
      <c r="D1359" s="21" t="str">
        <f t="shared" si="21"/>
        <v>調味料及び香辛料類</v>
      </c>
      <c r="E1359" s="1"/>
      <c r="M1359" s="2"/>
    </row>
    <row r="1360" spans="1:13">
      <c r="A1360" s="18" t="s">
        <v>1399</v>
      </c>
      <c r="B1360" s="21">
        <v>0</v>
      </c>
      <c r="C1360" s="21">
        <v>25</v>
      </c>
      <c r="D1360" s="21" t="str">
        <f t="shared" si="21"/>
        <v>調味料及び香辛料類</v>
      </c>
      <c r="E1360" s="1"/>
      <c r="M1360" s="2"/>
    </row>
    <row r="1361" spans="1:13">
      <c r="A1361" s="18" t="s">
        <v>1400</v>
      </c>
      <c r="B1361" s="21">
        <v>0</v>
      </c>
      <c r="C1361" s="21">
        <v>25</v>
      </c>
      <c r="D1361" s="21" t="str">
        <f t="shared" si="21"/>
        <v>調味料及び香辛料類</v>
      </c>
      <c r="E1361" s="1"/>
      <c r="M1361" s="2"/>
    </row>
    <row r="1362" spans="1:13">
      <c r="A1362" s="18" t="s">
        <v>1401</v>
      </c>
      <c r="B1362" s="21">
        <v>0</v>
      </c>
      <c r="C1362" s="21">
        <v>25</v>
      </c>
      <c r="D1362" s="21" t="str">
        <f t="shared" si="21"/>
        <v>調味料及び香辛料類</v>
      </c>
      <c r="E1362" s="1"/>
      <c r="M1362" s="2"/>
    </row>
    <row r="1363" spans="1:13">
      <c r="A1363" s="18" t="s">
        <v>1402</v>
      </c>
      <c r="B1363" s="21">
        <v>0</v>
      </c>
      <c r="C1363" s="21">
        <v>25</v>
      </c>
      <c r="D1363" s="21" t="str">
        <f t="shared" si="21"/>
        <v>調味料及び香辛料類</v>
      </c>
      <c r="E1363" s="1"/>
      <c r="M1363" s="2"/>
    </row>
    <row r="1364" spans="1:13">
      <c r="A1364" s="18" t="s">
        <v>1403</v>
      </c>
      <c r="B1364" s="21">
        <v>0</v>
      </c>
      <c r="C1364" s="21">
        <v>25</v>
      </c>
      <c r="D1364" s="21" t="str">
        <f t="shared" si="21"/>
        <v>調味料及び香辛料類</v>
      </c>
      <c r="E1364" s="1"/>
      <c r="M1364" s="2"/>
    </row>
    <row r="1365" spans="1:13">
      <c r="A1365" s="18" t="s">
        <v>1404</v>
      </c>
      <c r="B1365" s="21">
        <v>0</v>
      </c>
      <c r="C1365" s="21">
        <v>25</v>
      </c>
      <c r="D1365" s="21" t="str">
        <f t="shared" si="21"/>
        <v>調味料及び香辛料類</v>
      </c>
      <c r="E1365" s="1"/>
      <c r="M1365" s="2"/>
    </row>
    <row r="1366" spans="1:13">
      <c r="A1366" s="18" t="s">
        <v>1405</v>
      </c>
      <c r="B1366" s="21">
        <v>0</v>
      </c>
      <c r="C1366" s="21">
        <v>25</v>
      </c>
      <c r="D1366" s="21" t="str">
        <f t="shared" si="21"/>
        <v>調味料及び香辛料類</v>
      </c>
      <c r="E1366" s="1"/>
      <c r="M1366" s="2"/>
    </row>
    <row r="1367" spans="1:13">
      <c r="A1367" s="18" t="s">
        <v>1406</v>
      </c>
      <c r="B1367" s="21">
        <v>0</v>
      </c>
      <c r="C1367" s="21">
        <v>25</v>
      </c>
      <c r="D1367" s="21" t="str">
        <f t="shared" si="21"/>
        <v>調味料及び香辛料類</v>
      </c>
      <c r="E1367" s="1"/>
      <c r="M1367" s="2"/>
    </row>
    <row r="1368" spans="1:13">
      <c r="A1368" s="18" t="s">
        <v>1407</v>
      </c>
      <c r="B1368" s="21">
        <v>0</v>
      </c>
      <c r="C1368" s="21">
        <v>25</v>
      </c>
      <c r="D1368" s="21" t="str">
        <f t="shared" si="21"/>
        <v>調味料及び香辛料類</v>
      </c>
      <c r="E1368" s="1"/>
      <c r="M1368" s="2"/>
    </row>
    <row r="1369" spans="1:13">
      <c r="A1369" s="18" t="s">
        <v>1408</v>
      </c>
      <c r="B1369" s="21">
        <v>0</v>
      </c>
      <c r="C1369" s="21">
        <v>25</v>
      </c>
      <c r="D1369" s="21" t="str">
        <f t="shared" si="21"/>
        <v>調味料及び香辛料類</v>
      </c>
      <c r="E1369" s="1"/>
      <c r="M1369" s="2"/>
    </row>
    <row r="1370" spans="1:13">
      <c r="A1370" s="18" t="s">
        <v>1409</v>
      </c>
      <c r="B1370" s="21">
        <v>0</v>
      </c>
      <c r="C1370" s="21">
        <v>25</v>
      </c>
      <c r="D1370" s="21" t="str">
        <f t="shared" si="21"/>
        <v>調味料及び香辛料類</v>
      </c>
      <c r="E1370" s="1"/>
      <c r="M1370" s="2"/>
    </row>
    <row r="1371" spans="1:13">
      <c r="A1371" s="18" t="s">
        <v>1410</v>
      </c>
      <c r="B1371" s="21">
        <v>0</v>
      </c>
      <c r="C1371" s="21">
        <v>25</v>
      </c>
      <c r="D1371" s="21" t="str">
        <f t="shared" si="21"/>
        <v>調味料及び香辛料類</v>
      </c>
      <c r="E1371" s="1"/>
      <c r="M1371" s="2"/>
    </row>
    <row r="1372" spans="1:13">
      <c r="A1372" s="18" t="s">
        <v>1411</v>
      </c>
      <c r="B1372" s="21">
        <v>0</v>
      </c>
      <c r="C1372" s="21">
        <v>25</v>
      </c>
      <c r="D1372" s="21" t="str">
        <f t="shared" si="21"/>
        <v>調味料及び香辛料類</v>
      </c>
      <c r="E1372" s="1"/>
      <c r="M1372" s="2"/>
    </row>
    <row r="1373" spans="1:13">
      <c r="A1373" s="18" t="s">
        <v>1412</v>
      </c>
      <c r="B1373" s="21">
        <v>0</v>
      </c>
      <c r="C1373" s="21">
        <v>25</v>
      </c>
      <c r="D1373" s="21" t="str">
        <f t="shared" si="21"/>
        <v>調味料及び香辛料類</v>
      </c>
      <c r="E1373" s="1"/>
      <c r="M1373" s="2"/>
    </row>
    <row r="1374" spans="1:13">
      <c r="A1374" s="18" t="s">
        <v>1413</v>
      </c>
      <c r="B1374" s="21">
        <v>0</v>
      </c>
      <c r="C1374" s="21">
        <v>25</v>
      </c>
      <c r="D1374" s="21" t="str">
        <f t="shared" si="21"/>
        <v>調味料及び香辛料類</v>
      </c>
      <c r="E1374" s="1"/>
      <c r="M1374" s="2"/>
    </row>
    <row r="1375" spans="1:13">
      <c r="A1375" s="18" t="s">
        <v>1414</v>
      </c>
      <c r="B1375" s="21">
        <v>0</v>
      </c>
      <c r="C1375" s="21">
        <v>25</v>
      </c>
      <c r="D1375" s="21" t="str">
        <f t="shared" si="21"/>
        <v>調味料及び香辛料類</v>
      </c>
      <c r="E1375" s="1"/>
      <c r="M1375" s="2"/>
    </row>
    <row r="1376" spans="1:13">
      <c r="A1376" s="18" t="s">
        <v>1415</v>
      </c>
      <c r="B1376" s="21">
        <v>0</v>
      </c>
      <c r="C1376" s="21">
        <v>25</v>
      </c>
      <c r="D1376" s="21" t="str">
        <f t="shared" si="21"/>
        <v>調味料及び香辛料類</v>
      </c>
      <c r="E1376" s="1"/>
      <c r="M1376" s="2"/>
    </row>
    <row r="1377" spans="1:13">
      <c r="A1377" s="18" t="s">
        <v>1416</v>
      </c>
      <c r="B1377" s="21">
        <v>0</v>
      </c>
      <c r="C1377" s="21">
        <v>25</v>
      </c>
      <c r="D1377" s="21" t="str">
        <f t="shared" si="21"/>
        <v>調味料及び香辛料類</v>
      </c>
      <c r="E1377" s="1"/>
      <c r="M1377" s="2"/>
    </row>
    <row r="1378" spans="1:13">
      <c r="A1378" s="18" t="s">
        <v>1417</v>
      </c>
      <c r="B1378" s="21">
        <v>0</v>
      </c>
      <c r="C1378" s="21">
        <v>25</v>
      </c>
      <c r="D1378" s="21" t="str">
        <f t="shared" si="21"/>
        <v>調味料及び香辛料類</v>
      </c>
      <c r="E1378" s="1"/>
      <c r="M1378" s="2"/>
    </row>
    <row r="1379" spans="1:13">
      <c r="A1379" s="18" t="s">
        <v>1418</v>
      </c>
      <c r="B1379" s="21">
        <v>0</v>
      </c>
      <c r="C1379" s="21">
        <v>25</v>
      </c>
      <c r="D1379" s="21" t="str">
        <f t="shared" si="21"/>
        <v>調味料及び香辛料類</v>
      </c>
      <c r="E1379" s="1"/>
      <c r="M1379" s="2"/>
    </row>
    <row r="1380" spans="1:13">
      <c r="A1380" s="18" t="s">
        <v>1419</v>
      </c>
      <c r="B1380" s="21">
        <v>0</v>
      </c>
      <c r="C1380" s="21">
        <v>25</v>
      </c>
      <c r="D1380" s="21" t="str">
        <f t="shared" si="21"/>
        <v>調味料及び香辛料類</v>
      </c>
      <c r="E1380" s="1"/>
      <c r="M1380" s="2"/>
    </row>
    <row r="1381" spans="1:13">
      <c r="A1381" s="18" t="s">
        <v>1420</v>
      </c>
      <c r="B1381" s="21">
        <v>0</v>
      </c>
      <c r="C1381" s="21">
        <v>25</v>
      </c>
      <c r="D1381" s="21" t="str">
        <f t="shared" si="21"/>
        <v>調味料及び香辛料類</v>
      </c>
      <c r="E1381" s="1"/>
      <c r="M1381" s="2"/>
    </row>
    <row r="1382" spans="1:13">
      <c r="A1382" s="18" t="s">
        <v>1421</v>
      </c>
      <c r="B1382" s="21">
        <v>0</v>
      </c>
      <c r="C1382" s="21">
        <v>25</v>
      </c>
      <c r="D1382" s="21" t="str">
        <f t="shared" ref="D1382:D1445" si="22">VLOOKUP(C1382,$H$6:$I$31,2,FALSE)</f>
        <v>調味料及び香辛料類</v>
      </c>
      <c r="E1382" s="1"/>
      <c r="M1382" s="2"/>
    </row>
    <row r="1383" spans="1:13">
      <c r="A1383" s="18" t="s">
        <v>1422</v>
      </c>
      <c r="B1383" s="21">
        <v>0</v>
      </c>
      <c r="C1383" s="21">
        <v>25</v>
      </c>
      <c r="D1383" s="21" t="str">
        <f t="shared" si="22"/>
        <v>調味料及び香辛料類</v>
      </c>
      <c r="E1383" s="1"/>
      <c r="M1383" s="2"/>
    </row>
    <row r="1384" spans="1:13">
      <c r="A1384" s="18" t="s">
        <v>1423</v>
      </c>
      <c r="B1384" s="21">
        <v>0</v>
      </c>
      <c r="C1384" s="21">
        <v>25</v>
      </c>
      <c r="D1384" s="21" t="str">
        <f t="shared" si="22"/>
        <v>調味料及び香辛料類</v>
      </c>
      <c r="E1384" s="1"/>
      <c r="M1384" s="2"/>
    </row>
    <row r="1385" spans="1:13">
      <c r="A1385" s="18" t="s">
        <v>1424</v>
      </c>
      <c r="B1385" s="21">
        <v>0</v>
      </c>
      <c r="C1385" s="21">
        <v>25</v>
      </c>
      <c r="D1385" s="21" t="str">
        <f t="shared" si="22"/>
        <v>調味料及び香辛料類</v>
      </c>
      <c r="E1385" s="1"/>
      <c r="M1385" s="2"/>
    </row>
    <row r="1386" spans="1:13">
      <c r="A1386" s="18" t="s">
        <v>1425</v>
      </c>
      <c r="B1386" s="21">
        <v>0</v>
      </c>
      <c r="C1386" s="21">
        <v>25</v>
      </c>
      <c r="D1386" s="21" t="str">
        <f t="shared" si="22"/>
        <v>調味料及び香辛料類</v>
      </c>
      <c r="E1386" s="1"/>
      <c r="M1386" s="2"/>
    </row>
    <row r="1387" spans="1:13">
      <c r="A1387" s="18" t="s">
        <v>1426</v>
      </c>
      <c r="B1387" s="21">
        <v>0</v>
      </c>
      <c r="C1387" s="21">
        <v>25</v>
      </c>
      <c r="D1387" s="21" t="str">
        <f t="shared" si="22"/>
        <v>調味料及び香辛料類</v>
      </c>
      <c r="E1387" s="1"/>
      <c r="M1387" s="2"/>
    </row>
    <row r="1388" spans="1:13">
      <c r="A1388" s="18" t="s">
        <v>1427</v>
      </c>
      <c r="B1388" s="21">
        <v>0</v>
      </c>
      <c r="C1388" s="21">
        <v>25</v>
      </c>
      <c r="D1388" s="21" t="str">
        <f t="shared" si="22"/>
        <v>調味料及び香辛料類</v>
      </c>
      <c r="E1388" s="1"/>
      <c r="M1388" s="2"/>
    </row>
    <row r="1389" spans="1:13">
      <c r="A1389" s="18" t="s">
        <v>1428</v>
      </c>
      <c r="B1389" s="21">
        <v>0</v>
      </c>
      <c r="C1389" s="21">
        <v>25</v>
      </c>
      <c r="D1389" s="21" t="str">
        <f t="shared" si="22"/>
        <v>調味料及び香辛料類</v>
      </c>
      <c r="E1389" s="1"/>
      <c r="M1389" s="2"/>
    </row>
    <row r="1390" spans="1:13">
      <c r="A1390" s="18" t="s">
        <v>1429</v>
      </c>
      <c r="B1390" s="21">
        <v>0</v>
      </c>
      <c r="C1390" s="21">
        <v>25</v>
      </c>
      <c r="D1390" s="21" t="str">
        <f t="shared" si="22"/>
        <v>調味料及び香辛料類</v>
      </c>
      <c r="E1390" s="1"/>
      <c r="M1390" s="2"/>
    </row>
    <row r="1391" spans="1:13">
      <c r="A1391" s="18" t="s">
        <v>1430</v>
      </c>
      <c r="B1391" s="21">
        <v>0</v>
      </c>
      <c r="C1391" s="21">
        <v>25</v>
      </c>
      <c r="D1391" s="21" t="str">
        <f t="shared" si="22"/>
        <v>調味料及び香辛料類</v>
      </c>
      <c r="E1391" s="1"/>
      <c r="M1391" s="2"/>
    </row>
    <row r="1392" spans="1:13">
      <c r="A1392" s="18" t="s">
        <v>1431</v>
      </c>
      <c r="B1392" s="21">
        <v>0</v>
      </c>
      <c r="C1392" s="21">
        <v>25</v>
      </c>
      <c r="D1392" s="21" t="str">
        <f t="shared" si="22"/>
        <v>調味料及び香辛料類</v>
      </c>
      <c r="E1392" s="1"/>
      <c r="M1392" s="2"/>
    </row>
    <row r="1393" spans="1:13">
      <c r="A1393" s="18" t="s">
        <v>1432</v>
      </c>
      <c r="B1393" s="21">
        <v>0</v>
      </c>
      <c r="C1393" s="21">
        <v>25</v>
      </c>
      <c r="D1393" s="21" t="str">
        <f t="shared" si="22"/>
        <v>調味料及び香辛料類</v>
      </c>
      <c r="E1393" s="1"/>
      <c r="M1393" s="2"/>
    </row>
    <row r="1394" spans="1:13">
      <c r="A1394" s="18" t="s">
        <v>1433</v>
      </c>
      <c r="B1394" s="21">
        <v>0</v>
      </c>
      <c r="C1394" s="21">
        <v>25</v>
      </c>
      <c r="D1394" s="21" t="str">
        <f t="shared" si="22"/>
        <v>調味料及び香辛料類</v>
      </c>
      <c r="E1394" s="1"/>
      <c r="M1394" s="2"/>
    </row>
    <row r="1395" spans="1:13">
      <c r="A1395" s="18" t="s">
        <v>1434</v>
      </c>
      <c r="B1395" s="21">
        <v>0</v>
      </c>
      <c r="C1395" s="21">
        <v>25</v>
      </c>
      <c r="D1395" s="21" t="str">
        <f t="shared" si="22"/>
        <v>調味料及び香辛料類</v>
      </c>
      <c r="E1395" s="1"/>
      <c r="M1395" s="2"/>
    </row>
    <row r="1396" spans="1:13">
      <c r="A1396" s="18" t="s">
        <v>1435</v>
      </c>
      <c r="B1396" s="21">
        <v>0</v>
      </c>
      <c r="C1396" s="21">
        <v>25</v>
      </c>
      <c r="D1396" s="21" t="str">
        <f t="shared" si="22"/>
        <v>調味料及び香辛料類</v>
      </c>
      <c r="E1396" s="1"/>
      <c r="M1396" s="2"/>
    </row>
    <row r="1397" spans="1:13">
      <c r="A1397" s="18" t="s">
        <v>1436</v>
      </c>
      <c r="B1397" s="21">
        <v>0</v>
      </c>
      <c r="C1397" s="21">
        <v>25</v>
      </c>
      <c r="D1397" s="21" t="str">
        <f t="shared" si="22"/>
        <v>調味料及び香辛料類</v>
      </c>
      <c r="E1397" s="1"/>
      <c r="M1397" s="2"/>
    </row>
    <row r="1398" spans="1:13">
      <c r="A1398" s="18" t="s">
        <v>1437</v>
      </c>
      <c r="B1398" s="21">
        <v>0</v>
      </c>
      <c r="C1398" s="21">
        <v>25</v>
      </c>
      <c r="D1398" s="21" t="str">
        <f t="shared" si="22"/>
        <v>調味料及び香辛料類</v>
      </c>
      <c r="E1398" s="1"/>
      <c r="M1398" s="2"/>
    </row>
    <row r="1399" spans="1:13">
      <c r="A1399" s="18" t="s">
        <v>1438</v>
      </c>
      <c r="B1399" s="21">
        <v>0</v>
      </c>
      <c r="C1399" s="21">
        <v>25</v>
      </c>
      <c r="D1399" s="21" t="str">
        <f t="shared" si="22"/>
        <v>調味料及び香辛料類</v>
      </c>
      <c r="E1399" s="1"/>
      <c r="M1399" s="2"/>
    </row>
    <row r="1400" spans="1:13">
      <c r="A1400" s="18" t="s">
        <v>1439</v>
      </c>
      <c r="B1400" s="21">
        <v>0</v>
      </c>
      <c r="C1400" s="21">
        <v>25</v>
      </c>
      <c r="D1400" s="21" t="str">
        <f t="shared" si="22"/>
        <v>調味料及び香辛料類</v>
      </c>
      <c r="E1400" s="1"/>
      <c r="M1400" s="2"/>
    </row>
    <row r="1401" spans="1:13">
      <c r="A1401" s="18" t="s">
        <v>1440</v>
      </c>
      <c r="B1401" s="21">
        <v>0</v>
      </c>
      <c r="C1401" s="21">
        <v>25</v>
      </c>
      <c r="D1401" s="21" t="str">
        <f t="shared" si="22"/>
        <v>調味料及び香辛料類</v>
      </c>
      <c r="E1401" s="1"/>
      <c r="M1401" s="2"/>
    </row>
    <row r="1402" spans="1:13">
      <c r="A1402" s="18" t="s">
        <v>1441</v>
      </c>
      <c r="B1402" s="21">
        <v>0</v>
      </c>
      <c r="C1402" s="21">
        <v>25</v>
      </c>
      <c r="D1402" s="21" t="str">
        <f t="shared" si="22"/>
        <v>調味料及び香辛料類</v>
      </c>
      <c r="E1402" s="1"/>
      <c r="M1402" s="2"/>
    </row>
    <row r="1403" spans="1:13">
      <c r="A1403" s="18" t="s">
        <v>1442</v>
      </c>
      <c r="B1403" s="21">
        <v>0</v>
      </c>
      <c r="C1403" s="21">
        <v>25</v>
      </c>
      <c r="D1403" s="21" t="str">
        <f t="shared" si="22"/>
        <v>調味料及び香辛料類</v>
      </c>
      <c r="E1403" s="1"/>
      <c r="M1403" s="2"/>
    </row>
    <row r="1404" spans="1:13">
      <c r="A1404" s="18" t="s">
        <v>1443</v>
      </c>
      <c r="B1404" s="21">
        <v>0</v>
      </c>
      <c r="C1404" s="21">
        <v>25</v>
      </c>
      <c r="D1404" s="21" t="str">
        <f t="shared" si="22"/>
        <v>調味料及び香辛料類</v>
      </c>
      <c r="E1404" s="1"/>
      <c r="M1404" s="2"/>
    </row>
    <row r="1405" spans="1:13">
      <c r="A1405" s="18" t="s">
        <v>1444</v>
      </c>
      <c r="B1405" s="21">
        <v>0</v>
      </c>
      <c r="C1405" s="21">
        <v>25</v>
      </c>
      <c r="D1405" s="21" t="str">
        <f t="shared" si="22"/>
        <v>調味料及び香辛料類</v>
      </c>
      <c r="E1405" s="1"/>
      <c r="M1405" s="2"/>
    </row>
    <row r="1406" spans="1:13">
      <c r="A1406" s="18" t="s">
        <v>1445</v>
      </c>
      <c r="B1406" s="21">
        <v>0</v>
      </c>
      <c r="C1406" s="21">
        <v>25</v>
      </c>
      <c r="D1406" s="21" t="str">
        <f t="shared" si="22"/>
        <v>調味料及び香辛料類</v>
      </c>
      <c r="E1406" s="1"/>
      <c r="M1406" s="2"/>
    </row>
    <row r="1407" spans="1:13">
      <c r="A1407" s="18" t="s">
        <v>1446</v>
      </c>
      <c r="B1407" s="21">
        <v>0</v>
      </c>
      <c r="C1407" s="21">
        <v>25</v>
      </c>
      <c r="D1407" s="21" t="str">
        <f t="shared" si="22"/>
        <v>調味料及び香辛料類</v>
      </c>
      <c r="E1407" s="1"/>
      <c r="M1407" s="2"/>
    </row>
    <row r="1408" spans="1:13">
      <c r="A1408" s="18" t="s">
        <v>1447</v>
      </c>
      <c r="B1408" s="21">
        <v>0</v>
      </c>
      <c r="C1408" s="21">
        <v>25</v>
      </c>
      <c r="D1408" s="21" t="str">
        <f t="shared" si="22"/>
        <v>調味料及び香辛料類</v>
      </c>
      <c r="E1408" s="1"/>
      <c r="M1408" s="2"/>
    </row>
    <row r="1409" spans="1:13">
      <c r="A1409" s="18" t="s">
        <v>1448</v>
      </c>
      <c r="B1409" s="21">
        <v>0</v>
      </c>
      <c r="C1409" s="21">
        <v>25</v>
      </c>
      <c r="D1409" s="21" t="str">
        <f t="shared" si="22"/>
        <v>調味料及び香辛料類</v>
      </c>
      <c r="E1409" s="1"/>
      <c r="M1409" s="2"/>
    </row>
    <row r="1410" spans="1:13">
      <c r="A1410" s="18" t="s">
        <v>1449</v>
      </c>
      <c r="B1410" s="21">
        <v>0</v>
      </c>
      <c r="C1410" s="21">
        <v>25</v>
      </c>
      <c r="D1410" s="21" t="str">
        <f t="shared" si="22"/>
        <v>調味料及び香辛料類</v>
      </c>
      <c r="E1410" s="1"/>
      <c r="M1410" s="2"/>
    </row>
    <row r="1411" spans="1:13">
      <c r="A1411" s="18" t="s">
        <v>1450</v>
      </c>
      <c r="B1411" s="21">
        <v>0</v>
      </c>
      <c r="C1411" s="21">
        <v>25</v>
      </c>
      <c r="D1411" s="21" t="str">
        <f t="shared" si="22"/>
        <v>調味料及び香辛料類</v>
      </c>
      <c r="E1411" s="1"/>
      <c r="M1411" s="2"/>
    </row>
    <row r="1412" spans="1:13">
      <c r="A1412" s="18" t="s">
        <v>1451</v>
      </c>
      <c r="B1412" s="21">
        <v>0</v>
      </c>
      <c r="C1412" s="21">
        <v>25</v>
      </c>
      <c r="D1412" s="21" t="str">
        <f t="shared" si="22"/>
        <v>調味料及び香辛料類</v>
      </c>
      <c r="E1412" s="1"/>
      <c r="M1412" s="2"/>
    </row>
    <row r="1413" spans="1:13">
      <c r="A1413" s="18" t="s">
        <v>1452</v>
      </c>
      <c r="B1413" s="21">
        <v>0</v>
      </c>
      <c r="C1413" s="21">
        <v>25</v>
      </c>
      <c r="D1413" s="21" t="str">
        <f t="shared" si="22"/>
        <v>調味料及び香辛料類</v>
      </c>
      <c r="E1413" s="1"/>
      <c r="M1413" s="2"/>
    </row>
    <row r="1414" spans="1:13" ht="22.5">
      <c r="A1414" s="18" t="s">
        <v>1453</v>
      </c>
      <c r="B1414" s="21">
        <v>0</v>
      </c>
      <c r="C1414" s="21">
        <v>25</v>
      </c>
      <c r="D1414" s="21" t="str">
        <f t="shared" si="22"/>
        <v>調味料及び香辛料類</v>
      </c>
      <c r="E1414" s="1"/>
      <c r="M1414" s="2"/>
    </row>
    <row r="1415" spans="1:13">
      <c r="A1415" s="18" t="s">
        <v>1454</v>
      </c>
      <c r="B1415" s="21">
        <v>0</v>
      </c>
      <c r="C1415" s="21">
        <v>25</v>
      </c>
      <c r="D1415" s="21" t="str">
        <f t="shared" si="22"/>
        <v>調味料及び香辛料類</v>
      </c>
      <c r="E1415" s="1"/>
      <c r="M1415" s="2"/>
    </row>
    <row r="1416" spans="1:13">
      <c r="A1416" s="18" t="s">
        <v>1455</v>
      </c>
      <c r="B1416" s="21">
        <v>0</v>
      </c>
      <c r="C1416" s="21">
        <v>25</v>
      </c>
      <c r="D1416" s="21" t="str">
        <f t="shared" si="22"/>
        <v>調味料及び香辛料類</v>
      </c>
      <c r="E1416" s="1"/>
      <c r="M1416" s="2"/>
    </row>
    <row r="1417" spans="1:13">
      <c r="A1417" s="18" t="s">
        <v>1456</v>
      </c>
      <c r="B1417" s="21">
        <v>0</v>
      </c>
      <c r="C1417" s="21">
        <v>25</v>
      </c>
      <c r="D1417" s="21" t="str">
        <f t="shared" si="22"/>
        <v>調味料及び香辛料類</v>
      </c>
      <c r="E1417" s="1"/>
      <c r="M1417" s="2"/>
    </row>
    <row r="1418" spans="1:13">
      <c r="A1418" s="18" t="s">
        <v>1457</v>
      </c>
      <c r="B1418" s="21">
        <v>0</v>
      </c>
      <c r="C1418" s="21">
        <v>25</v>
      </c>
      <c r="D1418" s="21" t="str">
        <f t="shared" si="22"/>
        <v>調味料及び香辛料類</v>
      </c>
      <c r="E1418" s="1"/>
      <c r="M1418" s="2"/>
    </row>
    <row r="1419" spans="1:13">
      <c r="A1419" s="18" t="s">
        <v>1458</v>
      </c>
      <c r="B1419" s="21">
        <v>0</v>
      </c>
      <c r="C1419" s="21">
        <v>25</v>
      </c>
      <c r="D1419" s="21" t="str">
        <f t="shared" si="22"/>
        <v>調味料及び香辛料類</v>
      </c>
      <c r="E1419" s="1"/>
      <c r="M1419" s="2"/>
    </row>
    <row r="1420" spans="1:13">
      <c r="A1420" s="18" t="s">
        <v>1459</v>
      </c>
      <c r="B1420" s="21">
        <v>0</v>
      </c>
      <c r="C1420" s="21">
        <v>25</v>
      </c>
      <c r="D1420" s="21" t="str">
        <f t="shared" si="22"/>
        <v>調味料及び香辛料類</v>
      </c>
      <c r="E1420" s="1"/>
      <c r="M1420" s="2"/>
    </row>
    <row r="1421" spans="1:13">
      <c r="A1421" s="18" t="s">
        <v>1460</v>
      </c>
      <c r="B1421" s="21">
        <v>0</v>
      </c>
      <c r="C1421" s="21">
        <v>25</v>
      </c>
      <c r="D1421" s="21" t="str">
        <f t="shared" si="22"/>
        <v>調味料及び香辛料類</v>
      </c>
      <c r="E1421" s="1"/>
      <c r="M1421" s="2"/>
    </row>
    <row r="1422" spans="1:13">
      <c r="A1422" s="18" t="s">
        <v>1461</v>
      </c>
      <c r="B1422" s="21">
        <v>0</v>
      </c>
      <c r="C1422" s="21">
        <v>25</v>
      </c>
      <c r="D1422" s="21" t="str">
        <f t="shared" si="22"/>
        <v>調味料及び香辛料類</v>
      </c>
      <c r="E1422" s="1"/>
      <c r="M1422" s="2"/>
    </row>
    <row r="1423" spans="1:13">
      <c r="A1423" s="18" t="s">
        <v>1462</v>
      </c>
      <c r="B1423" s="21">
        <v>0</v>
      </c>
      <c r="C1423" s="21">
        <v>25</v>
      </c>
      <c r="D1423" s="21" t="str">
        <f t="shared" si="22"/>
        <v>調味料及び香辛料類</v>
      </c>
      <c r="E1423" s="1"/>
      <c r="M1423" s="2"/>
    </row>
    <row r="1424" spans="1:13">
      <c r="A1424" s="18" t="s">
        <v>1463</v>
      </c>
      <c r="B1424" s="21">
        <v>0</v>
      </c>
      <c r="C1424" s="21">
        <v>25</v>
      </c>
      <c r="D1424" s="21" t="str">
        <f t="shared" si="22"/>
        <v>調味料及び香辛料類</v>
      </c>
      <c r="E1424" s="1"/>
      <c r="M1424" s="2"/>
    </row>
    <row r="1425" spans="1:13">
      <c r="A1425" s="18" t="s">
        <v>1464</v>
      </c>
      <c r="B1425" s="21">
        <v>0</v>
      </c>
      <c r="C1425" s="21">
        <v>25</v>
      </c>
      <c r="D1425" s="21" t="str">
        <f t="shared" si="22"/>
        <v>調味料及び香辛料類</v>
      </c>
      <c r="E1425" s="1"/>
      <c r="M1425" s="2"/>
    </row>
    <row r="1426" spans="1:13">
      <c r="A1426" s="18" t="s">
        <v>1465</v>
      </c>
      <c r="B1426" s="21">
        <v>0</v>
      </c>
      <c r="C1426" s="21">
        <v>25</v>
      </c>
      <c r="D1426" s="21" t="str">
        <f t="shared" si="22"/>
        <v>調味料及び香辛料類</v>
      </c>
      <c r="E1426" s="1"/>
      <c r="M1426" s="2"/>
    </row>
    <row r="1427" spans="1:13">
      <c r="A1427" s="18" t="s">
        <v>1466</v>
      </c>
      <c r="B1427" s="21">
        <v>0</v>
      </c>
      <c r="C1427" s="21">
        <v>25</v>
      </c>
      <c r="D1427" s="21" t="str">
        <f t="shared" si="22"/>
        <v>調味料及び香辛料類</v>
      </c>
      <c r="E1427" s="1"/>
      <c r="M1427" s="2"/>
    </row>
    <row r="1428" spans="1:13">
      <c r="A1428" s="18" t="s">
        <v>1467</v>
      </c>
      <c r="B1428" s="21">
        <v>0</v>
      </c>
      <c r="C1428" s="21">
        <v>25</v>
      </c>
      <c r="D1428" s="21" t="str">
        <f t="shared" si="22"/>
        <v>調味料及び香辛料類</v>
      </c>
      <c r="E1428" s="1"/>
      <c r="M1428" s="2"/>
    </row>
    <row r="1429" spans="1:13">
      <c r="A1429" s="18" t="s">
        <v>1619</v>
      </c>
      <c r="B1429" s="21">
        <v>0</v>
      </c>
      <c r="C1429" s="21">
        <v>25</v>
      </c>
      <c r="D1429" s="21" t="str">
        <f>VLOOKUP(C1429,$H$6:$I$31,2,FALSE)</f>
        <v>調味料及び香辛料類</v>
      </c>
      <c r="E1429" s="1"/>
      <c r="M1429" s="2"/>
    </row>
    <row r="1430" spans="1:13">
      <c r="A1430" s="18" t="s">
        <v>1468</v>
      </c>
      <c r="B1430" s="21">
        <v>0</v>
      </c>
      <c r="C1430" s="21">
        <v>25</v>
      </c>
      <c r="D1430" s="21" t="str">
        <f t="shared" si="22"/>
        <v>調味料及び香辛料類</v>
      </c>
      <c r="E1430" s="1"/>
      <c r="M1430" s="2"/>
    </row>
    <row r="1431" spans="1:13">
      <c r="A1431" s="18" t="s">
        <v>1469</v>
      </c>
      <c r="B1431" s="21">
        <v>0</v>
      </c>
      <c r="C1431" s="21">
        <v>25</v>
      </c>
      <c r="D1431" s="21" t="str">
        <f t="shared" si="22"/>
        <v>調味料及び香辛料類</v>
      </c>
      <c r="E1431" s="1"/>
      <c r="M1431" s="2"/>
    </row>
    <row r="1432" spans="1:13">
      <c r="A1432" s="18" t="s">
        <v>1470</v>
      </c>
      <c r="B1432" s="21">
        <v>0</v>
      </c>
      <c r="C1432" s="21">
        <v>25</v>
      </c>
      <c r="D1432" s="21" t="str">
        <f t="shared" si="22"/>
        <v>調味料及び香辛料類</v>
      </c>
      <c r="E1432" s="1"/>
      <c r="M1432" s="2"/>
    </row>
    <row r="1433" spans="1:13">
      <c r="A1433" s="18" t="s">
        <v>1471</v>
      </c>
      <c r="B1433" s="21">
        <v>0</v>
      </c>
      <c r="C1433" s="21">
        <v>25</v>
      </c>
      <c r="D1433" s="21" t="str">
        <f t="shared" si="22"/>
        <v>調味料及び香辛料類</v>
      </c>
      <c r="E1433" s="1"/>
      <c r="M1433" s="2"/>
    </row>
    <row r="1434" spans="1:13">
      <c r="A1434" s="18" t="s">
        <v>1472</v>
      </c>
      <c r="B1434" s="21">
        <v>0</v>
      </c>
      <c r="C1434" s="21">
        <v>25</v>
      </c>
      <c r="D1434" s="21" t="str">
        <f t="shared" si="22"/>
        <v>調味料及び香辛料類</v>
      </c>
      <c r="E1434" s="1"/>
      <c r="M1434" s="2"/>
    </row>
    <row r="1435" spans="1:13">
      <c r="A1435" s="18" t="s">
        <v>1473</v>
      </c>
      <c r="B1435" s="21">
        <v>0</v>
      </c>
      <c r="C1435" s="21">
        <v>25</v>
      </c>
      <c r="D1435" s="21" t="str">
        <f t="shared" si="22"/>
        <v>調味料及び香辛料類</v>
      </c>
      <c r="E1435" s="1"/>
      <c r="M1435" s="2"/>
    </row>
    <row r="1436" spans="1:13">
      <c r="A1436" s="18" t="s">
        <v>1474</v>
      </c>
      <c r="B1436" s="21">
        <v>0</v>
      </c>
      <c r="C1436" s="21">
        <v>25</v>
      </c>
      <c r="D1436" s="21" t="str">
        <f t="shared" si="22"/>
        <v>調味料及び香辛料類</v>
      </c>
      <c r="E1436" s="1"/>
      <c r="M1436" s="2"/>
    </row>
    <row r="1437" spans="1:13">
      <c r="A1437" s="18" t="s">
        <v>1475</v>
      </c>
      <c r="B1437" s="21">
        <v>0</v>
      </c>
      <c r="C1437" s="21">
        <v>25</v>
      </c>
      <c r="D1437" s="21" t="str">
        <f t="shared" si="22"/>
        <v>調味料及び香辛料類</v>
      </c>
      <c r="E1437" s="1"/>
      <c r="M1437" s="2"/>
    </row>
    <row r="1438" spans="1:13">
      <c r="A1438" s="18" t="s">
        <v>1476</v>
      </c>
      <c r="B1438" s="21">
        <v>0</v>
      </c>
      <c r="C1438" s="21">
        <v>25</v>
      </c>
      <c r="D1438" s="21" t="str">
        <f t="shared" si="22"/>
        <v>調味料及び香辛料類</v>
      </c>
      <c r="E1438" s="1"/>
      <c r="M1438" s="2"/>
    </row>
    <row r="1439" spans="1:13">
      <c r="A1439" s="18" t="s">
        <v>1477</v>
      </c>
      <c r="B1439" s="21">
        <v>0</v>
      </c>
      <c r="C1439" s="21">
        <v>25</v>
      </c>
      <c r="D1439" s="21" t="str">
        <f t="shared" si="22"/>
        <v>調味料及び香辛料類</v>
      </c>
      <c r="E1439" s="1"/>
      <c r="M1439" s="2"/>
    </row>
    <row r="1440" spans="1:13">
      <c r="A1440" s="18" t="s">
        <v>1478</v>
      </c>
      <c r="B1440" s="21">
        <v>0</v>
      </c>
      <c r="C1440" s="21">
        <v>25</v>
      </c>
      <c r="D1440" s="21" t="str">
        <f t="shared" si="22"/>
        <v>調味料及び香辛料類</v>
      </c>
      <c r="E1440" s="1"/>
      <c r="M1440" s="2"/>
    </row>
    <row r="1441" spans="1:13">
      <c r="A1441" s="18" t="s">
        <v>1479</v>
      </c>
      <c r="B1441" s="21">
        <v>0</v>
      </c>
      <c r="C1441" s="21">
        <v>25</v>
      </c>
      <c r="D1441" s="21" t="str">
        <f t="shared" si="22"/>
        <v>調味料及び香辛料類</v>
      </c>
      <c r="E1441" s="1"/>
      <c r="M1441" s="2"/>
    </row>
    <row r="1442" spans="1:13">
      <c r="A1442" s="18" t="s">
        <v>1480</v>
      </c>
      <c r="B1442" s="21">
        <v>0</v>
      </c>
      <c r="C1442" s="21">
        <v>25</v>
      </c>
      <c r="D1442" s="21" t="str">
        <f t="shared" si="22"/>
        <v>調味料及び香辛料類</v>
      </c>
      <c r="E1442" s="1"/>
      <c r="M1442" s="2"/>
    </row>
    <row r="1443" spans="1:13">
      <c r="A1443" s="18" t="s">
        <v>1481</v>
      </c>
      <c r="B1443" s="21">
        <v>0</v>
      </c>
      <c r="C1443" s="21">
        <v>25</v>
      </c>
      <c r="D1443" s="21" t="str">
        <f t="shared" si="22"/>
        <v>調味料及び香辛料類</v>
      </c>
      <c r="E1443" s="1"/>
      <c r="M1443" s="2"/>
    </row>
    <row r="1444" spans="1:13">
      <c r="A1444" s="18" t="s">
        <v>1482</v>
      </c>
      <c r="B1444" s="21">
        <v>0</v>
      </c>
      <c r="C1444" s="21">
        <v>25</v>
      </c>
      <c r="D1444" s="21" t="str">
        <f t="shared" si="22"/>
        <v>調味料及び香辛料類</v>
      </c>
      <c r="E1444" s="1"/>
      <c r="M1444" s="2"/>
    </row>
    <row r="1445" spans="1:13">
      <c r="A1445" s="18" t="s">
        <v>1483</v>
      </c>
      <c r="B1445" s="21">
        <v>0</v>
      </c>
      <c r="C1445" s="21">
        <v>25</v>
      </c>
      <c r="D1445" s="21" t="str">
        <f t="shared" si="22"/>
        <v>調味料及び香辛料類</v>
      </c>
      <c r="E1445" s="1"/>
      <c r="M1445" s="2"/>
    </row>
    <row r="1446" spans="1:13">
      <c r="A1446" s="18" t="s">
        <v>1484</v>
      </c>
      <c r="B1446" s="21">
        <v>0</v>
      </c>
      <c r="C1446" s="21">
        <v>25</v>
      </c>
      <c r="D1446" s="21" t="str">
        <f t="shared" ref="D1446:D1509" si="23">VLOOKUP(C1446,$H$6:$I$31,2,FALSE)</f>
        <v>調味料及び香辛料類</v>
      </c>
      <c r="E1446" s="1"/>
      <c r="M1446" s="2"/>
    </row>
    <row r="1447" spans="1:13">
      <c r="A1447" s="18" t="s">
        <v>1485</v>
      </c>
      <c r="B1447" s="21">
        <v>0</v>
      </c>
      <c r="C1447" s="21">
        <v>25</v>
      </c>
      <c r="D1447" s="21" t="str">
        <f t="shared" si="23"/>
        <v>調味料及び香辛料類</v>
      </c>
      <c r="E1447" s="1"/>
      <c r="M1447" s="2"/>
    </row>
    <row r="1448" spans="1:13">
      <c r="A1448" s="18" t="s">
        <v>1486</v>
      </c>
      <c r="B1448" s="21">
        <v>0</v>
      </c>
      <c r="C1448" s="21">
        <v>25</v>
      </c>
      <c r="D1448" s="21" t="str">
        <f t="shared" si="23"/>
        <v>調味料及び香辛料類</v>
      </c>
      <c r="E1448" s="1"/>
      <c r="M1448" s="2"/>
    </row>
    <row r="1449" spans="1:13">
      <c r="A1449" s="18" t="s">
        <v>1487</v>
      </c>
      <c r="B1449" s="21">
        <v>0</v>
      </c>
      <c r="C1449" s="21">
        <v>25</v>
      </c>
      <c r="D1449" s="21" t="str">
        <f t="shared" si="23"/>
        <v>調味料及び香辛料類</v>
      </c>
      <c r="E1449" s="1"/>
      <c r="M1449" s="2"/>
    </row>
    <row r="1450" spans="1:13">
      <c r="A1450" s="18" t="s">
        <v>1488</v>
      </c>
      <c r="B1450" s="21">
        <v>0</v>
      </c>
      <c r="C1450" s="21">
        <v>25</v>
      </c>
      <c r="D1450" s="21" t="str">
        <f t="shared" si="23"/>
        <v>調味料及び香辛料類</v>
      </c>
      <c r="E1450" s="1"/>
      <c r="M1450" s="2"/>
    </row>
    <row r="1451" spans="1:13">
      <c r="A1451" s="18" t="s">
        <v>1489</v>
      </c>
      <c r="B1451" s="21">
        <v>0</v>
      </c>
      <c r="C1451" s="21">
        <v>25</v>
      </c>
      <c r="D1451" s="21" t="str">
        <f t="shared" si="23"/>
        <v>調味料及び香辛料類</v>
      </c>
      <c r="E1451" s="1"/>
      <c r="M1451" s="2"/>
    </row>
    <row r="1452" spans="1:13">
      <c r="A1452" s="18" t="s">
        <v>1490</v>
      </c>
      <c r="B1452" s="21">
        <v>0</v>
      </c>
      <c r="C1452" s="21">
        <v>25</v>
      </c>
      <c r="D1452" s="21" t="str">
        <f t="shared" si="23"/>
        <v>調味料及び香辛料類</v>
      </c>
      <c r="E1452" s="1"/>
      <c r="M1452" s="2"/>
    </row>
    <row r="1453" spans="1:13">
      <c r="A1453" s="18" t="s">
        <v>1491</v>
      </c>
      <c r="B1453" s="21">
        <v>0</v>
      </c>
      <c r="C1453" s="21">
        <v>25</v>
      </c>
      <c r="D1453" s="21" t="str">
        <f t="shared" si="23"/>
        <v>調味料及び香辛料類</v>
      </c>
      <c r="E1453" s="1"/>
      <c r="M1453" s="2"/>
    </row>
    <row r="1454" spans="1:13">
      <c r="A1454" s="18" t="s">
        <v>1492</v>
      </c>
      <c r="B1454" s="21">
        <v>0</v>
      </c>
      <c r="C1454" s="21">
        <v>25</v>
      </c>
      <c r="D1454" s="21" t="str">
        <f t="shared" si="23"/>
        <v>調味料及び香辛料類</v>
      </c>
      <c r="E1454" s="1"/>
      <c r="M1454" s="2"/>
    </row>
    <row r="1455" spans="1:13">
      <c r="A1455" s="18" t="s">
        <v>1493</v>
      </c>
      <c r="B1455" s="21">
        <v>0</v>
      </c>
      <c r="C1455" s="21">
        <v>25</v>
      </c>
      <c r="D1455" s="21" t="str">
        <f t="shared" si="23"/>
        <v>調味料及び香辛料類</v>
      </c>
      <c r="E1455" s="1"/>
      <c r="M1455" s="2"/>
    </row>
    <row r="1456" spans="1:13">
      <c r="A1456" s="18" t="s">
        <v>1494</v>
      </c>
      <c r="B1456" s="21">
        <v>0</v>
      </c>
      <c r="C1456" s="21">
        <v>25</v>
      </c>
      <c r="D1456" s="21" t="str">
        <f t="shared" si="23"/>
        <v>調味料及び香辛料類</v>
      </c>
      <c r="E1456" s="1"/>
      <c r="M1456" s="2"/>
    </row>
    <row r="1457" spans="1:13">
      <c r="A1457" s="18" t="s">
        <v>1495</v>
      </c>
      <c r="B1457" s="21">
        <v>0</v>
      </c>
      <c r="C1457" s="21">
        <v>25</v>
      </c>
      <c r="D1457" s="21" t="str">
        <f t="shared" si="23"/>
        <v>調味料及び香辛料類</v>
      </c>
      <c r="E1457" s="1"/>
      <c r="M1457" s="2"/>
    </row>
    <row r="1458" spans="1:13">
      <c r="A1458" s="18" t="s">
        <v>1496</v>
      </c>
      <c r="B1458" s="21">
        <v>0</v>
      </c>
      <c r="C1458" s="21">
        <v>25</v>
      </c>
      <c r="D1458" s="21" t="str">
        <f t="shared" si="23"/>
        <v>調味料及び香辛料類</v>
      </c>
      <c r="E1458" s="1"/>
      <c r="M1458" s="2"/>
    </row>
    <row r="1459" spans="1:13">
      <c r="A1459" s="18" t="s">
        <v>1497</v>
      </c>
      <c r="B1459" s="21">
        <v>0</v>
      </c>
      <c r="C1459" s="21">
        <v>25</v>
      </c>
      <c r="D1459" s="21" t="str">
        <f t="shared" si="23"/>
        <v>調味料及び香辛料類</v>
      </c>
      <c r="E1459" s="1"/>
      <c r="M1459" s="2"/>
    </row>
    <row r="1460" spans="1:13">
      <c r="A1460" s="18" t="s">
        <v>1498</v>
      </c>
      <c r="B1460" s="21">
        <v>0</v>
      </c>
      <c r="C1460" s="21">
        <v>25</v>
      </c>
      <c r="D1460" s="21" t="str">
        <f t="shared" si="23"/>
        <v>調味料及び香辛料類</v>
      </c>
      <c r="E1460" s="1"/>
      <c r="M1460" s="2"/>
    </row>
    <row r="1461" spans="1:13">
      <c r="A1461" s="18" t="s">
        <v>1499</v>
      </c>
      <c r="B1461" s="21">
        <v>0</v>
      </c>
      <c r="C1461" s="21">
        <v>25</v>
      </c>
      <c r="D1461" s="21" t="str">
        <f t="shared" si="23"/>
        <v>調味料及び香辛料類</v>
      </c>
      <c r="E1461" s="1"/>
      <c r="M1461" s="2"/>
    </row>
    <row r="1462" spans="1:13">
      <c r="A1462" s="18" t="s">
        <v>1500</v>
      </c>
      <c r="B1462" s="21">
        <v>0</v>
      </c>
      <c r="C1462" s="21">
        <v>25</v>
      </c>
      <c r="D1462" s="21" t="str">
        <f t="shared" si="23"/>
        <v>調味料及び香辛料類</v>
      </c>
      <c r="E1462" s="1"/>
      <c r="M1462" s="2"/>
    </row>
    <row r="1463" spans="1:13">
      <c r="A1463" s="18" t="s">
        <v>1501</v>
      </c>
      <c r="B1463" s="21">
        <v>0</v>
      </c>
      <c r="C1463" s="21">
        <v>25</v>
      </c>
      <c r="D1463" s="21" t="str">
        <f t="shared" si="23"/>
        <v>調味料及び香辛料類</v>
      </c>
      <c r="E1463" s="1"/>
      <c r="M1463" s="2"/>
    </row>
    <row r="1464" spans="1:13">
      <c r="A1464" s="18" t="s">
        <v>1502</v>
      </c>
      <c r="B1464" s="21">
        <v>0</v>
      </c>
      <c r="C1464" s="21">
        <v>25</v>
      </c>
      <c r="D1464" s="21" t="str">
        <f t="shared" si="23"/>
        <v>調味料及び香辛料類</v>
      </c>
      <c r="E1464" s="1"/>
      <c r="M1464" s="2"/>
    </row>
    <row r="1465" spans="1:13">
      <c r="A1465" s="18" t="s">
        <v>1503</v>
      </c>
      <c r="B1465" s="21">
        <v>0</v>
      </c>
      <c r="C1465" s="21">
        <v>25</v>
      </c>
      <c r="D1465" s="21" t="str">
        <f t="shared" si="23"/>
        <v>調味料及び香辛料類</v>
      </c>
      <c r="E1465" s="1"/>
      <c r="M1465" s="2"/>
    </row>
    <row r="1466" spans="1:13">
      <c r="A1466" s="18" t="s">
        <v>1504</v>
      </c>
      <c r="B1466" s="21">
        <v>0</v>
      </c>
      <c r="C1466" s="21">
        <v>26</v>
      </c>
      <c r="D1466" s="21" t="str">
        <f t="shared" si="23"/>
        <v>調理加工食品類</v>
      </c>
      <c r="E1466" s="1"/>
      <c r="M1466" s="2"/>
    </row>
    <row r="1467" spans="1:13">
      <c r="A1467" s="18" t="s">
        <v>1505</v>
      </c>
      <c r="B1467" s="21">
        <v>0</v>
      </c>
      <c r="C1467" s="21">
        <v>26</v>
      </c>
      <c r="D1467" s="21" t="str">
        <f t="shared" si="23"/>
        <v>調理加工食品類</v>
      </c>
      <c r="E1467" s="1"/>
      <c r="M1467" s="2"/>
    </row>
    <row r="1468" spans="1:13">
      <c r="A1468" s="18" t="s">
        <v>1506</v>
      </c>
      <c r="B1468" s="21">
        <v>0</v>
      </c>
      <c r="C1468" s="21">
        <v>26</v>
      </c>
      <c r="D1468" s="21" t="str">
        <f t="shared" si="23"/>
        <v>調理加工食品類</v>
      </c>
      <c r="E1468" s="1"/>
      <c r="M1468" s="2"/>
    </row>
    <row r="1469" spans="1:13">
      <c r="A1469" s="18" t="s">
        <v>1507</v>
      </c>
      <c r="B1469" s="21">
        <v>0</v>
      </c>
      <c r="C1469" s="21">
        <v>26</v>
      </c>
      <c r="D1469" s="21" t="str">
        <f t="shared" si="23"/>
        <v>調理加工食品類</v>
      </c>
      <c r="E1469" s="1"/>
      <c r="M1469" s="2"/>
    </row>
    <row r="1470" spans="1:13">
      <c r="A1470" s="18" t="s">
        <v>1508</v>
      </c>
      <c r="B1470" s="21">
        <v>0</v>
      </c>
      <c r="C1470" s="21">
        <v>26</v>
      </c>
      <c r="D1470" s="21" t="str">
        <f t="shared" si="23"/>
        <v>調理加工食品類</v>
      </c>
      <c r="E1470" s="1"/>
      <c r="M1470" s="2"/>
    </row>
    <row r="1471" spans="1:13">
      <c r="A1471" s="18" t="s">
        <v>1509</v>
      </c>
      <c r="B1471" s="21">
        <v>0</v>
      </c>
      <c r="C1471" s="21">
        <v>26</v>
      </c>
      <c r="D1471" s="21" t="str">
        <f t="shared" si="23"/>
        <v>調理加工食品類</v>
      </c>
      <c r="E1471" s="1"/>
      <c r="M1471" s="2"/>
    </row>
    <row r="1472" spans="1:13">
      <c r="A1472" s="18" t="s">
        <v>1510</v>
      </c>
      <c r="B1472" s="21">
        <v>0</v>
      </c>
      <c r="C1472" s="21">
        <v>26</v>
      </c>
      <c r="D1472" s="21" t="str">
        <f t="shared" si="23"/>
        <v>調理加工食品類</v>
      </c>
      <c r="E1472" s="1"/>
      <c r="M1472" s="2"/>
    </row>
    <row r="1473" spans="1:13">
      <c r="A1473" s="18" t="s">
        <v>1511</v>
      </c>
      <c r="B1473" s="21">
        <v>0</v>
      </c>
      <c r="C1473" s="21">
        <v>26</v>
      </c>
      <c r="D1473" s="21" t="str">
        <f t="shared" si="23"/>
        <v>調理加工食品類</v>
      </c>
      <c r="E1473" s="1"/>
      <c r="M1473" s="2"/>
    </row>
    <row r="1474" spans="1:13">
      <c r="A1474" s="18" t="s">
        <v>1512</v>
      </c>
      <c r="B1474" s="21">
        <v>0</v>
      </c>
      <c r="C1474" s="21">
        <v>26</v>
      </c>
      <c r="D1474" s="21" t="str">
        <f t="shared" si="23"/>
        <v>調理加工食品類</v>
      </c>
      <c r="E1474" s="1"/>
      <c r="M1474" s="2"/>
    </row>
    <row r="1475" spans="1:13">
      <c r="A1475" s="18" t="s">
        <v>1513</v>
      </c>
      <c r="B1475" s="21">
        <v>0</v>
      </c>
      <c r="C1475" s="21">
        <v>26</v>
      </c>
      <c r="D1475" s="21" t="str">
        <f t="shared" si="23"/>
        <v>調理加工食品類</v>
      </c>
      <c r="E1475" s="1"/>
      <c r="M1475" s="2"/>
    </row>
    <row r="1476" spans="1:13">
      <c r="A1476" s="18" t="s">
        <v>1514</v>
      </c>
      <c r="B1476" s="21">
        <v>0</v>
      </c>
      <c r="C1476" s="21">
        <v>26</v>
      </c>
      <c r="D1476" s="21" t="str">
        <f t="shared" si="23"/>
        <v>調理加工食品類</v>
      </c>
      <c r="E1476" s="1"/>
      <c r="M1476" s="2"/>
    </row>
    <row r="1477" spans="1:13">
      <c r="A1477" s="18" t="s">
        <v>1515</v>
      </c>
      <c r="B1477" s="21">
        <v>0</v>
      </c>
      <c r="C1477" s="21">
        <v>26</v>
      </c>
      <c r="D1477" s="21" t="str">
        <f t="shared" si="23"/>
        <v>調理加工食品類</v>
      </c>
      <c r="E1477" s="1"/>
      <c r="M1477" s="2"/>
    </row>
    <row r="1478" spans="1:13">
      <c r="A1478" s="18" t="s">
        <v>1516</v>
      </c>
      <c r="B1478" s="21">
        <v>0</v>
      </c>
      <c r="C1478" s="21">
        <v>26</v>
      </c>
      <c r="D1478" s="21" t="str">
        <f t="shared" si="23"/>
        <v>調理加工食品類</v>
      </c>
      <c r="E1478" s="1"/>
      <c r="M1478" s="2"/>
    </row>
    <row r="1479" spans="1:13">
      <c r="A1479" s="18" t="s">
        <v>1517</v>
      </c>
      <c r="B1479" s="21">
        <v>0</v>
      </c>
      <c r="C1479" s="21">
        <v>26</v>
      </c>
      <c r="D1479" s="21" t="str">
        <f t="shared" si="23"/>
        <v>調理加工食品類</v>
      </c>
      <c r="E1479" s="1"/>
      <c r="M1479" s="2"/>
    </row>
    <row r="1480" spans="1:13">
      <c r="A1480" s="18" t="s">
        <v>1518</v>
      </c>
      <c r="B1480" s="21">
        <v>0</v>
      </c>
      <c r="C1480" s="21">
        <v>26</v>
      </c>
      <c r="D1480" s="21" t="str">
        <f t="shared" si="23"/>
        <v>調理加工食品類</v>
      </c>
      <c r="E1480" s="1"/>
      <c r="M1480" s="2"/>
    </row>
    <row r="1481" spans="1:13">
      <c r="A1481" s="18" t="s">
        <v>1519</v>
      </c>
      <c r="B1481" s="21">
        <v>0</v>
      </c>
      <c r="C1481" s="21">
        <v>26</v>
      </c>
      <c r="D1481" s="21" t="str">
        <f t="shared" si="23"/>
        <v>調理加工食品類</v>
      </c>
      <c r="E1481" s="1"/>
      <c r="M1481" s="2"/>
    </row>
    <row r="1482" spans="1:13">
      <c r="A1482" s="18" t="s">
        <v>1520</v>
      </c>
      <c r="B1482" s="21">
        <v>0</v>
      </c>
      <c r="C1482" s="21">
        <v>26</v>
      </c>
      <c r="D1482" s="21" t="str">
        <f t="shared" si="23"/>
        <v>調理加工食品類</v>
      </c>
      <c r="E1482" s="1"/>
      <c r="M1482" s="2"/>
    </row>
    <row r="1483" spans="1:13">
      <c r="A1483" s="18" t="s">
        <v>1521</v>
      </c>
      <c r="B1483" s="21">
        <v>0</v>
      </c>
      <c r="C1483" s="21">
        <v>26</v>
      </c>
      <c r="D1483" s="21" t="str">
        <f t="shared" si="23"/>
        <v>調理加工食品類</v>
      </c>
      <c r="E1483" s="1"/>
      <c r="M1483" s="2"/>
    </row>
    <row r="1484" spans="1:13">
      <c r="D1484" s="21" t="e">
        <f t="shared" si="23"/>
        <v>#N/A</v>
      </c>
      <c r="F1484" s="173" t="s">
        <v>1618</v>
      </c>
    </row>
    <row r="1485" spans="1:13">
      <c r="D1485" s="21" t="e">
        <f t="shared" si="23"/>
        <v>#N/A</v>
      </c>
      <c r="F1485" s="173" t="s">
        <v>1616</v>
      </c>
    </row>
    <row r="1486" spans="1:13">
      <c r="D1486" s="21" t="e">
        <f t="shared" si="23"/>
        <v>#N/A</v>
      </c>
      <c r="F1486" s="173" t="s">
        <v>1617</v>
      </c>
    </row>
    <row r="1487" spans="1:13">
      <c r="D1487" s="21" t="e">
        <f t="shared" si="23"/>
        <v>#N/A</v>
      </c>
    </row>
    <row r="1488" spans="1:13">
      <c r="D1488" s="21" t="e">
        <f t="shared" si="23"/>
        <v>#N/A</v>
      </c>
    </row>
    <row r="1489" spans="4:4">
      <c r="D1489" s="21" t="e">
        <f t="shared" si="23"/>
        <v>#N/A</v>
      </c>
    </row>
    <row r="1490" spans="4:4">
      <c r="D1490" s="21" t="e">
        <f t="shared" si="23"/>
        <v>#N/A</v>
      </c>
    </row>
    <row r="1491" spans="4:4">
      <c r="D1491" s="21" t="e">
        <f t="shared" si="23"/>
        <v>#N/A</v>
      </c>
    </row>
    <row r="1492" spans="4:4">
      <c r="D1492" s="21" t="e">
        <f t="shared" si="23"/>
        <v>#N/A</v>
      </c>
    </row>
    <row r="1493" spans="4:4">
      <c r="D1493" s="21" t="e">
        <f t="shared" si="23"/>
        <v>#N/A</v>
      </c>
    </row>
    <row r="1494" spans="4:4">
      <c r="D1494" s="21" t="e">
        <f t="shared" si="23"/>
        <v>#N/A</v>
      </c>
    </row>
    <row r="1495" spans="4:4">
      <c r="D1495" s="21" t="e">
        <f t="shared" si="23"/>
        <v>#N/A</v>
      </c>
    </row>
    <row r="1496" spans="4:4">
      <c r="D1496" s="21" t="e">
        <f t="shared" si="23"/>
        <v>#N/A</v>
      </c>
    </row>
    <row r="1497" spans="4:4">
      <c r="D1497" s="21" t="e">
        <f t="shared" si="23"/>
        <v>#N/A</v>
      </c>
    </row>
    <row r="1498" spans="4:4">
      <c r="D1498" s="21" t="e">
        <f t="shared" si="23"/>
        <v>#N/A</v>
      </c>
    </row>
    <row r="1499" spans="4:4">
      <c r="D1499" s="21" t="e">
        <f t="shared" si="23"/>
        <v>#N/A</v>
      </c>
    </row>
    <row r="1500" spans="4:4">
      <c r="D1500" s="21" t="e">
        <f t="shared" si="23"/>
        <v>#N/A</v>
      </c>
    </row>
    <row r="1501" spans="4:4">
      <c r="D1501" s="21" t="e">
        <f t="shared" si="23"/>
        <v>#N/A</v>
      </c>
    </row>
    <row r="1502" spans="4:4">
      <c r="D1502" s="21" t="e">
        <f t="shared" si="23"/>
        <v>#N/A</v>
      </c>
    </row>
    <row r="1503" spans="4:4">
      <c r="D1503" s="21" t="e">
        <f t="shared" si="23"/>
        <v>#N/A</v>
      </c>
    </row>
    <row r="1504" spans="4:4">
      <c r="D1504" s="21" t="e">
        <f t="shared" si="23"/>
        <v>#N/A</v>
      </c>
    </row>
    <row r="1505" spans="4:4">
      <c r="D1505" s="21" t="e">
        <f t="shared" si="23"/>
        <v>#N/A</v>
      </c>
    </row>
    <row r="1506" spans="4:4">
      <c r="D1506" s="21" t="e">
        <f t="shared" si="23"/>
        <v>#N/A</v>
      </c>
    </row>
    <row r="1507" spans="4:4">
      <c r="D1507" s="21" t="e">
        <f t="shared" si="23"/>
        <v>#N/A</v>
      </c>
    </row>
    <row r="1508" spans="4:4">
      <c r="D1508" s="21" t="e">
        <f t="shared" si="23"/>
        <v>#N/A</v>
      </c>
    </row>
    <row r="1509" spans="4:4">
      <c r="D1509" s="21" t="e">
        <f t="shared" si="23"/>
        <v>#N/A</v>
      </c>
    </row>
    <row r="1510" spans="4:4">
      <c r="D1510" s="21" t="e">
        <f t="shared" ref="D1510:D1573" si="24">VLOOKUP(C1510,$H$6:$I$31,2,FALSE)</f>
        <v>#N/A</v>
      </c>
    </row>
    <row r="1511" spans="4:4">
      <c r="D1511" s="21" t="e">
        <f t="shared" si="24"/>
        <v>#N/A</v>
      </c>
    </row>
    <row r="1512" spans="4:4">
      <c r="D1512" s="21" t="e">
        <f t="shared" si="24"/>
        <v>#N/A</v>
      </c>
    </row>
    <row r="1513" spans="4:4">
      <c r="D1513" s="21" t="e">
        <f t="shared" si="24"/>
        <v>#N/A</v>
      </c>
    </row>
    <row r="1514" spans="4:4">
      <c r="D1514" s="21" t="e">
        <f t="shared" si="24"/>
        <v>#N/A</v>
      </c>
    </row>
    <row r="1515" spans="4:4">
      <c r="D1515" s="21" t="e">
        <f t="shared" si="24"/>
        <v>#N/A</v>
      </c>
    </row>
    <row r="1516" spans="4:4">
      <c r="D1516" s="21" t="e">
        <f t="shared" si="24"/>
        <v>#N/A</v>
      </c>
    </row>
    <row r="1517" spans="4:4">
      <c r="D1517" s="21" t="e">
        <f t="shared" si="24"/>
        <v>#N/A</v>
      </c>
    </row>
    <row r="1518" spans="4:4">
      <c r="D1518" s="21" t="e">
        <f t="shared" si="24"/>
        <v>#N/A</v>
      </c>
    </row>
    <row r="1519" spans="4:4">
      <c r="D1519" s="21" t="e">
        <f t="shared" si="24"/>
        <v>#N/A</v>
      </c>
    </row>
    <row r="1520" spans="4:4">
      <c r="D1520" s="21" t="e">
        <f t="shared" si="24"/>
        <v>#N/A</v>
      </c>
    </row>
    <row r="1521" spans="4:4">
      <c r="D1521" s="21" t="e">
        <f t="shared" si="24"/>
        <v>#N/A</v>
      </c>
    </row>
    <row r="1522" spans="4:4">
      <c r="D1522" s="21" t="e">
        <f t="shared" si="24"/>
        <v>#N/A</v>
      </c>
    </row>
    <row r="1523" spans="4:4">
      <c r="D1523" s="21" t="e">
        <f t="shared" si="24"/>
        <v>#N/A</v>
      </c>
    </row>
    <row r="1524" spans="4:4">
      <c r="D1524" s="21" t="e">
        <f t="shared" si="24"/>
        <v>#N/A</v>
      </c>
    </row>
    <row r="1525" spans="4:4">
      <c r="D1525" s="21" t="e">
        <f t="shared" si="24"/>
        <v>#N/A</v>
      </c>
    </row>
    <row r="1526" spans="4:4">
      <c r="D1526" s="21" t="e">
        <f t="shared" si="24"/>
        <v>#N/A</v>
      </c>
    </row>
    <row r="1527" spans="4:4">
      <c r="D1527" s="21" t="e">
        <f t="shared" si="24"/>
        <v>#N/A</v>
      </c>
    </row>
    <row r="1528" spans="4:4">
      <c r="D1528" s="21" t="e">
        <f t="shared" si="24"/>
        <v>#N/A</v>
      </c>
    </row>
    <row r="1529" spans="4:4">
      <c r="D1529" s="21" t="e">
        <f t="shared" si="24"/>
        <v>#N/A</v>
      </c>
    </row>
    <row r="1530" spans="4:4">
      <c r="D1530" s="21" t="e">
        <f t="shared" si="24"/>
        <v>#N/A</v>
      </c>
    </row>
    <row r="1531" spans="4:4">
      <c r="D1531" s="21" t="e">
        <f t="shared" si="24"/>
        <v>#N/A</v>
      </c>
    </row>
    <row r="1532" spans="4:4">
      <c r="D1532" s="21" t="e">
        <f t="shared" si="24"/>
        <v>#N/A</v>
      </c>
    </row>
    <row r="1533" spans="4:4">
      <c r="D1533" s="21" t="e">
        <f t="shared" si="24"/>
        <v>#N/A</v>
      </c>
    </row>
    <row r="1534" spans="4:4">
      <c r="D1534" s="21" t="e">
        <f t="shared" si="24"/>
        <v>#N/A</v>
      </c>
    </row>
    <row r="1535" spans="4:4">
      <c r="D1535" s="21" t="e">
        <f t="shared" si="24"/>
        <v>#N/A</v>
      </c>
    </row>
    <row r="1536" spans="4:4">
      <c r="D1536" s="21" t="e">
        <f t="shared" si="24"/>
        <v>#N/A</v>
      </c>
    </row>
    <row r="1537" spans="4:4">
      <c r="D1537" s="21" t="e">
        <f t="shared" si="24"/>
        <v>#N/A</v>
      </c>
    </row>
    <row r="1538" spans="4:4">
      <c r="D1538" s="21" t="e">
        <f t="shared" si="24"/>
        <v>#N/A</v>
      </c>
    </row>
    <row r="1539" spans="4:4">
      <c r="D1539" s="21" t="e">
        <f t="shared" si="24"/>
        <v>#N/A</v>
      </c>
    </row>
    <row r="1540" spans="4:4">
      <c r="D1540" s="21" t="e">
        <f t="shared" si="24"/>
        <v>#N/A</v>
      </c>
    </row>
    <row r="1541" spans="4:4">
      <c r="D1541" s="21" t="e">
        <f t="shared" si="24"/>
        <v>#N/A</v>
      </c>
    </row>
    <row r="1542" spans="4:4">
      <c r="D1542" s="21" t="e">
        <f t="shared" si="24"/>
        <v>#N/A</v>
      </c>
    </row>
    <row r="1543" spans="4:4">
      <c r="D1543" s="21" t="e">
        <f t="shared" si="24"/>
        <v>#N/A</v>
      </c>
    </row>
    <row r="1544" spans="4:4">
      <c r="D1544" s="21" t="e">
        <f t="shared" si="24"/>
        <v>#N/A</v>
      </c>
    </row>
    <row r="1545" spans="4:4">
      <c r="D1545" s="21" t="e">
        <f t="shared" si="24"/>
        <v>#N/A</v>
      </c>
    </row>
    <row r="1546" spans="4:4">
      <c r="D1546" s="21" t="e">
        <f t="shared" si="24"/>
        <v>#N/A</v>
      </c>
    </row>
    <row r="1547" spans="4:4">
      <c r="D1547" s="21" t="e">
        <f t="shared" si="24"/>
        <v>#N/A</v>
      </c>
    </row>
    <row r="1548" spans="4:4">
      <c r="D1548" s="21" t="e">
        <f t="shared" si="24"/>
        <v>#N/A</v>
      </c>
    </row>
    <row r="1549" spans="4:4">
      <c r="D1549" s="21" t="e">
        <f t="shared" si="24"/>
        <v>#N/A</v>
      </c>
    </row>
    <row r="1550" spans="4:4">
      <c r="D1550" s="21" t="e">
        <f t="shared" si="24"/>
        <v>#N/A</v>
      </c>
    </row>
    <row r="1551" spans="4:4">
      <c r="D1551" s="21" t="e">
        <f t="shared" si="24"/>
        <v>#N/A</v>
      </c>
    </row>
    <row r="1552" spans="4:4">
      <c r="D1552" s="21" t="e">
        <f t="shared" si="24"/>
        <v>#N/A</v>
      </c>
    </row>
    <row r="1553" spans="4:4">
      <c r="D1553" s="21" t="e">
        <f t="shared" si="24"/>
        <v>#N/A</v>
      </c>
    </row>
    <row r="1554" spans="4:4">
      <c r="D1554" s="21" t="e">
        <f t="shared" si="24"/>
        <v>#N/A</v>
      </c>
    </row>
    <row r="1555" spans="4:4">
      <c r="D1555" s="21" t="e">
        <f t="shared" si="24"/>
        <v>#N/A</v>
      </c>
    </row>
    <row r="1556" spans="4:4">
      <c r="D1556" s="21" t="e">
        <f t="shared" si="24"/>
        <v>#N/A</v>
      </c>
    </row>
    <row r="1557" spans="4:4">
      <c r="D1557" s="21" t="e">
        <f t="shared" si="24"/>
        <v>#N/A</v>
      </c>
    </row>
    <row r="1558" spans="4:4">
      <c r="D1558" s="21" t="e">
        <f t="shared" si="24"/>
        <v>#N/A</v>
      </c>
    </row>
    <row r="1559" spans="4:4">
      <c r="D1559" s="21" t="e">
        <f t="shared" si="24"/>
        <v>#N/A</v>
      </c>
    </row>
    <row r="1560" spans="4:4">
      <c r="D1560" s="21" t="e">
        <f t="shared" si="24"/>
        <v>#N/A</v>
      </c>
    </row>
    <row r="1561" spans="4:4">
      <c r="D1561" s="21" t="e">
        <f t="shared" si="24"/>
        <v>#N/A</v>
      </c>
    </row>
    <row r="1562" spans="4:4">
      <c r="D1562" s="21" t="e">
        <f t="shared" si="24"/>
        <v>#N/A</v>
      </c>
    </row>
    <row r="1563" spans="4:4">
      <c r="D1563" s="21" t="e">
        <f t="shared" si="24"/>
        <v>#N/A</v>
      </c>
    </row>
    <row r="1564" spans="4:4">
      <c r="D1564" s="21" t="e">
        <f t="shared" si="24"/>
        <v>#N/A</v>
      </c>
    </row>
    <row r="1565" spans="4:4">
      <c r="D1565" s="21" t="e">
        <f t="shared" si="24"/>
        <v>#N/A</v>
      </c>
    </row>
    <row r="1566" spans="4:4">
      <c r="D1566" s="21" t="e">
        <f t="shared" si="24"/>
        <v>#N/A</v>
      </c>
    </row>
    <row r="1567" spans="4:4">
      <c r="D1567" s="21" t="e">
        <f t="shared" si="24"/>
        <v>#N/A</v>
      </c>
    </row>
    <row r="1568" spans="4:4">
      <c r="D1568" s="21" t="e">
        <f t="shared" si="24"/>
        <v>#N/A</v>
      </c>
    </row>
    <row r="1569" spans="4:4">
      <c r="D1569" s="21" t="e">
        <f t="shared" si="24"/>
        <v>#N/A</v>
      </c>
    </row>
    <row r="1570" spans="4:4">
      <c r="D1570" s="21" t="e">
        <f t="shared" si="24"/>
        <v>#N/A</v>
      </c>
    </row>
    <row r="1571" spans="4:4">
      <c r="D1571" s="21" t="e">
        <f t="shared" si="24"/>
        <v>#N/A</v>
      </c>
    </row>
    <row r="1572" spans="4:4">
      <c r="D1572" s="21" t="e">
        <f t="shared" si="24"/>
        <v>#N/A</v>
      </c>
    </row>
    <row r="1573" spans="4:4">
      <c r="D1573" s="21" t="e">
        <f t="shared" si="24"/>
        <v>#N/A</v>
      </c>
    </row>
    <row r="1574" spans="4:4">
      <c r="D1574" s="21" t="e">
        <f t="shared" ref="D1574:D1637" si="25">VLOOKUP(C1574,$H$6:$I$31,2,FALSE)</f>
        <v>#N/A</v>
      </c>
    </row>
    <row r="1575" spans="4:4">
      <c r="D1575" s="21" t="e">
        <f t="shared" si="25"/>
        <v>#N/A</v>
      </c>
    </row>
    <row r="1576" spans="4:4">
      <c r="D1576" s="21" t="e">
        <f t="shared" si="25"/>
        <v>#N/A</v>
      </c>
    </row>
    <row r="1577" spans="4:4">
      <c r="D1577" s="21" t="e">
        <f t="shared" si="25"/>
        <v>#N/A</v>
      </c>
    </row>
    <row r="1578" spans="4:4">
      <c r="D1578" s="21" t="e">
        <f t="shared" si="25"/>
        <v>#N/A</v>
      </c>
    </row>
    <row r="1579" spans="4:4">
      <c r="D1579" s="21" t="e">
        <f t="shared" si="25"/>
        <v>#N/A</v>
      </c>
    </row>
    <row r="1580" spans="4:4">
      <c r="D1580" s="21" t="e">
        <f t="shared" si="25"/>
        <v>#N/A</v>
      </c>
    </row>
    <row r="1581" spans="4:4">
      <c r="D1581" s="21" t="e">
        <f t="shared" si="25"/>
        <v>#N/A</v>
      </c>
    </row>
    <row r="1582" spans="4:4">
      <c r="D1582" s="21" t="e">
        <f t="shared" si="25"/>
        <v>#N/A</v>
      </c>
    </row>
    <row r="1583" spans="4:4">
      <c r="D1583" s="21" t="e">
        <f t="shared" si="25"/>
        <v>#N/A</v>
      </c>
    </row>
    <row r="1584" spans="4:4">
      <c r="D1584" s="21" t="e">
        <f t="shared" si="25"/>
        <v>#N/A</v>
      </c>
    </row>
    <row r="1585" spans="4:4">
      <c r="D1585" s="21" t="e">
        <f t="shared" si="25"/>
        <v>#N/A</v>
      </c>
    </row>
    <row r="1586" spans="4:4">
      <c r="D1586" s="21" t="e">
        <f t="shared" si="25"/>
        <v>#N/A</v>
      </c>
    </row>
    <row r="1587" spans="4:4">
      <c r="D1587" s="21" t="e">
        <f t="shared" si="25"/>
        <v>#N/A</v>
      </c>
    </row>
    <row r="1588" spans="4:4">
      <c r="D1588" s="21" t="e">
        <f t="shared" si="25"/>
        <v>#N/A</v>
      </c>
    </row>
    <row r="1589" spans="4:4">
      <c r="D1589" s="21" t="e">
        <f t="shared" si="25"/>
        <v>#N/A</v>
      </c>
    </row>
    <row r="1590" spans="4:4">
      <c r="D1590" s="21" t="e">
        <f t="shared" si="25"/>
        <v>#N/A</v>
      </c>
    </row>
    <row r="1591" spans="4:4">
      <c r="D1591" s="21" t="e">
        <f t="shared" si="25"/>
        <v>#N/A</v>
      </c>
    </row>
    <row r="1592" spans="4:4">
      <c r="D1592" s="21" t="e">
        <f t="shared" si="25"/>
        <v>#N/A</v>
      </c>
    </row>
    <row r="1593" spans="4:4">
      <c r="D1593" s="21" t="e">
        <f t="shared" si="25"/>
        <v>#N/A</v>
      </c>
    </row>
    <row r="1594" spans="4:4">
      <c r="D1594" s="21" t="e">
        <f t="shared" si="25"/>
        <v>#N/A</v>
      </c>
    </row>
    <row r="1595" spans="4:4">
      <c r="D1595" s="21" t="e">
        <f t="shared" si="25"/>
        <v>#N/A</v>
      </c>
    </row>
    <row r="1596" spans="4:4">
      <c r="D1596" s="21" t="e">
        <f t="shared" si="25"/>
        <v>#N/A</v>
      </c>
    </row>
    <row r="1597" spans="4:4">
      <c r="D1597" s="21" t="e">
        <f t="shared" si="25"/>
        <v>#N/A</v>
      </c>
    </row>
    <row r="1598" spans="4:4">
      <c r="D1598" s="21" t="e">
        <f t="shared" si="25"/>
        <v>#N/A</v>
      </c>
    </row>
    <row r="1599" spans="4:4">
      <c r="D1599" s="21" t="e">
        <f t="shared" si="25"/>
        <v>#N/A</v>
      </c>
    </row>
    <row r="1600" spans="4:4">
      <c r="D1600" s="21" t="e">
        <f t="shared" si="25"/>
        <v>#N/A</v>
      </c>
    </row>
    <row r="1601" spans="4:4">
      <c r="D1601" s="21" t="e">
        <f t="shared" si="25"/>
        <v>#N/A</v>
      </c>
    </row>
    <row r="1602" spans="4:4">
      <c r="D1602" s="21" t="e">
        <f t="shared" si="25"/>
        <v>#N/A</v>
      </c>
    </row>
    <row r="1603" spans="4:4">
      <c r="D1603" s="21" t="e">
        <f t="shared" si="25"/>
        <v>#N/A</v>
      </c>
    </row>
    <row r="1604" spans="4:4">
      <c r="D1604" s="21" t="e">
        <f t="shared" si="25"/>
        <v>#N/A</v>
      </c>
    </row>
    <row r="1605" spans="4:4">
      <c r="D1605" s="21" t="e">
        <f t="shared" si="25"/>
        <v>#N/A</v>
      </c>
    </row>
    <row r="1606" spans="4:4">
      <c r="D1606" s="21" t="e">
        <f t="shared" si="25"/>
        <v>#N/A</v>
      </c>
    </row>
    <row r="1607" spans="4:4">
      <c r="D1607" s="21" t="e">
        <f t="shared" si="25"/>
        <v>#N/A</v>
      </c>
    </row>
    <row r="1608" spans="4:4">
      <c r="D1608" s="21" t="e">
        <f t="shared" si="25"/>
        <v>#N/A</v>
      </c>
    </row>
    <row r="1609" spans="4:4">
      <c r="D1609" s="21" t="e">
        <f t="shared" si="25"/>
        <v>#N/A</v>
      </c>
    </row>
    <row r="1610" spans="4:4">
      <c r="D1610" s="21" t="e">
        <f t="shared" si="25"/>
        <v>#N/A</v>
      </c>
    </row>
    <row r="1611" spans="4:4">
      <c r="D1611" s="21" t="e">
        <f t="shared" si="25"/>
        <v>#N/A</v>
      </c>
    </row>
    <row r="1612" spans="4:4">
      <c r="D1612" s="21" t="e">
        <f t="shared" si="25"/>
        <v>#N/A</v>
      </c>
    </row>
    <row r="1613" spans="4:4">
      <c r="D1613" s="21" t="e">
        <f t="shared" si="25"/>
        <v>#N/A</v>
      </c>
    </row>
    <row r="1614" spans="4:4">
      <c r="D1614" s="21" t="e">
        <f t="shared" si="25"/>
        <v>#N/A</v>
      </c>
    </row>
    <row r="1615" spans="4:4">
      <c r="D1615" s="21" t="e">
        <f t="shared" si="25"/>
        <v>#N/A</v>
      </c>
    </row>
    <row r="1616" spans="4:4">
      <c r="D1616" s="21" t="e">
        <f t="shared" si="25"/>
        <v>#N/A</v>
      </c>
    </row>
    <row r="1617" spans="4:4">
      <c r="D1617" s="21" t="e">
        <f t="shared" si="25"/>
        <v>#N/A</v>
      </c>
    </row>
    <row r="1618" spans="4:4">
      <c r="D1618" s="21" t="e">
        <f t="shared" si="25"/>
        <v>#N/A</v>
      </c>
    </row>
    <row r="1619" spans="4:4">
      <c r="D1619" s="21" t="e">
        <f t="shared" si="25"/>
        <v>#N/A</v>
      </c>
    </row>
    <row r="1620" spans="4:4">
      <c r="D1620" s="21" t="e">
        <f t="shared" si="25"/>
        <v>#N/A</v>
      </c>
    </row>
    <row r="1621" spans="4:4">
      <c r="D1621" s="21" t="e">
        <f t="shared" si="25"/>
        <v>#N/A</v>
      </c>
    </row>
    <row r="1622" spans="4:4">
      <c r="D1622" s="21" t="e">
        <f t="shared" si="25"/>
        <v>#N/A</v>
      </c>
    </row>
    <row r="1623" spans="4:4">
      <c r="D1623" s="21" t="e">
        <f t="shared" si="25"/>
        <v>#N/A</v>
      </c>
    </row>
    <row r="1624" spans="4:4">
      <c r="D1624" s="21" t="e">
        <f t="shared" si="25"/>
        <v>#N/A</v>
      </c>
    </row>
    <row r="1625" spans="4:4">
      <c r="D1625" s="21" t="e">
        <f t="shared" si="25"/>
        <v>#N/A</v>
      </c>
    </row>
    <row r="1626" spans="4:4">
      <c r="D1626" s="21" t="e">
        <f t="shared" si="25"/>
        <v>#N/A</v>
      </c>
    </row>
    <row r="1627" spans="4:4">
      <c r="D1627" s="21" t="e">
        <f t="shared" si="25"/>
        <v>#N/A</v>
      </c>
    </row>
    <row r="1628" spans="4:4">
      <c r="D1628" s="21" t="e">
        <f t="shared" si="25"/>
        <v>#N/A</v>
      </c>
    </row>
    <row r="1629" spans="4:4">
      <c r="D1629" s="21" t="e">
        <f t="shared" si="25"/>
        <v>#N/A</v>
      </c>
    </row>
    <row r="1630" spans="4:4">
      <c r="D1630" s="21" t="e">
        <f t="shared" si="25"/>
        <v>#N/A</v>
      </c>
    </row>
    <row r="1631" spans="4:4">
      <c r="D1631" s="21" t="e">
        <f t="shared" si="25"/>
        <v>#N/A</v>
      </c>
    </row>
    <row r="1632" spans="4:4">
      <c r="D1632" s="21" t="e">
        <f t="shared" si="25"/>
        <v>#N/A</v>
      </c>
    </row>
    <row r="1633" spans="4:4">
      <c r="D1633" s="21" t="e">
        <f t="shared" si="25"/>
        <v>#N/A</v>
      </c>
    </row>
    <row r="1634" spans="4:4">
      <c r="D1634" s="21" t="e">
        <f t="shared" si="25"/>
        <v>#N/A</v>
      </c>
    </row>
    <row r="1635" spans="4:4">
      <c r="D1635" s="21" t="e">
        <f t="shared" si="25"/>
        <v>#N/A</v>
      </c>
    </row>
    <row r="1636" spans="4:4">
      <c r="D1636" s="21" t="e">
        <f t="shared" si="25"/>
        <v>#N/A</v>
      </c>
    </row>
    <row r="1637" spans="4:4">
      <c r="D1637" s="21" t="e">
        <f t="shared" si="25"/>
        <v>#N/A</v>
      </c>
    </row>
    <row r="1638" spans="4:4">
      <c r="D1638" s="21" t="e">
        <f t="shared" ref="D1638:D1701" si="26">VLOOKUP(C1638,$H$6:$I$31,2,FALSE)</f>
        <v>#N/A</v>
      </c>
    </row>
    <row r="1639" spans="4:4">
      <c r="D1639" s="21" t="e">
        <f t="shared" si="26"/>
        <v>#N/A</v>
      </c>
    </row>
    <row r="1640" spans="4:4">
      <c r="D1640" s="21" t="e">
        <f t="shared" si="26"/>
        <v>#N/A</v>
      </c>
    </row>
    <row r="1641" spans="4:4">
      <c r="D1641" s="21" t="e">
        <f t="shared" si="26"/>
        <v>#N/A</v>
      </c>
    </row>
    <row r="1642" spans="4:4">
      <c r="D1642" s="21" t="e">
        <f t="shared" si="26"/>
        <v>#N/A</v>
      </c>
    </row>
    <row r="1643" spans="4:4">
      <c r="D1643" s="21" t="e">
        <f t="shared" si="26"/>
        <v>#N/A</v>
      </c>
    </row>
    <row r="1644" spans="4:4">
      <c r="D1644" s="21" t="e">
        <f t="shared" si="26"/>
        <v>#N/A</v>
      </c>
    </row>
    <row r="1645" spans="4:4">
      <c r="D1645" s="21" t="e">
        <f t="shared" si="26"/>
        <v>#N/A</v>
      </c>
    </row>
    <row r="1646" spans="4:4">
      <c r="D1646" s="21" t="e">
        <f t="shared" si="26"/>
        <v>#N/A</v>
      </c>
    </row>
    <row r="1647" spans="4:4">
      <c r="D1647" s="21" t="e">
        <f t="shared" si="26"/>
        <v>#N/A</v>
      </c>
    </row>
    <row r="1648" spans="4:4">
      <c r="D1648" s="21" t="e">
        <f t="shared" si="26"/>
        <v>#N/A</v>
      </c>
    </row>
    <row r="1649" spans="4:4">
      <c r="D1649" s="21" t="e">
        <f t="shared" si="26"/>
        <v>#N/A</v>
      </c>
    </row>
    <row r="1650" spans="4:4">
      <c r="D1650" s="21" t="e">
        <f t="shared" si="26"/>
        <v>#N/A</v>
      </c>
    </row>
    <row r="1651" spans="4:4">
      <c r="D1651" s="21" t="e">
        <f t="shared" si="26"/>
        <v>#N/A</v>
      </c>
    </row>
    <row r="1652" spans="4:4">
      <c r="D1652" s="21" t="e">
        <f t="shared" si="26"/>
        <v>#N/A</v>
      </c>
    </row>
    <row r="1653" spans="4:4">
      <c r="D1653" s="21" t="e">
        <f t="shared" si="26"/>
        <v>#N/A</v>
      </c>
    </row>
    <row r="1654" spans="4:4">
      <c r="D1654" s="21" t="e">
        <f t="shared" si="26"/>
        <v>#N/A</v>
      </c>
    </row>
    <row r="1655" spans="4:4">
      <c r="D1655" s="21" t="e">
        <f t="shared" si="26"/>
        <v>#N/A</v>
      </c>
    </row>
    <row r="1656" spans="4:4">
      <c r="D1656" s="21" t="e">
        <f t="shared" si="26"/>
        <v>#N/A</v>
      </c>
    </row>
    <row r="1657" spans="4:4">
      <c r="D1657" s="21" t="e">
        <f t="shared" si="26"/>
        <v>#N/A</v>
      </c>
    </row>
    <row r="1658" spans="4:4">
      <c r="D1658" s="21" t="e">
        <f t="shared" si="26"/>
        <v>#N/A</v>
      </c>
    </row>
    <row r="1659" spans="4:4">
      <c r="D1659" s="21" t="e">
        <f t="shared" si="26"/>
        <v>#N/A</v>
      </c>
    </row>
    <row r="1660" spans="4:4">
      <c r="D1660" s="21" t="e">
        <f t="shared" si="26"/>
        <v>#N/A</v>
      </c>
    </row>
    <row r="1661" spans="4:4">
      <c r="D1661" s="21" t="e">
        <f t="shared" si="26"/>
        <v>#N/A</v>
      </c>
    </row>
    <row r="1662" spans="4:4">
      <c r="D1662" s="21" t="e">
        <f t="shared" si="26"/>
        <v>#N/A</v>
      </c>
    </row>
    <row r="1663" spans="4:4">
      <c r="D1663" s="21" t="e">
        <f t="shared" si="26"/>
        <v>#N/A</v>
      </c>
    </row>
    <row r="1664" spans="4:4">
      <c r="D1664" s="21" t="e">
        <f t="shared" si="26"/>
        <v>#N/A</v>
      </c>
    </row>
    <row r="1665" spans="4:4">
      <c r="D1665" s="21" t="e">
        <f t="shared" si="26"/>
        <v>#N/A</v>
      </c>
    </row>
    <row r="1666" spans="4:4">
      <c r="D1666" s="21" t="e">
        <f t="shared" si="26"/>
        <v>#N/A</v>
      </c>
    </row>
    <row r="1667" spans="4:4">
      <c r="D1667" s="21" t="e">
        <f t="shared" si="26"/>
        <v>#N/A</v>
      </c>
    </row>
    <row r="1668" spans="4:4">
      <c r="D1668" s="21" t="e">
        <f t="shared" si="26"/>
        <v>#N/A</v>
      </c>
    </row>
    <row r="1669" spans="4:4">
      <c r="D1669" s="21" t="e">
        <f t="shared" si="26"/>
        <v>#N/A</v>
      </c>
    </row>
    <row r="1670" spans="4:4">
      <c r="D1670" s="21" t="e">
        <f t="shared" si="26"/>
        <v>#N/A</v>
      </c>
    </row>
    <row r="1671" spans="4:4">
      <c r="D1671" s="21" t="e">
        <f t="shared" si="26"/>
        <v>#N/A</v>
      </c>
    </row>
    <row r="1672" spans="4:4">
      <c r="D1672" s="21" t="e">
        <f t="shared" si="26"/>
        <v>#N/A</v>
      </c>
    </row>
    <row r="1673" spans="4:4">
      <c r="D1673" s="21" t="e">
        <f t="shared" si="26"/>
        <v>#N/A</v>
      </c>
    </row>
    <row r="1674" spans="4:4">
      <c r="D1674" s="21" t="e">
        <f t="shared" si="26"/>
        <v>#N/A</v>
      </c>
    </row>
    <row r="1675" spans="4:4">
      <c r="D1675" s="21" t="e">
        <f t="shared" si="26"/>
        <v>#N/A</v>
      </c>
    </row>
    <row r="1676" spans="4:4">
      <c r="D1676" s="21" t="e">
        <f t="shared" si="26"/>
        <v>#N/A</v>
      </c>
    </row>
    <row r="1677" spans="4:4">
      <c r="D1677" s="21" t="e">
        <f t="shared" si="26"/>
        <v>#N/A</v>
      </c>
    </row>
    <row r="1678" spans="4:4">
      <c r="D1678" s="21" t="e">
        <f t="shared" si="26"/>
        <v>#N/A</v>
      </c>
    </row>
    <row r="1679" spans="4:4">
      <c r="D1679" s="21" t="e">
        <f t="shared" si="26"/>
        <v>#N/A</v>
      </c>
    </row>
    <row r="1680" spans="4:4">
      <c r="D1680" s="21" t="e">
        <f t="shared" si="26"/>
        <v>#N/A</v>
      </c>
    </row>
    <row r="1681" spans="4:4">
      <c r="D1681" s="21" t="e">
        <f t="shared" si="26"/>
        <v>#N/A</v>
      </c>
    </row>
    <row r="1682" spans="4:4">
      <c r="D1682" s="21" t="e">
        <f t="shared" si="26"/>
        <v>#N/A</v>
      </c>
    </row>
    <row r="1683" spans="4:4">
      <c r="D1683" s="21" t="e">
        <f t="shared" si="26"/>
        <v>#N/A</v>
      </c>
    </row>
    <row r="1684" spans="4:4">
      <c r="D1684" s="21" t="e">
        <f t="shared" si="26"/>
        <v>#N/A</v>
      </c>
    </row>
    <row r="1685" spans="4:4">
      <c r="D1685" s="21" t="e">
        <f t="shared" si="26"/>
        <v>#N/A</v>
      </c>
    </row>
    <row r="1686" spans="4:4">
      <c r="D1686" s="21" t="e">
        <f t="shared" si="26"/>
        <v>#N/A</v>
      </c>
    </row>
    <row r="1687" spans="4:4">
      <c r="D1687" s="21" t="e">
        <f t="shared" si="26"/>
        <v>#N/A</v>
      </c>
    </row>
    <row r="1688" spans="4:4">
      <c r="D1688" s="21" t="e">
        <f t="shared" si="26"/>
        <v>#N/A</v>
      </c>
    </row>
    <row r="1689" spans="4:4">
      <c r="D1689" s="21" t="e">
        <f t="shared" si="26"/>
        <v>#N/A</v>
      </c>
    </row>
    <row r="1690" spans="4:4">
      <c r="D1690" s="21" t="e">
        <f t="shared" si="26"/>
        <v>#N/A</v>
      </c>
    </row>
    <row r="1691" spans="4:4">
      <c r="D1691" s="21" t="e">
        <f t="shared" si="26"/>
        <v>#N/A</v>
      </c>
    </row>
    <row r="1692" spans="4:4">
      <c r="D1692" s="21" t="e">
        <f t="shared" si="26"/>
        <v>#N/A</v>
      </c>
    </row>
    <row r="1693" spans="4:4">
      <c r="D1693" s="21" t="e">
        <f t="shared" si="26"/>
        <v>#N/A</v>
      </c>
    </row>
    <row r="1694" spans="4:4">
      <c r="D1694" s="21" t="e">
        <f t="shared" si="26"/>
        <v>#N/A</v>
      </c>
    </row>
    <row r="1695" spans="4:4">
      <c r="D1695" s="21" t="e">
        <f t="shared" si="26"/>
        <v>#N/A</v>
      </c>
    </row>
    <row r="1696" spans="4:4">
      <c r="D1696" s="21" t="e">
        <f t="shared" si="26"/>
        <v>#N/A</v>
      </c>
    </row>
    <row r="1697" spans="4:4">
      <c r="D1697" s="21" t="e">
        <f t="shared" si="26"/>
        <v>#N/A</v>
      </c>
    </row>
    <row r="1698" spans="4:4">
      <c r="D1698" s="21" t="e">
        <f t="shared" si="26"/>
        <v>#N/A</v>
      </c>
    </row>
    <row r="1699" spans="4:4">
      <c r="D1699" s="21" t="e">
        <f t="shared" si="26"/>
        <v>#N/A</v>
      </c>
    </row>
    <row r="1700" spans="4:4">
      <c r="D1700" s="21" t="e">
        <f t="shared" si="26"/>
        <v>#N/A</v>
      </c>
    </row>
    <row r="1701" spans="4:4">
      <c r="D1701" s="21" t="e">
        <f t="shared" si="26"/>
        <v>#N/A</v>
      </c>
    </row>
    <row r="1702" spans="4:4">
      <c r="D1702" s="21" t="e">
        <f t="shared" ref="D1702:D1765" si="27">VLOOKUP(C1702,$H$6:$I$31,2,FALSE)</f>
        <v>#N/A</v>
      </c>
    </row>
    <row r="1703" spans="4:4">
      <c r="D1703" s="21" t="e">
        <f t="shared" si="27"/>
        <v>#N/A</v>
      </c>
    </row>
    <row r="1704" spans="4:4">
      <c r="D1704" s="21" t="e">
        <f t="shared" si="27"/>
        <v>#N/A</v>
      </c>
    </row>
    <row r="1705" spans="4:4">
      <c r="D1705" s="21" t="e">
        <f t="shared" si="27"/>
        <v>#N/A</v>
      </c>
    </row>
    <row r="1706" spans="4:4">
      <c r="D1706" s="21" t="e">
        <f t="shared" si="27"/>
        <v>#N/A</v>
      </c>
    </row>
    <row r="1707" spans="4:4">
      <c r="D1707" s="21" t="e">
        <f t="shared" si="27"/>
        <v>#N/A</v>
      </c>
    </row>
    <row r="1708" spans="4:4">
      <c r="D1708" s="21" t="e">
        <f t="shared" si="27"/>
        <v>#N/A</v>
      </c>
    </row>
    <row r="1709" spans="4:4">
      <c r="D1709" s="21" t="e">
        <f t="shared" si="27"/>
        <v>#N/A</v>
      </c>
    </row>
    <row r="1710" spans="4:4">
      <c r="D1710" s="21" t="e">
        <f t="shared" si="27"/>
        <v>#N/A</v>
      </c>
    </row>
    <row r="1711" spans="4:4">
      <c r="D1711" s="21" t="e">
        <f t="shared" si="27"/>
        <v>#N/A</v>
      </c>
    </row>
    <row r="1712" spans="4:4">
      <c r="D1712" s="21" t="e">
        <f t="shared" si="27"/>
        <v>#N/A</v>
      </c>
    </row>
    <row r="1713" spans="4:4">
      <c r="D1713" s="21" t="e">
        <f t="shared" si="27"/>
        <v>#N/A</v>
      </c>
    </row>
    <row r="1714" spans="4:4">
      <c r="D1714" s="21" t="e">
        <f t="shared" si="27"/>
        <v>#N/A</v>
      </c>
    </row>
    <row r="1715" spans="4:4">
      <c r="D1715" s="21" t="e">
        <f t="shared" si="27"/>
        <v>#N/A</v>
      </c>
    </row>
    <row r="1716" spans="4:4">
      <c r="D1716" s="21" t="e">
        <f t="shared" si="27"/>
        <v>#N/A</v>
      </c>
    </row>
    <row r="1717" spans="4:4">
      <c r="D1717" s="21" t="e">
        <f t="shared" si="27"/>
        <v>#N/A</v>
      </c>
    </row>
    <row r="1718" spans="4:4">
      <c r="D1718" s="21" t="e">
        <f t="shared" si="27"/>
        <v>#N/A</v>
      </c>
    </row>
    <row r="1719" spans="4:4">
      <c r="D1719" s="21" t="e">
        <f t="shared" si="27"/>
        <v>#N/A</v>
      </c>
    </row>
    <row r="1720" spans="4:4">
      <c r="D1720" s="21" t="e">
        <f t="shared" si="27"/>
        <v>#N/A</v>
      </c>
    </row>
    <row r="1721" spans="4:4">
      <c r="D1721" s="21" t="e">
        <f t="shared" si="27"/>
        <v>#N/A</v>
      </c>
    </row>
    <row r="1722" spans="4:4">
      <c r="D1722" s="21" t="e">
        <f t="shared" si="27"/>
        <v>#N/A</v>
      </c>
    </row>
    <row r="1723" spans="4:4">
      <c r="D1723" s="21" t="e">
        <f t="shared" si="27"/>
        <v>#N/A</v>
      </c>
    </row>
    <row r="1724" spans="4:4">
      <c r="D1724" s="21" t="e">
        <f t="shared" si="27"/>
        <v>#N/A</v>
      </c>
    </row>
    <row r="1725" spans="4:4">
      <c r="D1725" s="21" t="e">
        <f t="shared" si="27"/>
        <v>#N/A</v>
      </c>
    </row>
    <row r="1726" spans="4:4">
      <c r="D1726" s="21" t="e">
        <f t="shared" si="27"/>
        <v>#N/A</v>
      </c>
    </row>
    <row r="1727" spans="4:4">
      <c r="D1727" s="21" t="e">
        <f t="shared" si="27"/>
        <v>#N/A</v>
      </c>
    </row>
    <row r="1728" spans="4:4">
      <c r="D1728" s="21" t="e">
        <f t="shared" si="27"/>
        <v>#N/A</v>
      </c>
    </row>
    <row r="1729" spans="4:4">
      <c r="D1729" s="21" t="e">
        <f t="shared" si="27"/>
        <v>#N/A</v>
      </c>
    </row>
    <row r="1730" spans="4:4">
      <c r="D1730" s="21" t="e">
        <f t="shared" si="27"/>
        <v>#N/A</v>
      </c>
    </row>
    <row r="1731" spans="4:4">
      <c r="D1731" s="21" t="e">
        <f t="shared" si="27"/>
        <v>#N/A</v>
      </c>
    </row>
    <row r="1732" spans="4:4">
      <c r="D1732" s="21" t="e">
        <f t="shared" si="27"/>
        <v>#N/A</v>
      </c>
    </row>
    <row r="1733" spans="4:4">
      <c r="D1733" s="21" t="e">
        <f t="shared" si="27"/>
        <v>#N/A</v>
      </c>
    </row>
    <row r="1734" spans="4:4">
      <c r="D1734" s="21" t="e">
        <f t="shared" si="27"/>
        <v>#N/A</v>
      </c>
    </row>
    <row r="1735" spans="4:4">
      <c r="D1735" s="21" t="e">
        <f t="shared" si="27"/>
        <v>#N/A</v>
      </c>
    </row>
    <row r="1736" spans="4:4">
      <c r="D1736" s="21" t="e">
        <f t="shared" si="27"/>
        <v>#N/A</v>
      </c>
    </row>
    <row r="1737" spans="4:4">
      <c r="D1737" s="21" t="e">
        <f t="shared" si="27"/>
        <v>#N/A</v>
      </c>
    </row>
    <row r="1738" spans="4:4">
      <c r="D1738" s="21" t="e">
        <f t="shared" si="27"/>
        <v>#N/A</v>
      </c>
    </row>
    <row r="1739" spans="4:4">
      <c r="D1739" s="21" t="e">
        <f t="shared" si="27"/>
        <v>#N/A</v>
      </c>
    </row>
    <row r="1740" spans="4:4">
      <c r="D1740" s="21" t="e">
        <f t="shared" si="27"/>
        <v>#N/A</v>
      </c>
    </row>
    <row r="1741" spans="4:4">
      <c r="D1741" s="21" t="e">
        <f t="shared" si="27"/>
        <v>#N/A</v>
      </c>
    </row>
    <row r="1742" spans="4:4">
      <c r="D1742" s="21" t="e">
        <f t="shared" si="27"/>
        <v>#N/A</v>
      </c>
    </row>
    <row r="1743" spans="4:4">
      <c r="D1743" s="21" t="e">
        <f t="shared" si="27"/>
        <v>#N/A</v>
      </c>
    </row>
    <row r="1744" spans="4:4">
      <c r="D1744" s="21" t="e">
        <f t="shared" si="27"/>
        <v>#N/A</v>
      </c>
    </row>
    <row r="1745" spans="4:4">
      <c r="D1745" s="21" t="e">
        <f t="shared" si="27"/>
        <v>#N/A</v>
      </c>
    </row>
    <row r="1746" spans="4:4">
      <c r="D1746" s="21" t="e">
        <f t="shared" si="27"/>
        <v>#N/A</v>
      </c>
    </row>
    <row r="1747" spans="4:4">
      <c r="D1747" s="21" t="e">
        <f t="shared" si="27"/>
        <v>#N/A</v>
      </c>
    </row>
    <row r="1748" spans="4:4">
      <c r="D1748" s="21" t="e">
        <f t="shared" si="27"/>
        <v>#N/A</v>
      </c>
    </row>
    <row r="1749" spans="4:4">
      <c r="D1749" s="21" t="e">
        <f t="shared" si="27"/>
        <v>#N/A</v>
      </c>
    </row>
    <row r="1750" spans="4:4">
      <c r="D1750" s="21" t="e">
        <f t="shared" si="27"/>
        <v>#N/A</v>
      </c>
    </row>
    <row r="1751" spans="4:4">
      <c r="D1751" s="21" t="e">
        <f t="shared" si="27"/>
        <v>#N/A</v>
      </c>
    </row>
    <row r="1752" spans="4:4">
      <c r="D1752" s="21" t="e">
        <f t="shared" si="27"/>
        <v>#N/A</v>
      </c>
    </row>
    <row r="1753" spans="4:4">
      <c r="D1753" s="21" t="e">
        <f t="shared" si="27"/>
        <v>#N/A</v>
      </c>
    </row>
    <row r="1754" spans="4:4">
      <c r="D1754" s="21" t="e">
        <f t="shared" si="27"/>
        <v>#N/A</v>
      </c>
    </row>
    <row r="1755" spans="4:4">
      <c r="D1755" s="21" t="e">
        <f t="shared" si="27"/>
        <v>#N/A</v>
      </c>
    </row>
    <row r="1756" spans="4:4">
      <c r="D1756" s="21" t="e">
        <f t="shared" si="27"/>
        <v>#N/A</v>
      </c>
    </row>
    <row r="1757" spans="4:4">
      <c r="D1757" s="21" t="e">
        <f t="shared" si="27"/>
        <v>#N/A</v>
      </c>
    </row>
    <row r="1758" spans="4:4">
      <c r="D1758" s="21" t="e">
        <f t="shared" si="27"/>
        <v>#N/A</v>
      </c>
    </row>
    <row r="1759" spans="4:4">
      <c r="D1759" s="21" t="e">
        <f t="shared" si="27"/>
        <v>#N/A</v>
      </c>
    </row>
    <row r="1760" spans="4:4">
      <c r="D1760" s="21" t="e">
        <f t="shared" si="27"/>
        <v>#N/A</v>
      </c>
    </row>
    <row r="1761" spans="4:4">
      <c r="D1761" s="21" t="e">
        <f t="shared" si="27"/>
        <v>#N/A</v>
      </c>
    </row>
    <row r="1762" spans="4:4">
      <c r="D1762" s="21" t="e">
        <f t="shared" si="27"/>
        <v>#N/A</v>
      </c>
    </row>
    <row r="1763" spans="4:4">
      <c r="D1763" s="21" t="e">
        <f t="shared" si="27"/>
        <v>#N/A</v>
      </c>
    </row>
    <row r="1764" spans="4:4">
      <c r="D1764" s="21" t="e">
        <f t="shared" si="27"/>
        <v>#N/A</v>
      </c>
    </row>
    <row r="1765" spans="4:4">
      <c r="D1765" s="21" t="e">
        <f t="shared" si="27"/>
        <v>#N/A</v>
      </c>
    </row>
    <row r="1766" spans="4:4">
      <c r="D1766" s="21" t="e">
        <f t="shared" ref="D1766:D1829" si="28">VLOOKUP(C1766,$H$6:$I$31,2,FALSE)</f>
        <v>#N/A</v>
      </c>
    </row>
    <row r="1767" spans="4:4">
      <c r="D1767" s="21" t="e">
        <f t="shared" si="28"/>
        <v>#N/A</v>
      </c>
    </row>
    <row r="1768" spans="4:4">
      <c r="D1768" s="21" t="e">
        <f t="shared" si="28"/>
        <v>#N/A</v>
      </c>
    </row>
    <row r="1769" spans="4:4">
      <c r="D1769" s="21" t="e">
        <f t="shared" si="28"/>
        <v>#N/A</v>
      </c>
    </row>
    <row r="1770" spans="4:4">
      <c r="D1770" s="21" t="e">
        <f t="shared" si="28"/>
        <v>#N/A</v>
      </c>
    </row>
    <row r="1771" spans="4:4">
      <c r="D1771" s="21" t="e">
        <f t="shared" si="28"/>
        <v>#N/A</v>
      </c>
    </row>
    <row r="1772" spans="4:4">
      <c r="D1772" s="21" t="e">
        <f t="shared" si="28"/>
        <v>#N/A</v>
      </c>
    </row>
    <row r="1773" spans="4:4">
      <c r="D1773" s="21" t="e">
        <f t="shared" si="28"/>
        <v>#N/A</v>
      </c>
    </row>
    <row r="1774" spans="4:4">
      <c r="D1774" s="21" t="e">
        <f t="shared" si="28"/>
        <v>#N/A</v>
      </c>
    </row>
    <row r="1775" spans="4:4">
      <c r="D1775" s="21" t="e">
        <f t="shared" si="28"/>
        <v>#N/A</v>
      </c>
    </row>
    <row r="1776" spans="4:4">
      <c r="D1776" s="21" t="e">
        <f t="shared" si="28"/>
        <v>#N/A</v>
      </c>
    </row>
    <row r="1777" spans="4:4">
      <c r="D1777" s="21" t="e">
        <f t="shared" si="28"/>
        <v>#N/A</v>
      </c>
    </row>
    <row r="1778" spans="4:4">
      <c r="D1778" s="21" t="e">
        <f t="shared" si="28"/>
        <v>#N/A</v>
      </c>
    </row>
    <row r="1779" spans="4:4">
      <c r="D1779" s="21" t="e">
        <f t="shared" si="28"/>
        <v>#N/A</v>
      </c>
    </row>
    <row r="1780" spans="4:4">
      <c r="D1780" s="21" t="e">
        <f t="shared" si="28"/>
        <v>#N/A</v>
      </c>
    </row>
    <row r="1781" spans="4:4">
      <c r="D1781" s="21" t="e">
        <f t="shared" si="28"/>
        <v>#N/A</v>
      </c>
    </row>
    <row r="1782" spans="4:4">
      <c r="D1782" s="21" t="e">
        <f t="shared" si="28"/>
        <v>#N/A</v>
      </c>
    </row>
    <row r="1783" spans="4:4">
      <c r="D1783" s="21" t="e">
        <f t="shared" si="28"/>
        <v>#N/A</v>
      </c>
    </row>
    <row r="1784" spans="4:4">
      <c r="D1784" s="21" t="e">
        <f t="shared" si="28"/>
        <v>#N/A</v>
      </c>
    </row>
    <row r="1785" spans="4:4">
      <c r="D1785" s="21" t="e">
        <f t="shared" si="28"/>
        <v>#N/A</v>
      </c>
    </row>
    <row r="1786" spans="4:4">
      <c r="D1786" s="21" t="e">
        <f t="shared" si="28"/>
        <v>#N/A</v>
      </c>
    </row>
    <row r="1787" spans="4:4">
      <c r="D1787" s="21" t="e">
        <f t="shared" si="28"/>
        <v>#N/A</v>
      </c>
    </row>
    <row r="1788" spans="4:4">
      <c r="D1788" s="21" t="e">
        <f t="shared" si="28"/>
        <v>#N/A</v>
      </c>
    </row>
    <row r="1789" spans="4:4">
      <c r="D1789" s="21" t="e">
        <f t="shared" si="28"/>
        <v>#N/A</v>
      </c>
    </row>
    <row r="1790" spans="4:4">
      <c r="D1790" s="21" t="e">
        <f t="shared" si="28"/>
        <v>#N/A</v>
      </c>
    </row>
    <row r="1791" spans="4:4">
      <c r="D1791" s="21" t="e">
        <f t="shared" si="28"/>
        <v>#N/A</v>
      </c>
    </row>
    <row r="1792" spans="4:4">
      <c r="D1792" s="21" t="e">
        <f t="shared" si="28"/>
        <v>#N/A</v>
      </c>
    </row>
    <row r="1793" spans="4:4">
      <c r="D1793" s="21" t="e">
        <f t="shared" si="28"/>
        <v>#N/A</v>
      </c>
    </row>
    <row r="1794" spans="4:4">
      <c r="D1794" s="21" t="e">
        <f t="shared" si="28"/>
        <v>#N/A</v>
      </c>
    </row>
    <row r="1795" spans="4:4">
      <c r="D1795" s="21" t="e">
        <f t="shared" si="28"/>
        <v>#N/A</v>
      </c>
    </row>
    <row r="1796" spans="4:4">
      <c r="D1796" s="21" t="e">
        <f t="shared" si="28"/>
        <v>#N/A</v>
      </c>
    </row>
    <row r="1797" spans="4:4">
      <c r="D1797" s="21" t="e">
        <f t="shared" si="28"/>
        <v>#N/A</v>
      </c>
    </row>
    <row r="1798" spans="4:4">
      <c r="D1798" s="21" t="e">
        <f t="shared" si="28"/>
        <v>#N/A</v>
      </c>
    </row>
    <row r="1799" spans="4:4">
      <c r="D1799" s="21" t="e">
        <f t="shared" si="28"/>
        <v>#N/A</v>
      </c>
    </row>
    <row r="1800" spans="4:4">
      <c r="D1800" s="21" t="e">
        <f t="shared" si="28"/>
        <v>#N/A</v>
      </c>
    </row>
    <row r="1801" spans="4:4">
      <c r="D1801" s="21" t="e">
        <f t="shared" si="28"/>
        <v>#N/A</v>
      </c>
    </row>
    <row r="1802" spans="4:4">
      <c r="D1802" s="21" t="e">
        <f t="shared" si="28"/>
        <v>#N/A</v>
      </c>
    </row>
    <row r="1803" spans="4:4">
      <c r="D1803" s="21" t="e">
        <f t="shared" si="28"/>
        <v>#N/A</v>
      </c>
    </row>
    <row r="1804" spans="4:4">
      <c r="D1804" s="21" t="e">
        <f t="shared" si="28"/>
        <v>#N/A</v>
      </c>
    </row>
    <row r="1805" spans="4:4">
      <c r="D1805" s="21" t="e">
        <f t="shared" si="28"/>
        <v>#N/A</v>
      </c>
    </row>
    <row r="1806" spans="4:4">
      <c r="D1806" s="21" t="e">
        <f t="shared" si="28"/>
        <v>#N/A</v>
      </c>
    </row>
    <row r="1807" spans="4:4">
      <c r="D1807" s="21" t="e">
        <f t="shared" si="28"/>
        <v>#N/A</v>
      </c>
    </row>
    <row r="1808" spans="4:4">
      <c r="D1808" s="21" t="e">
        <f t="shared" si="28"/>
        <v>#N/A</v>
      </c>
    </row>
    <row r="1809" spans="4:4">
      <c r="D1809" s="21" t="e">
        <f t="shared" si="28"/>
        <v>#N/A</v>
      </c>
    </row>
    <row r="1810" spans="4:4">
      <c r="D1810" s="21" t="e">
        <f t="shared" si="28"/>
        <v>#N/A</v>
      </c>
    </row>
    <row r="1811" spans="4:4">
      <c r="D1811" s="21" t="e">
        <f t="shared" si="28"/>
        <v>#N/A</v>
      </c>
    </row>
    <row r="1812" spans="4:4">
      <c r="D1812" s="21" t="e">
        <f t="shared" si="28"/>
        <v>#N/A</v>
      </c>
    </row>
    <row r="1813" spans="4:4">
      <c r="D1813" s="21" t="e">
        <f t="shared" si="28"/>
        <v>#N/A</v>
      </c>
    </row>
    <row r="1814" spans="4:4">
      <c r="D1814" s="21" t="e">
        <f t="shared" si="28"/>
        <v>#N/A</v>
      </c>
    </row>
    <row r="1815" spans="4:4">
      <c r="D1815" s="21" t="e">
        <f t="shared" si="28"/>
        <v>#N/A</v>
      </c>
    </row>
    <row r="1816" spans="4:4">
      <c r="D1816" s="21" t="e">
        <f t="shared" si="28"/>
        <v>#N/A</v>
      </c>
    </row>
    <row r="1817" spans="4:4">
      <c r="D1817" s="21" t="e">
        <f t="shared" si="28"/>
        <v>#N/A</v>
      </c>
    </row>
    <row r="1818" spans="4:4">
      <c r="D1818" s="21" t="e">
        <f t="shared" si="28"/>
        <v>#N/A</v>
      </c>
    </row>
    <row r="1819" spans="4:4">
      <c r="D1819" s="21" t="e">
        <f t="shared" si="28"/>
        <v>#N/A</v>
      </c>
    </row>
    <row r="1820" spans="4:4">
      <c r="D1820" s="21" t="e">
        <f t="shared" si="28"/>
        <v>#N/A</v>
      </c>
    </row>
    <row r="1821" spans="4:4">
      <c r="D1821" s="21" t="e">
        <f t="shared" si="28"/>
        <v>#N/A</v>
      </c>
    </row>
    <row r="1822" spans="4:4">
      <c r="D1822" s="21" t="e">
        <f t="shared" si="28"/>
        <v>#N/A</v>
      </c>
    </row>
    <row r="1823" spans="4:4">
      <c r="D1823" s="21" t="e">
        <f t="shared" si="28"/>
        <v>#N/A</v>
      </c>
    </row>
    <row r="1824" spans="4:4">
      <c r="D1824" s="21" t="e">
        <f t="shared" si="28"/>
        <v>#N/A</v>
      </c>
    </row>
    <row r="1825" spans="4:4">
      <c r="D1825" s="21" t="e">
        <f t="shared" si="28"/>
        <v>#N/A</v>
      </c>
    </row>
    <row r="1826" spans="4:4">
      <c r="D1826" s="21" t="e">
        <f t="shared" si="28"/>
        <v>#N/A</v>
      </c>
    </row>
    <row r="1827" spans="4:4">
      <c r="D1827" s="21" t="e">
        <f t="shared" si="28"/>
        <v>#N/A</v>
      </c>
    </row>
    <row r="1828" spans="4:4">
      <c r="D1828" s="21" t="e">
        <f t="shared" si="28"/>
        <v>#N/A</v>
      </c>
    </row>
    <row r="1829" spans="4:4">
      <c r="D1829" s="21" t="e">
        <f t="shared" si="28"/>
        <v>#N/A</v>
      </c>
    </row>
    <row r="1830" spans="4:4">
      <c r="D1830" s="21" t="e">
        <f t="shared" ref="D1830:D1893" si="29">VLOOKUP(C1830,$H$6:$I$31,2,FALSE)</f>
        <v>#N/A</v>
      </c>
    </row>
    <row r="1831" spans="4:4">
      <c r="D1831" s="21" t="e">
        <f t="shared" si="29"/>
        <v>#N/A</v>
      </c>
    </row>
    <row r="1832" spans="4:4">
      <c r="D1832" s="21" t="e">
        <f t="shared" si="29"/>
        <v>#N/A</v>
      </c>
    </row>
    <row r="1833" spans="4:4">
      <c r="D1833" s="21" t="e">
        <f t="shared" si="29"/>
        <v>#N/A</v>
      </c>
    </row>
    <row r="1834" spans="4:4">
      <c r="D1834" s="21" t="e">
        <f t="shared" si="29"/>
        <v>#N/A</v>
      </c>
    </row>
    <row r="1835" spans="4:4">
      <c r="D1835" s="21" t="e">
        <f t="shared" si="29"/>
        <v>#N/A</v>
      </c>
    </row>
    <row r="1836" spans="4:4">
      <c r="D1836" s="21" t="e">
        <f t="shared" si="29"/>
        <v>#N/A</v>
      </c>
    </row>
    <row r="1837" spans="4:4">
      <c r="D1837" s="21" t="e">
        <f t="shared" si="29"/>
        <v>#N/A</v>
      </c>
    </row>
    <row r="1838" spans="4:4">
      <c r="D1838" s="21" t="e">
        <f t="shared" si="29"/>
        <v>#N/A</v>
      </c>
    </row>
    <row r="1839" spans="4:4">
      <c r="D1839" s="21" t="e">
        <f t="shared" si="29"/>
        <v>#N/A</v>
      </c>
    </row>
    <row r="1840" spans="4:4">
      <c r="D1840" s="21" t="e">
        <f t="shared" si="29"/>
        <v>#N/A</v>
      </c>
    </row>
    <row r="1841" spans="4:4">
      <c r="D1841" s="21" t="e">
        <f t="shared" si="29"/>
        <v>#N/A</v>
      </c>
    </row>
    <row r="1842" spans="4:4">
      <c r="D1842" s="21" t="e">
        <f t="shared" si="29"/>
        <v>#N/A</v>
      </c>
    </row>
    <row r="1843" spans="4:4">
      <c r="D1843" s="21" t="e">
        <f t="shared" si="29"/>
        <v>#N/A</v>
      </c>
    </row>
    <row r="1844" spans="4:4">
      <c r="D1844" s="21" t="e">
        <f t="shared" si="29"/>
        <v>#N/A</v>
      </c>
    </row>
    <row r="1845" spans="4:4">
      <c r="D1845" s="21" t="e">
        <f t="shared" si="29"/>
        <v>#N/A</v>
      </c>
    </row>
    <row r="1846" spans="4:4">
      <c r="D1846" s="21" t="e">
        <f t="shared" si="29"/>
        <v>#N/A</v>
      </c>
    </row>
    <row r="1847" spans="4:4">
      <c r="D1847" s="21" t="e">
        <f t="shared" si="29"/>
        <v>#N/A</v>
      </c>
    </row>
    <row r="1848" spans="4:4">
      <c r="D1848" s="21" t="e">
        <f t="shared" si="29"/>
        <v>#N/A</v>
      </c>
    </row>
    <row r="1849" spans="4:4">
      <c r="D1849" s="21" t="e">
        <f t="shared" si="29"/>
        <v>#N/A</v>
      </c>
    </row>
    <row r="1850" spans="4:4">
      <c r="D1850" s="21" t="e">
        <f t="shared" si="29"/>
        <v>#N/A</v>
      </c>
    </row>
    <row r="1851" spans="4:4">
      <c r="D1851" s="21" t="e">
        <f t="shared" si="29"/>
        <v>#N/A</v>
      </c>
    </row>
    <row r="1852" spans="4:4">
      <c r="D1852" s="21" t="e">
        <f t="shared" si="29"/>
        <v>#N/A</v>
      </c>
    </row>
    <row r="1853" spans="4:4">
      <c r="D1853" s="21" t="e">
        <f t="shared" si="29"/>
        <v>#N/A</v>
      </c>
    </row>
    <row r="1854" spans="4:4">
      <c r="D1854" s="21" t="e">
        <f t="shared" si="29"/>
        <v>#N/A</v>
      </c>
    </row>
    <row r="1855" spans="4:4">
      <c r="D1855" s="21" t="e">
        <f t="shared" si="29"/>
        <v>#N/A</v>
      </c>
    </row>
    <row r="1856" spans="4:4">
      <c r="D1856" s="21" t="e">
        <f t="shared" si="29"/>
        <v>#N/A</v>
      </c>
    </row>
    <row r="1857" spans="4:4">
      <c r="D1857" s="21" t="e">
        <f t="shared" si="29"/>
        <v>#N/A</v>
      </c>
    </row>
    <row r="1858" spans="4:4">
      <c r="D1858" s="21" t="e">
        <f t="shared" si="29"/>
        <v>#N/A</v>
      </c>
    </row>
    <row r="1859" spans="4:4">
      <c r="D1859" s="21" t="e">
        <f t="shared" si="29"/>
        <v>#N/A</v>
      </c>
    </row>
    <row r="1860" spans="4:4">
      <c r="D1860" s="21" t="e">
        <f t="shared" si="29"/>
        <v>#N/A</v>
      </c>
    </row>
    <row r="1861" spans="4:4">
      <c r="D1861" s="21" t="e">
        <f t="shared" si="29"/>
        <v>#N/A</v>
      </c>
    </row>
    <row r="1862" spans="4:4">
      <c r="D1862" s="21" t="e">
        <f t="shared" si="29"/>
        <v>#N/A</v>
      </c>
    </row>
    <row r="1863" spans="4:4">
      <c r="D1863" s="21" t="e">
        <f t="shared" si="29"/>
        <v>#N/A</v>
      </c>
    </row>
    <row r="1864" spans="4:4">
      <c r="D1864" s="21" t="e">
        <f t="shared" si="29"/>
        <v>#N/A</v>
      </c>
    </row>
    <row r="1865" spans="4:4">
      <c r="D1865" s="21" t="e">
        <f t="shared" si="29"/>
        <v>#N/A</v>
      </c>
    </row>
    <row r="1866" spans="4:4">
      <c r="D1866" s="21" t="e">
        <f t="shared" si="29"/>
        <v>#N/A</v>
      </c>
    </row>
    <row r="1867" spans="4:4">
      <c r="D1867" s="21" t="e">
        <f t="shared" si="29"/>
        <v>#N/A</v>
      </c>
    </row>
    <row r="1868" spans="4:4">
      <c r="D1868" s="21" t="e">
        <f t="shared" si="29"/>
        <v>#N/A</v>
      </c>
    </row>
    <row r="1869" spans="4:4">
      <c r="D1869" s="21" t="e">
        <f t="shared" si="29"/>
        <v>#N/A</v>
      </c>
    </row>
    <row r="1870" spans="4:4">
      <c r="D1870" s="21" t="e">
        <f t="shared" si="29"/>
        <v>#N/A</v>
      </c>
    </row>
    <row r="1871" spans="4:4">
      <c r="D1871" s="21" t="e">
        <f t="shared" si="29"/>
        <v>#N/A</v>
      </c>
    </row>
    <row r="1872" spans="4:4">
      <c r="D1872" s="21" t="e">
        <f t="shared" si="29"/>
        <v>#N/A</v>
      </c>
    </row>
    <row r="1873" spans="4:4">
      <c r="D1873" s="21" t="e">
        <f t="shared" si="29"/>
        <v>#N/A</v>
      </c>
    </row>
    <row r="1874" spans="4:4">
      <c r="D1874" s="21" t="e">
        <f t="shared" si="29"/>
        <v>#N/A</v>
      </c>
    </row>
    <row r="1875" spans="4:4">
      <c r="D1875" s="21" t="e">
        <f t="shared" si="29"/>
        <v>#N/A</v>
      </c>
    </row>
    <row r="1876" spans="4:4">
      <c r="D1876" s="21" t="e">
        <f t="shared" si="29"/>
        <v>#N/A</v>
      </c>
    </row>
    <row r="1877" spans="4:4">
      <c r="D1877" s="21" t="e">
        <f t="shared" si="29"/>
        <v>#N/A</v>
      </c>
    </row>
    <row r="1878" spans="4:4">
      <c r="D1878" s="21" t="e">
        <f t="shared" si="29"/>
        <v>#N/A</v>
      </c>
    </row>
    <row r="1879" spans="4:4">
      <c r="D1879" s="21" t="e">
        <f t="shared" si="29"/>
        <v>#N/A</v>
      </c>
    </row>
    <row r="1880" spans="4:4">
      <c r="D1880" s="21" t="e">
        <f t="shared" si="29"/>
        <v>#N/A</v>
      </c>
    </row>
    <row r="1881" spans="4:4">
      <c r="D1881" s="21" t="e">
        <f t="shared" si="29"/>
        <v>#N/A</v>
      </c>
    </row>
    <row r="1882" spans="4:4">
      <c r="D1882" s="21" t="e">
        <f t="shared" si="29"/>
        <v>#N/A</v>
      </c>
    </row>
    <row r="1883" spans="4:4">
      <c r="D1883" s="21" t="e">
        <f t="shared" si="29"/>
        <v>#N/A</v>
      </c>
    </row>
    <row r="1884" spans="4:4">
      <c r="D1884" s="21" t="e">
        <f t="shared" si="29"/>
        <v>#N/A</v>
      </c>
    </row>
    <row r="1885" spans="4:4">
      <c r="D1885" s="21" t="e">
        <f t="shared" si="29"/>
        <v>#N/A</v>
      </c>
    </row>
    <row r="1886" spans="4:4">
      <c r="D1886" s="21" t="e">
        <f t="shared" si="29"/>
        <v>#N/A</v>
      </c>
    </row>
    <row r="1887" spans="4:4">
      <c r="D1887" s="21" t="e">
        <f t="shared" si="29"/>
        <v>#N/A</v>
      </c>
    </row>
    <row r="1888" spans="4:4">
      <c r="D1888" s="21" t="e">
        <f t="shared" si="29"/>
        <v>#N/A</v>
      </c>
    </row>
    <row r="1889" spans="4:4">
      <c r="D1889" s="21" t="e">
        <f t="shared" si="29"/>
        <v>#N/A</v>
      </c>
    </row>
    <row r="1890" spans="4:4">
      <c r="D1890" s="21" t="e">
        <f t="shared" si="29"/>
        <v>#N/A</v>
      </c>
    </row>
    <row r="1891" spans="4:4">
      <c r="D1891" s="21" t="e">
        <f t="shared" si="29"/>
        <v>#N/A</v>
      </c>
    </row>
    <row r="1892" spans="4:4">
      <c r="D1892" s="21" t="e">
        <f t="shared" si="29"/>
        <v>#N/A</v>
      </c>
    </row>
    <row r="1893" spans="4:4">
      <c r="D1893" s="21" t="e">
        <f t="shared" si="29"/>
        <v>#N/A</v>
      </c>
    </row>
    <row r="1894" spans="4:4">
      <c r="D1894" s="21" t="e">
        <f t="shared" ref="D1894:D1957" si="30">VLOOKUP(C1894,$H$6:$I$31,2,FALSE)</f>
        <v>#N/A</v>
      </c>
    </row>
    <row r="1895" spans="4:4">
      <c r="D1895" s="21" t="e">
        <f t="shared" si="30"/>
        <v>#N/A</v>
      </c>
    </row>
    <row r="1896" spans="4:4">
      <c r="D1896" s="21" t="e">
        <f t="shared" si="30"/>
        <v>#N/A</v>
      </c>
    </row>
    <row r="1897" spans="4:4">
      <c r="D1897" s="21" t="e">
        <f t="shared" si="30"/>
        <v>#N/A</v>
      </c>
    </row>
    <row r="1898" spans="4:4">
      <c r="D1898" s="21" t="e">
        <f t="shared" si="30"/>
        <v>#N/A</v>
      </c>
    </row>
    <row r="1899" spans="4:4">
      <c r="D1899" s="21" t="e">
        <f t="shared" si="30"/>
        <v>#N/A</v>
      </c>
    </row>
    <row r="1900" spans="4:4">
      <c r="D1900" s="21" t="e">
        <f t="shared" si="30"/>
        <v>#N/A</v>
      </c>
    </row>
    <row r="1901" spans="4:4">
      <c r="D1901" s="21" t="e">
        <f t="shared" si="30"/>
        <v>#N/A</v>
      </c>
    </row>
    <row r="1902" spans="4:4">
      <c r="D1902" s="21" t="e">
        <f t="shared" si="30"/>
        <v>#N/A</v>
      </c>
    </row>
    <row r="1903" spans="4:4">
      <c r="D1903" s="21" t="e">
        <f t="shared" si="30"/>
        <v>#N/A</v>
      </c>
    </row>
    <row r="1904" spans="4:4">
      <c r="D1904" s="21" t="e">
        <f t="shared" si="30"/>
        <v>#N/A</v>
      </c>
    </row>
    <row r="1905" spans="4:4">
      <c r="D1905" s="21" t="e">
        <f t="shared" si="30"/>
        <v>#N/A</v>
      </c>
    </row>
    <row r="1906" spans="4:4">
      <c r="D1906" s="21" t="e">
        <f t="shared" si="30"/>
        <v>#N/A</v>
      </c>
    </row>
    <row r="1907" spans="4:4">
      <c r="D1907" s="21" t="e">
        <f t="shared" si="30"/>
        <v>#N/A</v>
      </c>
    </row>
    <row r="1908" spans="4:4">
      <c r="D1908" s="21" t="e">
        <f t="shared" si="30"/>
        <v>#N/A</v>
      </c>
    </row>
    <row r="1909" spans="4:4">
      <c r="D1909" s="21" t="e">
        <f t="shared" si="30"/>
        <v>#N/A</v>
      </c>
    </row>
    <row r="1910" spans="4:4">
      <c r="D1910" s="21" t="e">
        <f t="shared" si="30"/>
        <v>#N/A</v>
      </c>
    </row>
    <row r="1911" spans="4:4">
      <c r="D1911" s="21" t="e">
        <f t="shared" si="30"/>
        <v>#N/A</v>
      </c>
    </row>
    <row r="1912" spans="4:4">
      <c r="D1912" s="21" t="e">
        <f t="shared" si="30"/>
        <v>#N/A</v>
      </c>
    </row>
    <row r="1913" spans="4:4">
      <c r="D1913" s="21" t="e">
        <f t="shared" si="30"/>
        <v>#N/A</v>
      </c>
    </row>
    <row r="1914" spans="4:4">
      <c r="D1914" s="21" t="e">
        <f t="shared" si="30"/>
        <v>#N/A</v>
      </c>
    </row>
    <row r="1915" spans="4:4">
      <c r="D1915" s="21" t="e">
        <f t="shared" si="30"/>
        <v>#N/A</v>
      </c>
    </row>
    <row r="1916" spans="4:4">
      <c r="D1916" s="21" t="e">
        <f t="shared" si="30"/>
        <v>#N/A</v>
      </c>
    </row>
    <row r="1917" spans="4:4">
      <c r="D1917" s="21" t="e">
        <f t="shared" si="30"/>
        <v>#N/A</v>
      </c>
    </row>
    <row r="1918" spans="4:4">
      <c r="D1918" s="21" t="e">
        <f t="shared" si="30"/>
        <v>#N/A</v>
      </c>
    </row>
    <row r="1919" spans="4:4">
      <c r="D1919" s="21" t="e">
        <f t="shared" si="30"/>
        <v>#N/A</v>
      </c>
    </row>
    <row r="1920" spans="4:4">
      <c r="D1920" s="21" t="e">
        <f t="shared" si="30"/>
        <v>#N/A</v>
      </c>
    </row>
    <row r="1921" spans="4:4">
      <c r="D1921" s="21" t="e">
        <f t="shared" si="30"/>
        <v>#N/A</v>
      </c>
    </row>
    <row r="1922" spans="4:4">
      <c r="D1922" s="21" t="e">
        <f t="shared" si="30"/>
        <v>#N/A</v>
      </c>
    </row>
    <row r="1923" spans="4:4">
      <c r="D1923" s="21" t="e">
        <f t="shared" si="30"/>
        <v>#N/A</v>
      </c>
    </row>
    <row r="1924" spans="4:4">
      <c r="D1924" s="21" t="e">
        <f t="shared" si="30"/>
        <v>#N/A</v>
      </c>
    </row>
    <row r="1925" spans="4:4">
      <c r="D1925" s="21" t="e">
        <f t="shared" si="30"/>
        <v>#N/A</v>
      </c>
    </row>
    <row r="1926" spans="4:4">
      <c r="D1926" s="21" t="e">
        <f t="shared" si="30"/>
        <v>#N/A</v>
      </c>
    </row>
    <row r="1927" spans="4:4">
      <c r="D1927" s="21" t="e">
        <f t="shared" si="30"/>
        <v>#N/A</v>
      </c>
    </row>
    <row r="1928" spans="4:4">
      <c r="D1928" s="21" t="e">
        <f t="shared" si="30"/>
        <v>#N/A</v>
      </c>
    </row>
    <row r="1929" spans="4:4">
      <c r="D1929" s="21" t="e">
        <f t="shared" si="30"/>
        <v>#N/A</v>
      </c>
    </row>
    <row r="1930" spans="4:4">
      <c r="D1930" s="21" t="e">
        <f t="shared" si="30"/>
        <v>#N/A</v>
      </c>
    </row>
    <row r="1931" spans="4:4">
      <c r="D1931" s="21" t="e">
        <f t="shared" si="30"/>
        <v>#N/A</v>
      </c>
    </row>
    <row r="1932" spans="4:4">
      <c r="D1932" s="21" t="e">
        <f t="shared" si="30"/>
        <v>#N/A</v>
      </c>
    </row>
    <row r="1933" spans="4:4">
      <c r="D1933" s="21" t="e">
        <f t="shared" si="30"/>
        <v>#N/A</v>
      </c>
    </row>
    <row r="1934" spans="4:4">
      <c r="D1934" s="21" t="e">
        <f t="shared" si="30"/>
        <v>#N/A</v>
      </c>
    </row>
    <row r="1935" spans="4:4">
      <c r="D1935" s="21" t="e">
        <f t="shared" si="30"/>
        <v>#N/A</v>
      </c>
    </row>
    <row r="1936" spans="4:4">
      <c r="D1936" s="21" t="e">
        <f t="shared" si="30"/>
        <v>#N/A</v>
      </c>
    </row>
    <row r="1937" spans="4:4">
      <c r="D1937" s="21" t="e">
        <f t="shared" si="30"/>
        <v>#N/A</v>
      </c>
    </row>
    <row r="1938" spans="4:4">
      <c r="D1938" s="21" t="e">
        <f t="shared" si="30"/>
        <v>#N/A</v>
      </c>
    </row>
    <row r="1939" spans="4:4">
      <c r="D1939" s="21" t="e">
        <f t="shared" si="30"/>
        <v>#N/A</v>
      </c>
    </row>
    <row r="1940" spans="4:4">
      <c r="D1940" s="21" t="e">
        <f t="shared" si="30"/>
        <v>#N/A</v>
      </c>
    </row>
    <row r="1941" spans="4:4">
      <c r="D1941" s="21" t="e">
        <f t="shared" si="30"/>
        <v>#N/A</v>
      </c>
    </row>
    <row r="1942" spans="4:4">
      <c r="D1942" s="21" t="e">
        <f t="shared" si="30"/>
        <v>#N/A</v>
      </c>
    </row>
    <row r="1943" spans="4:4">
      <c r="D1943" s="21" t="e">
        <f t="shared" si="30"/>
        <v>#N/A</v>
      </c>
    </row>
    <row r="1944" spans="4:4">
      <c r="D1944" s="21" t="e">
        <f t="shared" si="30"/>
        <v>#N/A</v>
      </c>
    </row>
    <row r="1945" spans="4:4">
      <c r="D1945" s="21" t="e">
        <f t="shared" si="30"/>
        <v>#N/A</v>
      </c>
    </row>
    <row r="1946" spans="4:4">
      <c r="D1946" s="21" t="e">
        <f t="shared" si="30"/>
        <v>#N/A</v>
      </c>
    </row>
    <row r="1947" spans="4:4">
      <c r="D1947" s="21" t="e">
        <f t="shared" si="30"/>
        <v>#N/A</v>
      </c>
    </row>
    <row r="1948" spans="4:4">
      <c r="D1948" s="21" t="e">
        <f t="shared" si="30"/>
        <v>#N/A</v>
      </c>
    </row>
    <row r="1949" spans="4:4">
      <c r="D1949" s="21" t="e">
        <f t="shared" si="30"/>
        <v>#N/A</v>
      </c>
    </row>
    <row r="1950" spans="4:4">
      <c r="D1950" s="21" t="e">
        <f t="shared" si="30"/>
        <v>#N/A</v>
      </c>
    </row>
    <row r="1951" spans="4:4">
      <c r="D1951" s="21" t="e">
        <f t="shared" si="30"/>
        <v>#N/A</v>
      </c>
    </row>
    <row r="1952" spans="4:4">
      <c r="D1952" s="21" t="e">
        <f t="shared" si="30"/>
        <v>#N/A</v>
      </c>
    </row>
    <row r="1953" spans="4:4">
      <c r="D1953" s="21" t="e">
        <f t="shared" si="30"/>
        <v>#N/A</v>
      </c>
    </row>
    <row r="1954" spans="4:4">
      <c r="D1954" s="21" t="e">
        <f t="shared" si="30"/>
        <v>#N/A</v>
      </c>
    </row>
    <row r="1955" spans="4:4">
      <c r="D1955" s="21" t="e">
        <f t="shared" si="30"/>
        <v>#N/A</v>
      </c>
    </row>
    <row r="1956" spans="4:4">
      <c r="D1956" s="21" t="e">
        <f t="shared" si="30"/>
        <v>#N/A</v>
      </c>
    </row>
    <row r="1957" spans="4:4">
      <c r="D1957" s="21" t="e">
        <f t="shared" si="30"/>
        <v>#N/A</v>
      </c>
    </row>
    <row r="1958" spans="4:4">
      <c r="D1958" s="21" t="e">
        <f t="shared" ref="D1958:D2000" si="31">VLOOKUP(C1958,$H$6:$I$31,2,FALSE)</f>
        <v>#N/A</v>
      </c>
    </row>
    <row r="1959" spans="4:4">
      <c r="D1959" s="21" t="e">
        <f t="shared" si="31"/>
        <v>#N/A</v>
      </c>
    </row>
    <row r="1960" spans="4:4">
      <c r="D1960" s="21" t="e">
        <f t="shared" si="31"/>
        <v>#N/A</v>
      </c>
    </row>
    <row r="1961" spans="4:4">
      <c r="D1961" s="21" t="e">
        <f t="shared" si="31"/>
        <v>#N/A</v>
      </c>
    </row>
    <row r="1962" spans="4:4">
      <c r="D1962" s="21" t="e">
        <f t="shared" si="31"/>
        <v>#N/A</v>
      </c>
    </row>
    <row r="1963" spans="4:4">
      <c r="D1963" s="21" t="e">
        <f t="shared" si="31"/>
        <v>#N/A</v>
      </c>
    </row>
    <row r="1964" spans="4:4">
      <c r="D1964" s="21" t="e">
        <f t="shared" si="31"/>
        <v>#N/A</v>
      </c>
    </row>
    <row r="1965" spans="4:4">
      <c r="D1965" s="21" t="e">
        <f t="shared" si="31"/>
        <v>#N/A</v>
      </c>
    </row>
    <row r="1966" spans="4:4">
      <c r="D1966" s="21" t="e">
        <f t="shared" si="31"/>
        <v>#N/A</v>
      </c>
    </row>
    <row r="1967" spans="4:4">
      <c r="D1967" s="21" t="e">
        <f t="shared" si="31"/>
        <v>#N/A</v>
      </c>
    </row>
    <row r="1968" spans="4:4">
      <c r="D1968" s="21" t="e">
        <f t="shared" si="31"/>
        <v>#N/A</v>
      </c>
    </row>
    <row r="1969" spans="4:4">
      <c r="D1969" s="21" t="e">
        <f t="shared" si="31"/>
        <v>#N/A</v>
      </c>
    </row>
    <row r="1970" spans="4:4">
      <c r="D1970" s="21" t="e">
        <f t="shared" si="31"/>
        <v>#N/A</v>
      </c>
    </row>
    <row r="1971" spans="4:4">
      <c r="D1971" s="21" t="e">
        <f t="shared" si="31"/>
        <v>#N/A</v>
      </c>
    </row>
    <row r="1972" spans="4:4">
      <c r="D1972" s="21" t="e">
        <f t="shared" si="31"/>
        <v>#N/A</v>
      </c>
    </row>
    <row r="1973" spans="4:4">
      <c r="D1973" s="21" t="e">
        <f t="shared" si="31"/>
        <v>#N/A</v>
      </c>
    </row>
    <row r="1974" spans="4:4">
      <c r="D1974" s="21" t="e">
        <f t="shared" si="31"/>
        <v>#N/A</v>
      </c>
    </row>
    <row r="1975" spans="4:4">
      <c r="D1975" s="21" t="e">
        <f t="shared" si="31"/>
        <v>#N/A</v>
      </c>
    </row>
    <row r="1976" spans="4:4">
      <c r="D1976" s="21" t="e">
        <f t="shared" si="31"/>
        <v>#N/A</v>
      </c>
    </row>
    <row r="1977" spans="4:4">
      <c r="D1977" s="21" t="e">
        <f t="shared" si="31"/>
        <v>#N/A</v>
      </c>
    </row>
    <row r="1978" spans="4:4">
      <c r="D1978" s="21" t="e">
        <f t="shared" si="31"/>
        <v>#N/A</v>
      </c>
    </row>
    <row r="1979" spans="4:4">
      <c r="D1979" s="21" t="e">
        <f t="shared" si="31"/>
        <v>#N/A</v>
      </c>
    </row>
    <row r="1980" spans="4:4">
      <c r="D1980" s="21" t="e">
        <f t="shared" si="31"/>
        <v>#N/A</v>
      </c>
    </row>
    <row r="1981" spans="4:4">
      <c r="D1981" s="21" t="e">
        <f t="shared" si="31"/>
        <v>#N/A</v>
      </c>
    </row>
    <row r="1982" spans="4:4">
      <c r="D1982" s="21" t="e">
        <f t="shared" si="31"/>
        <v>#N/A</v>
      </c>
    </row>
    <row r="1983" spans="4:4">
      <c r="D1983" s="21" t="e">
        <f t="shared" si="31"/>
        <v>#N/A</v>
      </c>
    </row>
    <row r="1984" spans="4:4">
      <c r="D1984" s="21" t="e">
        <f t="shared" si="31"/>
        <v>#N/A</v>
      </c>
    </row>
    <row r="1985" spans="4:4">
      <c r="D1985" s="21" t="e">
        <f t="shared" si="31"/>
        <v>#N/A</v>
      </c>
    </row>
    <row r="1986" spans="4:4">
      <c r="D1986" s="21" t="e">
        <f t="shared" si="31"/>
        <v>#N/A</v>
      </c>
    </row>
    <row r="1987" spans="4:4">
      <c r="D1987" s="21" t="e">
        <f t="shared" si="31"/>
        <v>#N/A</v>
      </c>
    </row>
    <row r="1988" spans="4:4">
      <c r="D1988" s="21" t="e">
        <f t="shared" si="31"/>
        <v>#N/A</v>
      </c>
    </row>
    <row r="1989" spans="4:4">
      <c r="D1989" s="21" t="e">
        <f t="shared" si="31"/>
        <v>#N/A</v>
      </c>
    </row>
    <row r="1990" spans="4:4">
      <c r="D1990" s="21" t="e">
        <f t="shared" si="31"/>
        <v>#N/A</v>
      </c>
    </row>
    <row r="1991" spans="4:4">
      <c r="D1991" s="21" t="e">
        <f t="shared" si="31"/>
        <v>#N/A</v>
      </c>
    </row>
    <row r="1992" spans="4:4">
      <c r="D1992" s="21" t="e">
        <f t="shared" si="31"/>
        <v>#N/A</v>
      </c>
    </row>
    <row r="1993" spans="4:4">
      <c r="D1993" s="21" t="e">
        <f t="shared" si="31"/>
        <v>#N/A</v>
      </c>
    </row>
    <row r="1994" spans="4:4">
      <c r="D1994" s="21" t="e">
        <f t="shared" si="31"/>
        <v>#N/A</v>
      </c>
    </row>
    <row r="1995" spans="4:4">
      <c r="D1995" s="21" t="e">
        <f t="shared" si="31"/>
        <v>#N/A</v>
      </c>
    </row>
    <row r="1996" spans="4:4">
      <c r="D1996" s="21" t="e">
        <f t="shared" si="31"/>
        <v>#N/A</v>
      </c>
    </row>
    <row r="1997" spans="4:4">
      <c r="D1997" s="21" t="e">
        <f t="shared" si="31"/>
        <v>#N/A</v>
      </c>
    </row>
    <row r="1998" spans="4:4">
      <c r="D1998" s="21" t="e">
        <f t="shared" si="31"/>
        <v>#N/A</v>
      </c>
    </row>
    <row r="1999" spans="4:4">
      <c r="D1999" s="21" t="e">
        <f t="shared" si="31"/>
        <v>#N/A</v>
      </c>
    </row>
    <row r="2000" spans="4:4">
      <c r="D2000" s="21" t="e">
        <f t="shared" si="31"/>
        <v>#N/A</v>
      </c>
    </row>
  </sheetData>
  <autoFilter ref="A5:D2000"/>
  <mergeCells count="3">
    <mergeCell ref="J1:M2"/>
    <mergeCell ref="H32:I33"/>
    <mergeCell ref="H5:I5"/>
  </mergeCells>
  <phoneticPr fontId="7"/>
  <dataValidations count="1">
    <dataValidation type="list" allowBlank="1" showInputMessage="1" showErrorMessage="1" sqref="C6:C1483">
      <formula1>$H$6:$H$31</formula1>
    </dataValidation>
  </dataValidations>
  <pageMargins left="0.7" right="0.7" top="0.75" bottom="0.75" header="0.3" footer="0.3"/>
  <pageSetup paperSize="9" scale="90" orientation="portrait" r:id="rId1"/>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F89"/>
  <sheetViews>
    <sheetView zoomScaleNormal="100" zoomScaleSheetLayoutView="110" workbookViewId="0">
      <selection sqref="A1:B2"/>
    </sheetView>
  </sheetViews>
  <sheetFormatPr defaultColWidth="1.75" defaultRowHeight="14.25" customHeight="1"/>
  <cols>
    <col min="1" max="16384" width="1.75" style="3"/>
  </cols>
  <sheetData>
    <row r="1" spans="1:58" ht="14.25" customHeight="1">
      <c r="A1" s="635"/>
      <c r="B1" s="636"/>
      <c r="C1" s="639"/>
      <c r="D1" s="639"/>
      <c r="E1" s="636" t="s">
        <v>49</v>
      </c>
      <c r="F1" s="639"/>
      <c r="G1" s="639"/>
      <c r="H1" s="636" t="s">
        <v>50</v>
      </c>
      <c r="I1" s="639"/>
      <c r="J1" s="639"/>
      <c r="K1" s="654" t="s">
        <v>51</v>
      </c>
      <c r="L1" s="5"/>
      <c r="M1" s="5"/>
      <c r="N1" s="5"/>
      <c r="O1" s="5"/>
      <c r="P1" s="249" t="s">
        <v>62</v>
      </c>
      <c r="Q1" s="249"/>
      <c r="R1" s="249"/>
      <c r="S1" s="249"/>
      <c r="T1" s="249"/>
      <c r="U1" s="249"/>
      <c r="V1" s="249"/>
      <c r="W1" s="249"/>
      <c r="X1" s="249"/>
      <c r="Y1" s="249"/>
      <c r="Z1" s="249"/>
      <c r="AA1" s="249"/>
      <c r="AB1" s="249"/>
      <c r="AC1" s="249"/>
      <c r="AD1" s="249"/>
      <c r="AE1" s="249"/>
      <c r="AF1" s="5"/>
      <c r="AG1" s="5"/>
      <c r="AH1" s="4"/>
      <c r="AI1" s="235" t="s">
        <v>54</v>
      </c>
      <c r="AJ1" s="235"/>
      <c r="AK1" s="235"/>
      <c r="AL1" s="235"/>
      <c r="AM1" s="235"/>
      <c r="AN1" s="235"/>
      <c r="AO1" s="235"/>
      <c r="AP1" s="235"/>
      <c r="AQ1" s="234" t="s">
        <v>55</v>
      </c>
      <c r="AR1" s="234"/>
      <c r="AS1" s="234"/>
      <c r="AT1" s="235"/>
      <c r="AU1" s="235"/>
      <c r="AV1" s="235"/>
      <c r="AW1" s="235"/>
      <c r="AX1" s="235"/>
      <c r="AY1" s="234" t="s">
        <v>64</v>
      </c>
      <c r="AZ1" s="234"/>
      <c r="BA1" s="234"/>
      <c r="BB1" s="235"/>
      <c r="BC1" s="235"/>
      <c r="BD1" s="235"/>
      <c r="BE1" s="235"/>
      <c r="BF1" s="235"/>
    </row>
    <row r="2" spans="1:58" ht="14.25" customHeight="1" thickBot="1">
      <c r="A2" s="637"/>
      <c r="B2" s="638"/>
      <c r="C2" s="640"/>
      <c r="D2" s="640"/>
      <c r="E2" s="638"/>
      <c r="F2" s="640"/>
      <c r="G2" s="640"/>
      <c r="H2" s="638"/>
      <c r="I2" s="640"/>
      <c r="J2" s="640"/>
      <c r="K2" s="655"/>
      <c r="L2" s="5"/>
      <c r="M2" s="5"/>
      <c r="N2" s="5"/>
      <c r="O2" s="5"/>
      <c r="P2" s="249"/>
      <c r="Q2" s="249"/>
      <c r="R2" s="249"/>
      <c r="S2" s="249"/>
      <c r="T2" s="249"/>
      <c r="U2" s="249"/>
      <c r="V2" s="249"/>
      <c r="W2" s="249"/>
      <c r="X2" s="249"/>
      <c r="Y2" s="249"/>
      <c r="Z2" s="249"/>
      <c r="AA2" s="249"/>
      <c r="AB2" s="249"/>
      <c r="AC2" s="249"/>
      <c r="AD2" s="249"/>
      <c r="AE2" s="249"/>
      <c r="AF2" s="5"/>
      <c r="AG2" s="5"/>
      <c r="AH2" s="4"/>
      <c r="AI2" s="235"/>
      <c r="AJ2" s="235"/>
      <c r="AK2" s="235"/>
      <c r="AL2" s="235"/>
      <c r="AM2" s="235"/>
      <c r="AN2" s="235"/>
      <c r="AO2" s="235"/>
      <c r="AP2" s="235"/>
      <c r="AQ2" s="234"/>
      <c r="AR2" s="234"/>
      <c r="AS2" s="234"/>
      <c r="AT2" s="235"/>
      <c r="AU2" s="235"/>
      <c r="AV2" s="235"/>
      <c r="AW2" s="235"/>
      <c r="AX2" s="235"/>
      <c r="AY2" s="234"/>
      <c r="AZ2" s="234"/>
      <c r="BA2" s="234"/>
      <c r="BB2" s="235"/>
      <c r="BC2" s="235"/>
      <c r="BD2" s="235"/>
      <c r="BE2" s="235"/>
      <c r="BF2" s="235"/>
    </row>
    <row r="3" spans="1:58" ht="7.5" customHeight="1">
      <c r="A3" s="47"/>
      <c r="B3" s="47"/>
      <c r="C3" s="47"/>
      <c r="D3" s="47"/>
      <c r="E3" s="47"/>
      <c r="F3" s="47"/>
      <c r="G3" s="47"/>
      <c r="H3" s="47"/>
      <c r="I3" s="47"/>
      <c r="J3" s="47"/>
      <c r="K3" s="47"/>
      <c r="L3" s="5"/>
      <c r="M3" s="45"/>
      <c r="N3" s="45"/>
      <c r="O3" s="45"/>
      <c r="P3" s="45"/>
      <c r="Q3" s="45"/>
      <c r="R3" s="45"/>
      <c r="S3" s="45"/>
      <c r="T3" s="45"/>
      <c r="U3" s="45"/>
      <c r="V3" s="45"/>
      <c r="W3" s="45"/>
      <c r="X3" s="45"/>
      <c r="Y3" s="45"/>
      <c r="Z3" s="45"/>
      <c r="AA3" s="45"/>
      <c r="AB3" s="45"/>
      <c r="AC3" s="45"/>
      <c r="AD3" s="45"/>
      <c r="AE3" s="45"/>
      <c r="AF3" s="45"/>
      <c r="AG3" s="5"/>
      <c r="AH3" s="47"/>
      <c r="AI3" s="47"/>
      <c r="AJ3" s="47"/>
      <c r="AK3" s="47"/>
      <c r="AL3" s="47"/>
      <c r="AM3" s="47"/>
      <c r="AN3" s="47"/>
      <c r="AO3" s="46"/>
      <c r="AP3" s="46"/>
      <c r="AQ3" s="46"/>
      <c r="AR3" s="47"/>
      <c r="AS3" s="5"/>
      <c r="AT3" s="47"/>
      <c r="AU3" s="47"/>
      <c r="AV3" s="47"/>
      <c r="AW3" s="47"/>
      <c r="AX3" s="47"/>
      <c r="AY3" s="47"/>
      <c r="AZ3" s="47"/>
      <c r="BA3" s="46"/>
      <c r="BB3" s="46"/>
      <c r="BC3" s="4"/>
      <c r="BD3" s="4"/>
      <c r="BE3" s="4"/>
      <c r="BF3" s="4"/>
    </row>
    <row r="4" spans="1:58" ht="14.25" customHeight="1">
      <c r="A4" s="236" t="s">
        <v>1530</v>
      </c>
      <c r="B4" s="237"/>
      <c r="C4" s="237"/>
      <c r="D4" s="237"/>
      <c r="E4" s="238"/>
      <c r="F4" s="26"/>
      <c r="G4" s="26"/>
      <c r="H4" s="26"/>
      <c r="I4" s="26"/>
      <c r="J4" s="26"/>
      <c r="K4" s="26"/>
      <c r="L4" s="26"/>
      <c r="M4" s="26"/>
      <c r="N4" s="26"/>
      <c r="O4" s="26"/>
      <c r="P4" s="26"/>
      <c r="Q4" s="26"/>
      <c r="R4" s="236" t="s">
        <v>57</v>
      </c>
      <c r="S4" s="237"/>
      <c r="T4" s="237"/>
      <c r="U4" s="237"/>
      <c r="V4" s="238"/>
      <c r="W4" s="26"/>
      <c r="X4" s="26"/>
      <c r="Y4" s="26"/>
      <c r="Z4" s="26"/>
      <c r="AA4" s="26"/>
      <c r="AB4" s="26"/>
      <c r="AC4" s="26"/>
      <c r="AD4" s="26"/>
      <c r="AE4" s="26"/>
      <c r="AF4" s="26"/>
      <c r="AG4" s="26"/>
      <c r="AH4" s="26"/>
      <c r="AI4" s="6"/>
      <c r="AJ4" s="7"/>
      <c r="AK4" s="7"/>
      <c r="AL4" s="7"/>
      <c r="AM4" s="6"/>
      <c r="AN4" s="6"/>
      <c r="AO4" s="6"/>
      <c r="AP4" s="6"/>
      <c r="AQ4" s="6"/>
      <c r="AR4" s="6"/>
      <c r="AS4" s="4"/>
      <c r="AT4" s="4"/>
      <c r="AU4" s="4"/>
      <c r="AV4" s="4"/>
      <c r="AW4" s="4"/>
      <c r="AX4" s="4"/>
      <c r="AY4" s="236" t="s">
        <v>70</v>
      </c>
      <c r="AZ4" s="237"/>
      <c r="BA4" s="237"/>
      <c r="BB4" s="237"/>
      <c r="BC4" s="237"/>
      <c r="BD4" s="237"/>
      <c r="BE4" s="237"/>
      <c r="BF4" s="238"/>
    </row>
    <row r="5" spans="1:58" ht="14.25" customHeight="1" thickBot="1">
      <c r="A5" s="652"/>
      <c r="B5" s="653"/>
      <c r="C5" s="352" t="s">
        <v>1527</v>
      </c>
      <c r="D5" s="353"/>
      <c r="E5" s="354"/>
      <c r="F5" s="352" t="s">
        <v>1528</v>
      </c>
      <c r="G5" s="353"/>
      <c r="H5" s="354"/>
      <c r="I5" s="352" t="s">
        <v>53</v>
      </c>
      <c r="J5" s="353"/>
      <c r="K5" s="354"/>
      <c r="L5" s="277" t="s">
        <v>2</v>
      </c>
      <c r="M5" s="278"/>
      <c r="N5" s="329"/>
      <c r="O5" s="277" t="s">
        <v>52</v>
      </c>
      <c r="P5" s="278"/>
      <c r="Q5" s="279"/>
      <c r="R5" s="652"/>
      <c r="S5" s="653"/>
      <c r="T5" s="352" t="s">
        <v>1527</v>
      </c>
      <c r="U5" s="353"/>
      <c r="V5" s="354"/>
      <c r="W5" s="352" t="s">
        <v>1528</v>
      </c>
      <c r="X5" s="353"/>
      <c r="Y5" s="354"/>
      <c r="Z5" s="352" t="s">
        <v>53</v>
      </c>
      <c r="AA5" s="353"/>
      <c r="AB5" s="354"/>
      <c r="AC5" s="277" t="s">
        <v>2</v>
      </c>
      <c r="AD5" s="278"/>
      <c r="AE5" s="329"/>
      <c r="AF5" s="277" t="s">
        <v>52</v>
      </c>
      <c r="AG5" s="278"/>
      <c r="AH5" s="279"/>
      <c r="AI5" s="280"/>
      <c r="AJ5" s="281"/>
      <c r="AK5" s="282"/>
      <c r="AL5" s="284" t="s">
        <v>60</v>
      </c>
      <c r="AM5" s="284"/>
      <c r="AN5" s="284"/>
      <c r="AO5" s="284"/>
      <c r="AP5" s="284"/>
      <c r="AQ5" s="284" t="s">
        <v>48</v>
      </c>
      <c r="AR5" s="284"/>
      <c r="AS5" s="284"/>
      <c r="AT5" s="284" t="s">
        <v>68</v>
      </c>
      <c r="AU5" s="284"/>
      <c r="AV5" s="284"/>
      <c r="AW5" s="284"/>
      <c r="AX5" s="284"/>
      <c r="AY5" s="651" t="s">
        <v>63</v>
      </c>
      <c r="AZ5" s="304"/>
      <c r="BA5" s="304"/>
      <c r="BB5" s="305"/>
      <c r="BC5" s="651" t="s">
        <v>67</v>
      </c>
      <c r="BD5" s="304"/>
      <c r="BE5" s="304"/>
      <c r="BF5" s="305"/>
    </row>
    <row r="6" spans="1:58" ht="14.25" customHeight="1">
      <c r="A6" s="633" t="s">
        <v>56</v>
      </c>
      <c r="B6" s="616"/>
      <c r="C6" s="650"/>
      <c r="D6" s="611"/>
      <c r="E6" s="611"/>
      <c r="F6" s="611"/>
      <c r="G6" s="611"/>
      <c r="H6" s="611"/>
      <c r="I6" s="611"/>
      <c r="J6" s="611"/>
      <c r="K6" s="611"/>
      <c r="L6" s="611"/>
      <c r="M6" s="611"/>
      <c r="N6" s="611"/>
      <c r="O6" s="613"/>
      <c r="P6" s="613"/>
      <c r="Q6" s="614"/>
      <c r="R6" s="615" t="s">
        <v>1526</v>
      </c>
      <c r="S6" s="616"/>
      <c r="T6" s="650"/>
      <c r="U6" s="611"/>
      <c r="V6" s="611"/>
      <c r="W6" s="611"/>
      <c r="X6" s="611"/>
      <c r="Y6" s="611"/>
      <c r="Z6" s="611"/>
      <c r="AA6" s="611"/>
      <c r="AB6" s="611"/>
      <c r="AC6" s="611"/>
      <c r="AD6" s="611"/>
      <c r="AE6" s="611"/>
      <c r="AF6" s="613"/>
      <c r="AG6" s="613"/>
      <c r="AH6" s="614"/>
      <c r="AI6" s="304" t="s">
        <v>69</v>
      </c>
      <c r="AJ6" s="304"/>
      <c r="AK6" s="304"/>
      <c r="AL6" s="647"/>
      <c r="AM6" s="642"/>
      <c r="AN6" s="642"/>
      <c r="AO6" s="642"/>
      <c r="AP6" s="642"/>
      <c r="AQ6" s="642"/>
      <c r="AR6" s="642"/>
      <c r="AS6" s="642"/>
      <c r="AT6" s="642"/>
      <c r="AU6" s="642"/>
      <c r="AV6" s="642"/>
      <c r="AW6" s="642"/>
      <c r="AX6" s="642"/>
      <c r="AY6" s="642"/>
      <c r="AZ6" s="642"/>
      <c r="BA6" s="642"/>
      <c r="BB6" s="642"/>
      <c r="BC6" s="642"/>
      <c r="BD6" s="642"/>
      <c r="BE6" s="642"/>
      <c r="BF6" s="643"/>
    </row>
    <row r="7" spans="1:58" ht="14.25" customHeight="1">
      <c r="A7" s="633"/>
      <c r="B7" s="616"/>
      <c r="C7" s="626"/>
      <c r="D7" s="612"/>
      <c r="E7" s="612"/>
      <c r="F7" s="612"/>
      <c r="G7" s="612"/>
      <c r="H7" s="612"/>
      <c r="I7" s="612"/>
      <c r="J7" s="612"/>
      <c r="K7" s="612"/>
      <c r="L7" s="612"/>
      <c r="M7" s="612"/>
      <c r="N7" s="612"/>
      <c r="O7" s="608"/>
      <c r="P7" s="608"/>
      <c r="Q7" s="609"/>
      <c r="R7" s="615"/>
      <c r="S7" s="616"/>
      <c r="T7" s="626"/>
      <c r="U7" s="612"/>
      <c r="V7" s="612"/>
      <c r="W7" s="612"/>
      <c r="X7" s="612"/>
      <c r="Y7" s="612"/>
      <c r="Z7" s="612"/>
      <c r="AA7" s="612"/>
      <c r="AB7" s="612"/>
      <c r="AC7" s="612"/>
      <c r="AD7" s="612"/>
      <c r="AE7" s="612"/>
      <c r="AF7" s="608"/>
      <c r="AG7" s="608"/>
      <c r="AH7" s="609"/>
      <c r="AI7" s="307"/>
      <c r="AJ7" s="307"/>
      <c r="AK7" s="307"/>
      <c r="AL7" s="627"/>
      <c r="AM7" s="628"/>
      <c r="AN7" s="628"/>
      <c r="AO7" s="628"/>
      <c r="AP7" s="628"/>
      <c r="AQ7" s="628"/>
      <c r="AR7" s="628"/>
      <c r="AS7" s="628"/>
      <c r="AT7" s="628"/>
      <c r="AU7" s="628"/>
      <c r="AV7" s="628"/>
      <c r="AW7" s="628"/>
      <c r="AX7" s="628"/>
      <c r="AY7" s="628"/>
      <c r="AZ7" s="628"/>
      <c r="BA7" s="628"/>
      <c r="BB7" s="628"/>
      <c r="BC7" s="628"/>
      <c r="BD7" s="628"/>
      <c r="BE7" s="628"/>
      <c r="BF7" s="631"/>
    </row>
    <row r="8" spans="1:58" ht="14.25" customHeight="1" thickBot="1">
      <c r="A8" s="315" t="s">
        <v>1524</v>
      </c>
      <c r="B8" s="621"/>
      <c r="C8" s="644"/>
      <c r="D8" s="645"/>
      <c r="E8" s="645"/>
      <c r="F8" s="645"/>
      <c r="G8" s="645"/>
      <c r="H8" s="645"/>
      <c r="I8" s="645"/>
      <c r="J8" s="645"/>
      <c r="K8" s="645"/>
      <c r="L8" s="645"/>
      <c r="M8" s="645"/>
      <c r="N8" s="645"/>
      <c r="O8" s="645"/>
      <c r="P8" s="645"/>
      <c r="Q8" s="646"/>
      <c r="R8" s="621" t="s">
        <v>1524</v>
      </c>
      <c r="S8" s="621"/>
      <c r="T8" s="634"/>
      <c r="U8" s="604"/>
      <c r="V8" s="604"/>
      <c r="W8" s="604"/>
      <c r="X8" s="604"/>
      <c r="Y8" s="604"/>
      <c r="Z8" s="604"/>
      <c r="AA8" s="604"/>
      <c r="AB8" s="604"/>
      <c r="AC8" s="604"/>
      <c r="AD8" s="604"/>
      <c r="AE8" s="604"/>
      <c r="AF8" s="604"/>
      <c r="AG8" s="604"/>
      <c r="AH8" s="605"/>
      <c r="AI8" s="304" t="s">
        <v>57</v>
      </c>
      <c r="AJ8" s="304"/>
      <c r="AK8" s="304"/>
      <c r="AL8" s="627"/>
      <c r="AM8" s="628"/>
      <c r="AN8" s="628"/>
      <c r="AO8" s="628"/>
      <c r="AP8" s="628"/>
      <c r="AQ8" s="628"/>
      <c r="AR8" s="628"/>
      <c r="AS8" s="628"/>
      <c r="AT8" s="628"/>
      <c r="AU8" s="628"/>
      <c r="AV8" s="628"/>
      <c r="AW8" s="628"/>
      <c r="AX8" s="628"/>
      <c r="AY8" s="628"/>
      <c r="AZ8" s="628"/>
      <c r="BA8" s="628"/>
      <c r="BB8" s="628"/>
      <c r="BC8" s="628"/>
      <c r="BD8" s="628"/>
      <c r="BE8" s="628"/>
      <c r="BF8" s="631"/>
    </row>
    <row r="9" spans="1:58" ht="14.25" customHeight="1" thickTop="1" thickBot="1">
      <c r="A9" s="633" t="s">
        <v>1525</v>
      </c>
      <c r="B9" s="616"/>
      <c r="C9" s="624"/>
      <c r="D9" s="625"/>
      <c r="E9" s="625"/>
      <c r="F9" s="625"/>
      <c r="G9" s="625"/>
      <c r="H9" s="625"/>
      <c r="I9" s="625"/>
      <c r="J9" s="625"/>
      <c r="K9" s="625"/>
      <c r="L9" s="625"/>
      <c r="M9" s="625"/>
      <c r="N9" s="625"/>
      <c r="O9" s="606"/>
      <c r="P9" s="606"/>
      <c r="Q9" s="607"/>
      <c r="R9" s="615" t="s">
        <v>1525</v>
      </c>
      <c r="S9" s="616"/>
      <c r="T9" s="624"/>
      <c r="U9" s="625"/>
      <c r="V9" s="625"/>
      <c r="W9" s="625"/>
      <c r="X9" s="625"/>
      <c r="Y9" s="625"/>
      <c r="Z9" s="625"/>
      <c r="AA9" s="625"/>
      <c r="AB9" s="625"/>
      <c r="AC9" s="625"/>
      <c r="AD9" s="625"/>
      <c r="AE9" s="625"/>
      <c r="AF9" s="606"/>
      <c r="AG9" s="606"/>
      <c r="AH9" s="607"/>
      <c r="AI9" s="307"/>
      <c r="AJ9" s="307"/>
      <c r="AK9" s="307"/>
      <c r="AL9" s="629"/>
      <c r="AM9" s="630"/>
      <c r="AN9" s="630"/>
      <c r="AO9" s="630"/>
      <c r="AP9" s="630"/>
      <c r="AQ9" s="630"/>
      <c r="AR9" s="630"/>
      <c r="AS9" s="630"/>
      <c r="AT9" s="630"/>
      <c r="AU9" s="630"/>
      <c r="AV9" s="630"/>
      <c r="AW9" s="630"/>
      <c r="AX9" s="630"/>
      <c r="AY9" s="630"/>
      <c r="AZ9" s="630"/>
      <c r="BA9" s="630"/>
      <c r="BB9" s="630"/>
      <c r="BC9" s="630"/>
      <c r="BD9" s="630"/>
      <c r="BE9" s="630"/>
      <c r="BF9" s="632"/>
    </row>
    <row r="10" spans="1:58" ht="14.25" customHeight="1" thickTop="1">
      <c r="A10" s="633"/>
      <c r="B10" s="616"/>
      <c r="C10" s="626"/>
      <c r="D10" s="612"/>
      <c r="E10" s="612"/>
      <c r="F10" s="612"/>
      <c r="G10" s="612"/>
      <c r="H10" s="612"/>
      <c r="I10" s="612"/>
      <c r="J10" s="612"/>
      <c r="K10" s="612"/>
      <c r="L10" s="612"/>
      <c r="M10" s="612"/>
      <c r="N10" s="612"/>
      <c r="O10" s="608"/>
      <c r="P10" s="608"/>
      <c r="Q10" s="609"/>
      <c r="R10" s="615"/>
      <c r="S10" s="616"/>
      <c r="T10" s="626"/>
      <c r="U10" s="612"/>
      <c r="V10" s="612"/>
      <c r="W10" s="612"/>
      <c r="X10" s="612"/>
      <c r="Y10" s="612"/>
      <c r="Z10" s="612"/>
      <c r="AA10" s="612"/>
      <c r="AB10" s="612"/>
      <c r="AC10" s="612"/>
      <c r="AD10" s="612"/>
      <c r="AE10" s="612"/>
      <c r="AF10" s="608"/>
      <c r="AG10" s="608"/>
      <c r="AH10" s="609"/>
      <c r="AI10" s="304" t="s">
        <v>68</v>
      </c>
      <c r="AJ10" s="304"/>
      <c r="AK10" s="304"/>
      <c r="AL10" s="648"/>
      <c r="AM10" s="617"/>
      <c r="AN10" s="617"/>
      <c r="AO10" s="617"/>
      <c r="AP10" s="617"/>
      <c r="AQ10" s="617"/>
      <c r="AR10" s="617"/>
      <c r="AS10" s="617"/>
      <c r="AT10" s="617"/>
      <c r="AU10" s="617"/>
      <c r="AV10" s="617"/>
      <c r="AW10" s="617"/>
      <c r="AX10" s="617"/>
      <c r="AY10" s="617"/>
      <c r="AZ10" s="617"/>
      <c r="BA10" s="617"/>
      <c r="BB10" s="617"/>
      <c r="BC10" s="617"/>
      <c r="BD10" s="617"/>
      <c r="BE10" s="617"/>
      <c r="BF10" s="619"/>
    </row>
    <row r="11" spans="1:58" ht="14.25" customHeight="1" thickBot="1">
      <c r="A11" s="315" t="s">
        <v>1524</v>
      </c>
      <c r="B11" s="621"/>
      <c r="C11" s="622"/>
      <c r="D11" s="623"/>
      <c r="E11" s="623"/>
      <c r="F11" s="623"/>
      <c r="G11" s="623"/>
      <c r="H11" s="623"/>
      <c r="I11" s="623"/>
      <c r="J11" s="623"/>
      <c r="K11" s="623"/>
      <c r="L11" s="623"/>
      <c r="M11" s="623"/>
      <c r="N11" s="623"/>
      <c r="O11" s="623"/>
      <c r="P11" s="623"/>
      <c r="Q11" s="641"/>
      <c r="R11" s="621" t="s">
        <v>1524</v>
      </c>
      <c r="S11" s="621"/>
      <c r="T11" s="622"/>
      <c r="U11" s="623"/>
      <c r="V11" s="623"/>
      <c r="W11" s="623"/>
      <c r="X11" s="623"/>
      <c r="Y11" s="623"/>
      <c r="Z11" s="623"/>
      <c r="AA11" s="623"/>
      <c r="AB11" s="623"/>
      <c r="AC11" s="623"/>
      <c r="AD11" s="623"/>
      <c r="AE11" s="623"/>
      <c r="AF11" s="623"/>
      <c r="AG11" s="623"/>
      <c r="AH11" s="641"/>
      <c r="AI11" s="307"/>
      <c r="AJ11" s="307"/>
      <c r="AK11" s="307"/>
      <c r="AL11" s="649"/>
      <c r="AM11" s="618"/>
      <c r="AN11" s="618"/>
      <c r="AO11" s="618"/>
      <c r="AP11" s="618"/>
      <c r="AQ11" s="618"/>
      <c r="AR11" s="618"/>
      <c r="AS11" s="618"/>
      <c r="AT11" s="618"/>
      <c r="AU11" s="618"/>
      <c r="AV11" s="618"/>
      <c r="AW11" s="618"/>
      <c r="AX11" s="618"/>
      <c r="AY11" s="618"/>
      <c r="AZ11" s="618"/>
      <c r="BA11" s="618"/>
      <c r="BB11" s="618"/>
      <c r="BC11" s="618"/>
      <c r="BD11" s="618"/>
      <c r="BE11" s="618"/>
      <c r="BF11" s="620"/>
    </row>
    <row r="12" spans="1:58"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row>
    <row r="13" spans="1:58" ht="14.25" customHeight="1">
      <c r="A13" s="326"/>
      <c r="B13" s="277" t="s">
        <v>0</v>
      </c>
      <c r="C13" s="278"/>
      <c r="D13" s="278"/>
      <c r="E13" s="278"/>
      <c r="F13" s="278"/>
      <c r="G13" s="329"/>
      <c r="H13" s="277" t="s">
        <v>1</v>
      </c>
      <c r="I13" s="278"/>
      <c r="J13" s="278"/>
      <c r="K13" s="278"/>
      <c r="L13" s="278"/>
      <c r="M13" s="329"/>
      <c r="N13" s="277" t="s">
        <v>77</v>
      </c>
      <c r="O13" s="278"/>
      <c r="P13" s="278"/>
      <c r="Q13" s="277" t="s">
        <v>71</v>
      </c>
      <c r="R13" s="278"/>
      <c r="S13" s="278"/>
      <c r="T13" s="278"/>
      <c r="U13" s="278"/>
      <c r="V13" s="278"/>
      <c r="W13" s="278"/>
      <c r="X13" s="278"/>
      <c r="Y13" s="278"/>
      <c r="Z13" s="278"/>
      <c r="AA13" s="278"/>
      <c r="AB13" s="278"/>
      <c r="AC13" s="278"/>
      <c r="AD13" s="278"/>
      <c r="AE13" s="278"/>
      <c r="AF13" s="277" t="s">
        <v>46</v>
      </c>
      <c r="AG13" s="278"/>
      <c r="AH13" s="278"/>
      <c r="AI13" s="277" t="s">
        <v>58</v>
      </c>
      <c r="AJ13" s="278"/>
      <c r="AK13" s="329"/>
      <c r="AL13" s="277" t="s">
        <v>66</v>
      </c>
      <c r="AM13" s="278"/>
      <c r="AN13" s="278"/>
      <c r="AO13" s="329"/>
      <c r="AP13" s="277" t="s">
        <v>65</v>
      </c>
      <c r="AQ13" s="278"/>
      <c r="AR13" s="278"/>
      <c r="AS13" s="329"/>
      <c r="AT13" s="352" t="s">
        <v>78</v>
      </c>
      <c r="AU13" s="366"/>
      <c r="AV13" s="366"/>
      <c r="AW13" s="367"/>
      <c r="AX13" s="277" t="s">
        <v>76</v>
      </c>
      <c r="AY13" s="278"/>
      <c r="AZ13" s="278"/>
      <c r="BA13" s="329"/>
      <c r="BB13" s="250" t="s">
        <v>59</v>
      </c>
      <c r="BC13" s="251"/>
      <c r="BD13" s="251"/>
      <c r="BE13" s="251"/>
      <c r="BF13" s="247"/>
    </row>
    <row r="14" spans="1:58" ht="14.25" customHeight="1">
      <c r="A14" s="327"/>
      <c r="B14" s="330"/>
      <c r="C14" s="331"/>
      <c r="D14" s="331"/>
      <c r="E14" s="331"/>
      <c r="F14" s="331"/>
      <c r="G14" s="332"/>
      <c r="H14" s="330"/>
      <c r="I14" s="331"/>
      <c r="J14" s="331"/>
      <c r="K14" s="331"/>
      <c r="L14" s="331"/>
      <c r="M14" s="332"/>
      <c r="N14" s="330"/>
      <c r="O14" s="331"/>
      <c r="P14" s="331"/>
      <c r="Q14" s="277" t="s">
        <v>74</v>
      </c>
      <c r="R14" s="278"/>
      <c r="S14" s="278"/>
      <c r="T14" s="277" t="s">
        <v>75</v>
      </c>
      <c r="U14" s="278"/>
      <c r="V14" s="329"/>
      <c r="W14" s="352" t="s">
        <v>72</v>
      </c>
      <c r="X14" s="353"/>
      <c r="Y14" s="366"/>
      <c r="Z14" s="277" t="s">
        <v>73</v>
      </c>
      <c r="AA14" s="278"/>
      <c r="AB14" s="278"/>
      <c r="AC14" s="277" t="s">
        <v>3</v>
      </c>
      <c r="AD14" s="278"/>
      <c r="AE14" s="278"/>
      <c r="AF14" s="330"/>
      <c r="AG14" s="331"/>
      <c r="AH14" s="331"/>
      <c r="AI14" s="330"/>
      <c r="AJ14" s="331"/>
      <c r="AK14" s="332"/>
      <c r="AL14" s="330"/>
      <c r="AM14" s="331"/>
      <c r="AN14" s="331"/>
      <c r="AO14" s="332"/>
      <c r="AP14" s="330"/>
      <c r="AQ14" s="331"/>
      <c r="AR14" s="331"/>
      <c r="AS14" s="332"/>
      <c r="AT14" s="368"/>
      <c r="AU14" s="369"/>
      <c r="AV14" s="369"/>
      <c r="AW14" s="370"/>
      <c r="AX14" s="330"/>
      <c r="AY14" s="331"/>
      <c r="AZ14" s="331"/>
      <c r="BA14" s="332"/>
      <c r="BB14" s="349"/>
      <c r="BC14" s="350"/>
      <c r="BD14" s="350"/>
      <c r="BE14" s="350"/>
      <c r="BF14" s="351"/>
    </row>
    <row r="15" spans="1:58" ht="14.25" customHeight="1" thickBot="1">
      <c r="A15" s="327"/>
      <c r="B15" s="330"/>
      <c r="C15" s="331"/>
      <c r="D15" s="331"/>
      <c r="E15" s="331"/>
      <c r="F15" s="331"/>
      <c r="G15" s="332"/>
      <c r="H15" s="330"/>
      <c r="I15" s="331"/>
      <c r="J15" s="331"/>
      <c r="K15" s="331"/>
      <c r="L15" s="331"/>
      <c r="M15" s="332"/>
      <c r="N15" s="330"/>
      <c r="O15" s="331"/>
      <c r="P15" s="331"/>
      <c r="Q15" s="330"/>
      <c r="R15" s="331"/>
      <c r="S15" s="331"/>
      <c r="T15" s="330"/>
      <c r="U15" s="331"/>
      <c r="V15" s="332"/>
      <c r="W15" s="368"/>
      <c r="X15" s="369"/>
      <c r="Y15" s="369"/>
      <c r="Z15" s="330"/>
      <c r="AA15" s="331"/>
      <c r="AB15" s="331"/>
      <c r="AC15" s="330"/>
      <c r="AD15" s="331"/>
      <c r="AE15" s="331"/>
      <c r="AF15" s="330"/>
      <c r="AG15" s="331"/>
      <c r="AH15" s="331"/>
      <c r="AI15" s="330"/>
      <c r="AJ15" s="331"/>
      <c r="AK15" s="332"/>
      <c r="AL15" s="330"/>
      <c r="AM15" s="331"/>
      <c r="AN15" s="331"/>
      <c r="AO15" s="332"/>
      <c r="AP15" s="330"/>
      <c r="AQ15" s="331"/>
      <c r="AR15" s="331"/>
      <c r="AS15" s="332"/>
      <c r="AT15" s="368"/>
      <c r="AU15" s="369"/>
      <c r="AV15" s="369"/>
      <c r="AW15" s="370"/>
      <c r="AX15" s="330"/>
      <c r="AY15" s="331"/>
      <c r="AZ15" s="331"/>
      <c r="BA15" s="332"/>
      <c r="BB15" s="349"/>
      <c r="BC15" s="350"/>
      <c r="BD15" s="350"/>
      <c r="BE15" s="350"/>
      <c r="BF15" s="351"/>
    </row>
    <row r="16" spans="1:58" ht="14.25" customHeight="1" thickBot="1">
      <c r="A16" s="328"/>
      <c r="B16" s="330"/>
      <c r="C16" s="331"/>
      <c r="D16" s="331"/>
      <c r="E16" s="331"/>
      <c r="F16" s="331"/>
      <c r="G16" s="332"/>
      <c r="H16" s="330"/>
      <c r="I16" s="331"/>
      <c r="J16" s="331"/>
      <c r="K16" s="331"/>
      <c r="L16" s="331"/>
      <c r="M16" s="332"/>
      <c r="N16" s="330"/>
      <c r="O16" s="331"/>
      <c r="P16" s="331"/>
      <c r="Q16" s="587"/>
      <c r="R16" s="588"/>
      <c r="S16" s="588"/>
      <c r="T16" s="588"/>
      <c r="U16" s="588"/>
      <c r="V16" s="588"/>
      <c r="W16" s="588"/>
      <c r="X16" s="588"/>
      <c r="Y16" s="588"/>
      <c r="Z16" s="588"/>
      <c r="AA16" s="588"/>
      <c r="AB16" s="589"/>
      <c r="AC16" s="331"/>
      <c r="AD16" s="331"/>
      <c r="AE16" s="331"/>
      <c r="AF16" s="330"/>
      <c r="AG16" s="331"/>
      <c r="AH16" s="331"/>
      <c r="AI16" s="330"/>
      <c r="AJ16" s="331"/>
      <c r="AK16" s="332"/>
      <c r="AL16" s="330"/>
      <c r="AM16" s="331"/>
      <c r="AN16" s="331"/>
      <c r="AO16" s="332"/>
      <c r="AP16" s="330"/>
      <c r="AQ16" s="331"/>
      <c r="AR16" s="331"/>
      <c r="AS16" s="332"/>
      <c r="AT16" s="368"/>
      <c r="AU16" s="369"/>
      <c r="AV16" s="369"/>
      <c r="AW16" s="370"/>
      <c r="AX16" s="330"/>
      <c r="AY16" s="331"/>
      <c r="AZ16" s="331"/>
      <c r="BA16" s="332"/>
      <c r="BB16" s="349"/>
      <c r="BC16" s="350"/>
      <c r="BD16" s="350"/>
      <c r="BE16" s="350"/>
      <c r="BF16" s="351"/>
    </row>
    <row r="17" spans="1:58" ht="14.25" customHeight="1">
      <c r="A17" s="394" t="s">
        <v>47</v>
      </c>
      <c r="B17" s="591"/>
      <c r="C17" s="584"/>
      <c r="D17" s="584"/>
      <c r="E17" s="584"/>
      <c r="F17" s="584"/>
      <c r="G17" s="584"/>
      <c r="H17" s="584"/>
      <c r="I17" s="584"/>
      <c r="J17" s="584"/>
      <c r="K17" s="584"/>
      <c r="L17" s="584"/>
      <c r="M17" s="584"/>
      <c r="N17" s="584"/>
      <c r="O17" s="584"/>
      <c r="P17" s="584"/>
      <c r="Q17" s="584" t="str">
        <f>IF(N17="","",N17*$C$8)</f>
        <v/>
      </c>
      <c r="R17" s="584"/>
      <c r="S17" s="584"/>
      <c r="T17" s="584" t="str">
        <f>IF(N17="","",N17*$F$8)</f>
        <v/>
      </c>
      <c r="U17" s="584"/>
      <c r="V17" s="584"/>
      <c r="W17" s="584" t="str">
        <f>IF(N17="","",N17*$I$8)</f>
        <v/>
      </c>
      <c r="X17" s="584"/>
      <c r="Y17" s="584"/>
      <c r="Z17" s="584" t="str">
        <f>IF(N17="","",N17*$L$8)</f>
        <v/>
      </c>
      <c r="AA17" s="584"/>
      <c r="AB17" s="584"/>
      <c r="AC17" s="584" t="str">
        <f>IF(N17="","",SUM(Q17:AB17))</f>
        <v/>
      </c>
      <c r="AD17" s="584"/>
      <c r="AE17" s="584"/>
      <c r="AF17" s="584" t="str">
        <f>IF(H17="","",IF(ISERROR(VLOOKUP(H17,廃棄率表!$A$5:$B$2000,2,FALSE)),"?","「"&amp;VLOOKUP(H17,廃棄率表!$A$5:$B$2000,2,FALSE)&amp;"」"))</f>
        <v/>
      </c>
      <c r="AG17" s="584"/>
      <c r="AH17" s="584"/>
      <c r="AI17" s="586" t="str">
        <f>IF(ISERROR(AC17/(1-AF17/100)),"",AC17/(1-AF17/100))</f>
        <v/>
      </c>
      <c r="AJ17" s="586"/>
      <c r="AK17" s="610"/>
      <c r="AL17" s="602"/>
      <c r="AM17" s="584"/>
      <c r="AN17" s="584"/>
      <c r="AO17" s="584"/>
      <c r="AP17" s="603"/>
      <c r="AQ17" s="603"/>
      <c r="AR17" s="603"/>
      <c r="AS17" s="603"/>
      <c r="AT17" s="584"/>
      <c r="AU17" s="584"/>
      <c r="AV17" s="584"/>
      <c r="AW17" s="584"/>
      <c r="AX17" s="584"/>
      <c r="AY17" s="584"/>
      <c r="AZ17" s="584"/>
      <c r="BA17" s="584"/>
      <c r="BB17" s="584"/>
      <c r="BC17" s="584"/>
      <c r="BD17" s="584"/>
      <c r="BE17" s="584"/>
      <c r="BF17" s="585"/>
    </row>
    <row r="18" spans="1:58" ht="14.25" customHeight="1">
      <c r="A18" s="395"/>
      <c r="B18" s="572"/>
      <c r="C18" s="562"/>
      <c r="D18" s="562"/>
      <c r="E18" s="562"/>
      <c r="F18" s="562"/>
      <c r="G18" s="562"/>
      <c r="H18" s="562"/>
      <c r="I18" s="562"/>
      <c r="J18" s="562"/>
      <c r="K18" s="562"/>
      <c r="L18" s="562"/>
      <c r="M18" s="562"/>
      <c r="N18" s="562"/>
      <c r="O18" s="562"/>
      <c r="P18" s="562"/>
      <c r="Q18" s="566" t="str">
        <f>IF(N18="","",N18*$C$8)</f>
        <v/>
      </c>
      <c r="R18" s="566"/>
      <c r="S18" s="566"/>
      <c r="T18" s="566" t="str">
        <f>IF(N18="","",N18*$F$8)</f>
        <v/>
      </c>
      <c r="U18" s="566"/>
      <c r="V18" s="566"/>
      <c r="W18" s="566" t="str">
        <f>IF(N18="","",N18*$I$8)</f>
        <v/>
      </c>
      <c r="X18" s="566"/>
      <c r="Y18" s="566"/>
      <c r="Z18" s="566" t="str">
        <f>IF(N18="","",N18*$L$8)</f>
        <v/>
      </c>
      <c r="AA18" s="566"/>
      <c r="AB18" s="566"/>
      <c r="AC18" s="566" t="str">
        <f t="shared" ref="AC18:AC58" si="0">IF(N18="","",SUM(Q18:AB18))</f>
        <v/>
      </c>
      <c r="AD18" s="566"/>
      <c r="AE18" s="566"/>
      <c r="AF18" s="566" t="str">
        <f>IF(H18="","",IF(ISERROR(VLOOKUP(H18,廃棄率表!$A$6:$B$2001,2,FALSE)),"?","「"&amp;VLOOKUP(H18,廃棄率表!$A$6:$B$2001,2,FALSE)&amp;"」"))</f>
        <v/>
      </c>
      <c r="AG18" s="566"/>
      <c r="AH18" s="566"/>
      <c r="AI18" s="567" t="str">
        <f>IF(ISERROR(AC18/(1-AF18/100)),"",AC18/(1-AF18/100))</f>
        <v/>
      </c>
      <c r="AJ18" s="567"/>
      <c r="AK18" s="596"/>
      <c r="AL18" s="597"/>
      <c r="AM18" s="562"/>
      <c r="AN18" s="562"/>
      <c r="AO18" s="562"/>
      <c r="AP18" s="598"/>
      <c r="AQ18" s="598"/>
      <c r="AR18" s="598"/>
      <c r="AS18" s="598"/>
      <c r="AT18" s="562"/>
      <c r="AU18" s="562"/>
      <c r="AV18" s="562"/>
      <c r="AW18" s="562"/>
      <c r="AX18" s="562"/>
      <c r="AY18" s="562"/>
      <c r="AZ18" s="562"/>
      <c r="BA18" s="562"/>
      <c r="BB18" s="562"/>
      <c r="BC18" s="562"/>
      <c r="BD18" s="562"/>
      <c r="BE18" s="562"/>
      <c r="BF18" s="563"/>
    </row>
    <row r="19" spans="1:58" ht="14.25" customHeight="1">
      <c r="A19" s="395"/>
      <c r="B19" s="572"/>
      <c r="C19" s="562"/>
      <c r="D19" s="562"/>
      <c r="E19" s="562"/>
      <c r="F19" s="562"/>
      <c r="G19" s="562"/>
      <c r="H19" s="562"/>
      <c r="I19" s="562"/>
      <c r="J19" s="562"/>
      <c r="K19" s="562"/>
      <c r="L19" s="562"/>
      <c r="M19" s="562"/>
      <c r="N19" s="562"/>
      <c r="O19" s="562"/>
      <c r="P19" s="562"/>
      <c r="Q19" s="566" t="str">
        <f t="shared" ref="Q19:Q58" si="1">IF(N19="","",N19*$C$8)</f>
        <v/>
      </c>
      <c r="R19" s="566"/>
      <c r="S19" s="566"/>
      <c r="T19" s="566" t="str">
        <f t="shared" ref="T19:T58" si="2">IF(N19="","",N19*$F$8)</f>
        <v/>
      </c>
      <c r="U19" s="566"/>
      <c r="V19" s="566"/>
      <c r="W19" s="566" t="str">
        <f t="shared" ref="W19:W58" si="3">IF(N19="","",N19*$I$8)</f>
        <v/>
      </c>
      <c r="X19" s="566"/>
      <c r="Y19" s="566"/>
      <c r="Z19" s="566" t="str">
        <f t="shared" ref="Z19:Z58" si="4">IF(N19="","",N19*$L$8)</f>
        <v/>
      </c>
      <c r="AA19" s="566"/>
      <c r="AB19" s="566"/>
      <c r="AC19" s="566" t="str">
        <f t="shared" si="0"/>
        <v/>
      </c>
      <c r="AD19" s="566"/>
      <c r="AE19" s="566"/>
      <c r="AF19" s="566" t="str">
        <f>IF(H19="","",IF(ISERROR(VLOOKUP(H19,廃棄率表!$A$6:$B$2001,2,FALSE)),"?","「"&amp;VLOOKUP(H19,廃棄率表!$A$6:$B$2001,2,FALSE)&amp;"」"))</f>
        <v/>
      </c>
      <c r="AG19" s="566"/>
      <c r="AH19" s="566"/>
      <c r="AI19" s="567" t="str">
        <f t="shared" ref="AI19:AI58" si="5">IF(ISERROR(AC19/(1-AF19/100)),"",AC19/(1-AF19/100))</f>
        <v/>
      </c>
      <c r="AJ19" s="567"/>
      <c r="AK19" s="596"/>
      <c r="AL19" s="597"/>
      <c r="AM19" s="562"/>
      <c r="AN19" s="562"/>
      <c r="AO19" s="562"/>
      <c r="AP19" s="598"/>
      <c r="AQ19" s="598"/>
      <c r="AR19" s="598"/>
      <c r="AS19" s="598"/>
      <c r="AT19" s="562"/>
      <c r="AU19" s="562"/>
      <c r="AV19" s="562"/>
      <c r="AW19" s="562"/>
      <c r="AX19" s="562"/>
      <c r="AY19" s="562"/>
      <c r="AZ19" s="562"/>
      <c r="BA19" s="562"/>
      <c r="BB19" s="562"/>
      <c r="BC19" s="562"/>
      <c r="BD19" s="562"/>
      <c r="BE19" s="562"/>
      <c r="BF19" s="563"/>
    </row>
    <row r="20" spans="1:58" ht="14.25" customHeight="1">
      <c r="A20" s="395"/>
      <c r="B20" s="572"/>
      <c r="C20" s="562"/>
      <c r="D20" s="562"/>
      <c r="E20" s="562"/>
      <c r="F20" s="562"/>
      <c r="G20" s="562"/>
      <c r="H20" s="562"/>
      <c r="I20" s="562"/>
      <c r="J20" s="562"/>
      <c r="K20" s="562"/>
      <c r="L20" s="562"/>
      <c r="M20" s="562"/>
      <c r="N20" s="562"/>
      <c r="O20" s="562"/>
      <c r="P20" s="562"/>
      <c r="Q20" s="566" t="str">
        <f t="shared" si="1"/>
        <v/>
      </c>
      <c r="R20" s="566"/>
      <c r="S20" s="566"/>
      <c r="T20" s="566" t="str">
        <f t="shared" si="2"/>
        <v/>
      </c>
      <c r="U20" s="566"/>
      <c r="V20" s="566"/>
      <c r="W20" s="566" t="str">
        <f t="shared" si="3"/>
        <v/>
      </c>
      <c r="X20" s="566"/>
      <c r="Y20" s="566"/>
      <c r="Z20" s="566" t="str">
        <f t="shared" si="4"/>
        <v/>
      </c>
      <c r="AA20" s="566"/>
      <c r="AB20" s="566"/>
      <c r="AC20" s="566" t="str">
        <f t="shared" si="0"/>
        <v/>
      </c>
      <c r="AD20" s="566"/>
      <c r="AE20" s="566"/>
      <c r="AF20" s="566" t="str">
        <f>IF(H20="","",IF(ISERROR(VLOOKUP(H20,廃棄率表!$A$6:$B$2001,2,FALSE)),"?","["&amp;VLOOKUP(H20,廃棄率表!$A$6:$B$2001,2,FALSE)&amp;"]"))</f>
        <v/>
      </c>
      <c r="AG20" s="566"/>
      <c r="AH20" s="566"/>
      <c r="AI20" s="567" t="str">
        <f t="shared" si="5"/>
        <v/>
      </c>
      <c r="AJ20" s="567"/>
      <c r="AK20" s="596"/>
      <c r="AL20" s="597"/>
      <c r="AM20" s="562"/>
      <c r="AN20" s="562"/>
      <c r="AO20" s="562"/>
      <c r="AP20" s="598"/>
      <c r="AQ20" s="598"/>
      <c r="AR20" s="598"/>
      <c r="AS20" s="598"/>
      <c r="AT20" s="562"/>
      <c r="AU20" s="562"/>
      <c r="AV20" s="562"/>
      <c r="AW20" s="562"/>
      <c r="AX20" s="562"/>
      <c r="AY20" s="562"/>
      <c r="AZ20" s="562"/>
      <c r="BA20" s="562"/>
      <c r="BB20" s="562"/>
      <c r="BC20" s="562"/>
      <c r="BD20" s="562"/>
      <c r="BE20" s="562"/>
      <c r="BF20" s="563"/>
    </row>
    <row r="21" spans="1:58" ht="14.25" customHeight="1">
      <c r="A21" s="395"/>
      <c r="B21" s="572"/>
      <c r="C21" s="562"/>
      <c r="D21" s="562"/>
      <c r="E21" s="562"/>
      <c r="F21" s="562"/>
      <c r="G21" s="562"/>
      <c r="H21" s="562"/>
      <c r="I21" s="562"/>
      <c r="J21" s="562"/>
      <c r="K21" s="562"/>
      <c r="L21" s="562"/>
      <c r="M21" s="562"/>
      <c r="N21" s="562"/>
      <c r="O21" s="562"/>
      <c r="P21" s="562"/>
      <c r="Q21" s="566" t="str">
        <f t="shared" si="1"/>
        <v/>
      </c>
      <c r="R21" s="566"/>
      <c r="S21" s="566"/>
      <c r="T21" s="566" t="str">
        <f t="shared" si="2"/>
        <v/>
      </c>
      <c r="U21" s="566"/>
      <c r="V21" s="566"/>
      <c r="W21" s="566" t="str">
        <f t="shared" si="3"/>
        <v/>
      </c>
      <c r="X21" s="566"/>
      <c r="Y21" s="566"/>
      <c r="Z21" s="566" t="str">
        <f t="shared" si="4"/>
        <v/>
      </c>
      <c r="AA21" s="566"/>
      <c r="AB21" s="566"/>
      <c r="AC21" s="566" t="str">
        <f t="shared" si="0"/>
        <v/>
      </c>
      <c r="AD21" s="566"/>
      <c r="AE21" s="566"/>
      <c r="AF21" s="566" t="str">
        <f>IF(H21="","",IF(ISERROR(VLOOKUP(H21,廃棄率表!$A$6:$B$2001,2,FALSE)),"?","["&amp;VLOOKUP(H21,廃棄率表!$A$6:$B$2001,2,FALSE)&amp;"]"))</f>
        <v/>
      </c>
      <c r="AG21" s="566"/>
      <c r="AH21" s="566"/>
      <c r="AI21" s="567" t="str">
        <f t="shared" si="5"/>
        <v/>
      </c>
      <c r="AJ21" s="567"/>
      <c r="AK21" s="596"/>
      <c r="AL21" s="597"/>
      <c r="AM21" s="562"/>
      <c r="AN21" s="562"/>
      <c r="AO21" s="562"/>
      <c r="AP21" s="598"/>
      <c r="AQ21" s="598"/>
      <c r="AR21" s="598"/>
      <c r="AS21" s="598"/>
      <c r="AT21" s="562"/>
      <c r="AU21" s="562"/>
      <c r="AV21" s="562"/>
      <c r="AW21" s="562"/>
      <c r="AX21" s="562"/>
      <c r="AY21" s="562"/>
      <c r="AZ21" s="562"/>
      <c r="BA21" s="562"/>
      <c r="BB21" s="562"/>
      <c r="BC21" s="562"/>
      <c r="BD21" s="562"/>
      <c r="BE21" s="562"/>
      <c r="BF21" s="563"/>
    </row>
    <row r="22" spans="1:58" ht="14.25" customHeight="1">
      <c r="A22" s="395"/>
      <c r="B22" s="572"/>
      <c r="C22" s="562"/>
      <c r="D22" s="562"/>
      <c r="E22" s="562"/>
      <c r="F22" s="562"/>
      <c r="G22" s="562"/>
      <c r="H22" s="562"/>
      <c r="I22" s="562"/>
      <c r="J22" s="562"/>
      <c r="K22" s="562"/>
      <c r="L22" s="562"/>
      <c r="M22" s="562"/>
      <c r="N22" s="562"/>
      <c r="O22" s="562"/>
      <c r="P22" s="562"/>
      <c r="Q22" s="566" t="str">
        <f t="shared" si="1"/>
        <v/>
      </c>
      <c r="R22" s="566"/>
      <c r="S22" s="566"/>
      <c r="T22" s="566" t="str">
        <f t="shared" si="2"/>
        <v/>
      </c>
      <c r="U22" s="566"/>
      <c r="V22" s="566"/>
      <c r="W22" s="566" t="str">
        <f t="shared" si="3"/>
        <v/>
      </c>
      <c r="X22" s="566"/>
      <c r="Y22" s="566"/>
      <c r="Z22" s="566" t="str">
        <f t="shared" si="4"/>
        <v/>
      </c>
      <c r="AA22" s="566"/>
      <c r="AB22" s="566"/>
      <c r="AC22" s="566" t="str">
        <f t="shared" si="0"/>
        <v/>
      </c>
      <c r="AD22" s="566"/>
      <c r="AE22" s="566"/>
      <c r="AF22" s="566" t="str">
        <f>IF(H22="","",IF(ISERROR(VLOOKUP(H22,廃棄率表!$A$6:$B$2001,2,FALSE)),"?","["&amp;VLOOKUP(H22,廃棄率表!$A$6:$B$2001,2,FALSE)&amp;"]"))</f>
        <v/>
      </c>
      <c r="AG22" s="566"/>
      <c r="AH22" s="566"/>
      <c r="AI22" s="567" t="str">
        <f t="shared" si="5"/>
        <v/>
      </c>
      <c r="AJ22" s="567"/>
      <c r="AK22" s="596"/>
      <c r="AL22" s="597"/>
      <c r="AM22" s="562"/>
      <c r="AN22" s="562"/>
      <c r="AO22" s="562"/>
      <c r="AP22" s="598"/>
      <c r="AQ22" s="598"/>
      <c r="AR22" s="598"/>
      <c r="AS22" s="598"/>
      <c r="AT22" s="562"/>
      <c r="AU22" s="562"/>
      <c r="AV22" s="562"/>
      <c r="AW22" s="562"/>
      <c r="AX22" s="562"/>
      <c r="AY22" s="562"/>
      <c r="AZ22" s="562"/>
      <c r="BA22" s="562"/>
      <c r="BB22" s="562"/>
      <c r="BC22" s="562"/>
      <c r="BD22" s="562"/>
      <c r="BE22" s="562"/>
      <c r="BF22" s="563"/>
    </row>
    <row r="23" spans="1:58" ht="14.25" customHeight="1">
      <c r="A23" s="395"/>
      <c r="B23" s="572"/>
      <c r="C23" s="562"/>
      <c r="D23" s="562"/>
      <c r="E23" s="562"/>
      <c r="F23" s="562"/>
      <c r="G23" s="562"/>
      <c r="H23" s="562"/>
      <c r="I23" s="562"/>
      <c r="J23" s="562"/>
      <c r="K23" s="562"/>
      <c r="L23" s="562"/>
      <c r="M23" s="562"/>
      <c r="N23" s="562"/>
      <c r="O23" s="562"/>
      <c r="P23" s="562"/>
      <c r="Q23" s="566" t="str">
        <f t="shared" si="1"/>
        <v/>
      </c>
      <c r="R23" s="566"/>
      <c r="S23" s="566"/>
      <c r="T23" s="566" t="str">
        <f t="shared" si="2"/>
        <v/>
      </c>
      <c r="U23" s="566"/>
      <c r="V23" s="566"/>
      <c r="W23" s="566" t="str">
        <f t="shared" si="3"/>
        <v/>
      </c>
      <c r="X23" s="566"/>
      <c r="Y23" s="566"/>
      <c r="Z23" s="566" t="str">
        <f t="shared" si="4"/>
        <v/>
      </c>
      <c r="AA23" s="566"/>
      <c r="AB23" s="566"/>
      <c r="AC23" s="566" t="str">
        <f t="shared" si="0"/>
        <v/>
      </c>
      <c r="AD23" s="566"/>
      <c r="AE23" s="566"/>
      <c r="AF23" s="566" t="str">
        <f>IF(H23="","",IF(ISERROR(VLOOKUP(H23,廃棄率表!$A$6:$B$2001,2,FALSE)),"?","["&amp;VLOOKUP(H23,廃棄率表!$A$6:$B$2001,2,FALSE)&amp;"]"))</f>
        <v/>
      </c>
      <c r="AG23" s="566"/>
      <c r="AH23" s="566"/>
      <c r="AI23" s="567" t="str">
        <f t="shared" si="5"/>
        <v/>
      </c>
      <c r="AJ23" s="567"/>
      <c r="AK23" s="596"/>
      <c r="AL23" s="597"/>
      <c r="AM23" s="562"/>
      <c r="AN23" s="562"/>
      <c r="AO23" s="562"/>
      <c r="AP23" s="598"/>
      <c r="AQ23" s="598"/>
      <c r="AR23" s="598"/>
      <c r="AS23" s="598"/>
      <c r="AT23" s="562"/>
      <c r="AU23" s="562"/>
      <c r="AV23" s="562"/>
      <c r="AW23" s="562"/>
      <c r="AX23" s="562"/>
      <c r="AY23" s="562"/>
      <c r="AZ23" s="562"/>
      <c r="BA23" s="562"/>
      <c r="BB23" s="562"/>
      <c r="BC23" s="562"/>
      <c r="BD23" s="562"/>
      <c r="BE23" s="562"/>
      <c r="BF23" s="563"/>
    </row>
    <row r="24" spans="1:58" ht="14.25" customHeight="1">
      <c r="A24" s="395"/>
      <c r="B24" s="572"/>
      <c r="C24" s="562"/>
      <c r="D24" s="562"/>
      <c r="E24" s="562"/>
      <c r="F24" s="562"/>
      <c r="G24" s="562"/>
      <c r="H24" s="562"/>
      <c r="I24" s="562"/>
      <c r="J24" s="562"/>
      <c r="K24" s="562"/>
      <c r="L24" s="562"/>
      <c r="M24" s="562"/>
      <c r="N24" s="562"/>
      <c r="O24" s="562"/>
      <c r="P24" s="562"/>
      <c r="Q24" s="566" t="str">
        <f t="shared" si="1"/>
        <v/>
      </c>
      <c r="R24" s="566"/>
      <c r="S24" s="566"/>
      <c r="T24" s="566" t="str">
        <f t="shared" si="2"/>
        <v/>
      </c>
      <c r="U24" s="566"/>
      <c r="V24" s="566"/>
      <c r="W24" s="566" t="str">
        <f t="shared" si="3"/>
        <v/>
      </c>
      <c r="X24" s="566"/>
      <c r="Y24" s="566"/>
      <c r="Z24" s="566" t="str">
        <f t="shared" si="4"/>
        <v/>
      </c>
      <c r="AA24" s="566"/>
      <c r="AB24" s="566"/>
      <c r="AC24" s="566" t="str">
        <f t="shared" si="0"/>
        <v/>
      </c>
      <c r="AD24" s="566"/>
      <c r="AE24" s="566"/>
      <c r="AF24" s="566" t="str">
        <f>IF(H24="","",IF(ISERROR(VLOOKUP(H24,廃棄率表!$A$6:$B$2001,2,FALSE)),"?","["&amp;VLOOKUP(H24,廃棄率表!$A$6:$B$2001,2,FALSE)&amp;"]"))</f>
        <v/>
      </c>
      <c r="AG24" s="566"/>
      <c r="AH24" s="566"/>
      <c r="AI24" s="567" t="str">
        <f t="shared" si="5"/>
        <v/>
      </c>
      <c r="AJ24" s="567"/>
      <c r="AK24" s="596"/>
      <c r="AL24" s="597"/>
      <c r="AM24" s="562"/>
      <c r="AN24" s="562"/>
      <c r="AO24" s="562"/>
      <c r="AP24" s="598"/>
      <c r="AQ24" s="598"/>
      <c r="AR24" s="598"/>
      <c r="AS24" s="598"/>
      <c r="AT24" s="562"/>
      <c r="AU24" s="562"/>
      <c r="AV24" s="562"/>
      <c r="AW24" s="562"/>
      <c r="AX24" s="562"/>
      <c r="AY24" s="562"/>
      <c r="AZ24" s="562"/>
      <c r="BA24" s="562"/>
      <c r="BB24" s="562"/>
      <c r="BC24" s="562"/>
      <c r="BD24" s="562"/>
      <c r="BE24" s="562"/>
      <c r="BF24" s="563"/>
    </row>
    <row r="25" spans="1:58" ht="14.25" customHeight="1">
      <c r="A25" s="395"/>
      <c r="B25" s="572"/>
      <c r="C25" s="562"/>
      <c r="D25" s="562"/>
      <c r="E25" s="562"/>
      <c r="F25" s="562"/>
      <c r="G25" s="562"/>
      <c r="H25" s="562"/>
      <c r="I25" s="562"/>
      <c r="J25" s="562"/>
      <c r="K25" s="562"/>
      <c r="L25" s="562"/>
      <c r="M25" s="562"/>
      <c r="N25" s="562"/>
      <c r="O25" s="562"/>
      <c r="P25" s="562"/>
      <c r="Q25" s="566" t="str">
        <f t="shared" si="1"/>
        <v/>
      </c>
      <c r="R25" s="566"/>
      <c r="S25" s="566"/>
      <c r="T25" s="566" t="str">
        <f t="shared" si="2"/>
        <v/>
      </c>
      <c r="U25" s="566"/>
      <c r="V25" s="566"/>
      <c r="W25" s="566" t="str">
        <f t="shared" si="3"/>
        <v/>
      </c>
      <c r="X25" s="566"/>
      <c r="Y25" s="566"/>
      <c r="Z25" s="566" t="str">
        <f t="shared" si="4"/>
        <v/>
      </c>
      <c r="AA25" s="566"/>
      <c r="AB25" s="566"/>
      <c r="AC25" s="566" t="str">
        <f t="shared" si="0"/>
        <v/>
      </c>
      <c r="AD25" s="566"/>
      <c r="AE25" s="566"/>
      <c r="AF25" s="566" t="str">
        <f>IF(H25="","",IF(ISERROR(VLOOKUP(H25,廃棄率表!$A$6:$B$2001,2,FALSE)),"?","["&amp;VLOOKUP(H25,廃棄率表!$A$6:$B$2001,2,FALSE)&amp;"]"))</f>
        <v/>
      </c>
      <c r="AG25" s="566"/>
      <c r="AH25" s="566"/>
      <c r="AI25" s="567" t="str">
        <f t="shared" si="5"/>
        <v/>
      </c>
      <c r="AJ25" s="567"/>
      <c r="AK25" s="596"/>
      <c r="AL25" s="597"/>
      <c r="AM25" s="562"/>
      <c r="AN25" s="562"/>
      <c r="AO25" s="562"/>
      <c r="AP25" s="598"/>
      <c r="AQ25" s="598"/>
      <c r="AR25" s="598"/>
      <c r="AS25" s="598"/>
      <c r="AT25" s="562"/>
      <c r="AU25" s="562"/>
      <c r="AV25" s="562"/>
      <c r="AW25" s="562"/>
      <c r="AX25" s="562"/>
      <c r="AY25" s="562"/>
      <c r="AZ25" s="562"/>
      <c r="BA25" s="562"/>
      <c r="BB25" s="562"/>
      <c r="BC25" s="562"/>
      <c r="BD25" s="562"/>
      <c r="BE25" s="562"/>
      <c r="BF25" s="563"/>
    </row>
    <row r="26" spans="1:58" ht="14.25" customHeight="1">
      <c r="A26" s="395"/>
      <c r="B26" s="572"/>
      <c r="C26" s="562"/>
      <c r="D26" s="562"/>
      <c r="E26" s="562"/>
      <c r="F26" s="562"/>
      <c r="G26" s="562"/>
      <c r="H26" s="562"/>
      <c r="I26" s="562"/>
      <c r="J26" s="562"/>
      <c r="K26" s="562"/>
      <c r="L26" s="562"/>
      <c r="M26" s="562"/>
      <c r="N26" s="562"/>
      <c r="O26" s="562"/>
      <c r="P26" s="562"/>
      <c r="Q26" s="566" t="str">
        <f t="shared" si="1"/>
        <v/>
      </c>
      <c r="R26" s="566"/>
      <c r="S26" s="566"/>
      <c r="T26" s="566" t="str">
        <f t="shared" si="2"/>
        <v/>
      </c>
      <c r="U26" s="566"/>
      <c r="V26" s="566"/>
      <c r="W26" s="566" t="str">
        <f t="shared" si="3"/>
        <v/>
      </c>
      <c r="X26" s="566"/>
      <c r="Y26" s="566"/>
      <c r="Z26" s="566" t="str">
        <f t="shared" si="4"/>
        <v/>
      </c>
      <c r="AA26" s="566"/>
      <c r="AB26" s="566"/>
      <c r="AC26" s="566" t="str">
        <f t="shared" si="0"/>
        <v/>
      </c>
      <c r="AD26" s="566"/>
      <c r="AE26" s="566"/>
      <c r="AF26" s="566" t="str">
        <f>IF(H26="","",IF(ISERROR(VLOOKUP(H26,廃棄率表!$A$6:$B$2001,2,FALSE)),"?","["&amp;VLOOKUP(H26,廃棄率表!$A$6:$B$2001,2,FALSE)&amp;"]"))</f>
        <v/>
      </c>
      <c r="AG26" s="566"/>
      <c r="AH26" s="566"/>
      <c r="AI26" s="567" t="str">
        <f t="shared" si="5"/>
        <v/>
      </c>
      <c r="AJ26" s="567"/>
      <c r="AK26" s="596"/>
      <c r="AL26" s="597"/>
      <c r="AM26" s="562"/>
      <c r="AN26" s="562"/>
      <c r="AO26" s="562"/>
      <c r="AP26" s="598"/>
      <c r="AQ26" s="598"/>
      <c r="AR26" s="598"/>
      <c r="AS26" s="598"/>
      <c r="AT26" s="562"/>
      <c r="AU26" s="562"/>
      <c r="AV26" s="562"/>
      <c r="AW26" s="562"/>
      <c r="AX26" s="562"/>
      <c r="AY26" s="562"/>
      <c r="AZ26" s="562"/>
      <c r="BA26" s="562"/>
      <c r="BB26" s="562"/>
      <c r="BC26" s="562"/>
      <c r="BD26" s="562"/>
      <c r="BE26" s="562"/>
      <c r="BF26" s="563"/>
    </row>
    <row r="27" spans="1:58" ht="14.25" customHeight="1">
      <c r="A27" s="395"/>
      <c r="B27" s="572"/>
      <c r="C27" s="562"/>
      <c r="D27" s="562"/>
      <c r="E27" s="562"/>
      <c r="F27" s="562"/>
      <c r="G27" s="562"/>
      <c r="H27" s="562"/>
      <c r="I27" s="562"/>
      <c r="J27" s="562"/>
      <c r="K27" s="562"/>
      <c r="L27" s="562"/>
      <c r="M27" s="562"/>
      <c r="N27" s="562"/>
      <c r="O27" s="562"/>
      <c r="P27" s="562"/>
      <c r="Q27" s="566" t="str">
        <f t="shared" si="1"/>
        <v/>
      </c>
      <c r="R27" s="566"/>
      <c r="S27" s="566"/>
      <c r="T27" s="566" t="str">
        <f t="shared" si="2"/>
        <v/>
      </c>
      <c r="U27" s="566"/>
      <c r="V27" s="566"/>
      <c r="W27" s="566" t="str">
        <f t="shared" si="3"/>
        <v/>
      </c>
      <c r="X27" s="566"/>
      <c r="Y27" s="566"/>
      <c r="Z27" s="566" t="str">
        <f t="shared" si="4"/>
        <v/>
      </c>
      <c r="AA27" s="566"/>
      <c r="AB27" s="566"/>
      <c r="AC27" s="566" t="str">
        <f t="shared" si="0"/>
        <v/>
      </c>
      <c r="AD27" s="566"/>
      <c r="AE27" s="566"/>
      <c r="AF27" s="566" t="str">
        <f>IF(H27="","",IF(ISERROR(VLOOKUP(H27,廃棄率表!$A$6:$B$2001,2,FALSE)),"?","["&amp;VLOOKUP(H27,廃棄率表!$A$6:$B$2001,2,FALSE)&amp;"]"))</f>
        <v/>
      </c>
      <c r="AG27" s="566"/>
      <c r="AH27" s="566"/>
      <c r="AI27" s="567" t="str">
        <f t="shared" si="5"/>
        <v/>
      </c>
      <c r="AJ27" s="567"/>
      <c r="AK27" s="596"/>
      <c r="AL27" s="597"/>
      <c r="AM27" s="562"/>
      <c r="AN27" s="562"/>
      <c r="AO27" s="562"/>
      <c r="AP27" s="598"/>
      <c r="AQ27" s="598"/>
      <c r="AR27" s="598"/>
      <c r="AS27" s="598"/>
      <c r="AT27" s="562"/>
      <c r="AU27" s="562"/>
      <c r="AV27" s="562"/>
      <c r="AW27" s="562"/>
      <c r="AX27" s="562"/>
      <c r="AY27" s="562"/>
      <c r="AZ27" s="562"/>
      <c r="BA27" s="562"/>
      <c r="BB27" s="562"/>
      <c r="BC27" s="562"/>
      <c r="BD27" s="562"/>
      <c r="BE27" s="562"/>
      <c r="BF27" s="563"/>
    </row>
    <row r="28" spans="1:58" ht="14.25" customHeight="1">
      <c r="A28" s="395"/>
      <c r="B28" s="572"/>
      <c r="C28" s="562"/>
      <c r="D28" s="562"/>
      <c r="E28" s="562"/>
      <c r="F28" s="562"/>
      <c r="G28" s="562"/>
      <c r="H28" s="562"/>
      <c r="I28" s="562"/>
      <c r="J28" s="562"/>
      <c r="K28" s="562"/>
      <c r="L28" s="562"/>
      <c r="M28" s="562"/>
      <c r="N28" s="562"/>
      <c r="O28" s="562"/>
      <c r="P28" s="562"/>
      <c r="Q28" s="566" t="str">
        <f t="shared" si="1"/>
        <v/>
      </c>
      <c r="R28" s="566"/>
      <c r="S28" s="566"/>
      <c r="T28" s="566" t="str">
        <f t="shared" si="2"/>
        <v/>
      </c>
      <c r="U28" s="566"/>
      <c r="V28" s="566"/>
      <c r="W28" s="566" t="str">
        <f t="shared" si="3"/>
        <v/>
      </c>
      <c r="X28" s="566"/>
      <c r="Y28" s="566"/>
      <c r="Z28" s="566" t="str">
        <f t="shared" si="4"/>
        <v/>
      </c>
      <c r="AA28" s="566"/>
      <c r="AB28" s="566"/>
      <c r="AC28" s="566" t="str">
        <f t="shared" si="0"/>
        <v/>
      </c>
      <c r="AD28" s="566"/>
      <c r="AE28" s="566"/>
      <c r="AF28" s="566" t="str">
        <f>IF(H28="","",IF(ISERROR(VLOOKUP(H28,廃棄率表!$A$6:$B$2001,2,FALSE)),"?","["&amp;VLOOKUP(H28,廃棄率表!$A$6:$B$2001,2,FALSE)&amp;"]"))</f>
        <v/>
      </c>
      <c r="AG28" s="566"/>
      <c r="AH28" s="566"/>
      <c r="AI28" s="567" t="str">
        <f t="shared" si="5"/>
        <v/>
      </c>
      <c r="AJ28" s="567"/>
      <c r="AK28" s="596"/>
      <c r="AL28" s="597"/>
      <c r="AM28" s="562"/>
      <c r="AN28" s="562"/>
      <c r="AO28" s="562"/>
      <c r="AP28" s="598"/>
      <c r="AQ28" s="598"/>
      <c r="AR28" s="598"/>
      <c r="AS28" s="598"/>
      <c r="AT28" s="562"/>
      <c r="AU28" s="562"/>
      <c r="AV28" s="562"/>
      <c r="AW28" s="562"/>
      <c r="AX28" s="562"/>
      <c r="AY28" s="562"/>
      <c r="AZ28" s="562"/>
      <c r="BA28" s="562"/>
      <c r="BB28" s="562"/>
      <c r="BC28" s="562"/>
      <c r="BD28" s="562"/>
      <c r="BE28" s="562"/>
      <c r="BF28" s="563"/>
    </row>
    <row r="29" spans="1:58" ht="14.25" customHeight="1">
      <c r="A29" s="395"/>
      <c r="B29" s="572"/>
      <c r="C29" s="562"/>
      <c r="D29" s="562"/>
      <c r="E29" s="562"/>
      <c r="F29" s="562"/>
      <c r="G29" s="562"/>
      <c r="H29" s="562"/>
      <c r="I29" s="562"/>
      <c r="J29" s="562"/>
      <c r="K29" s="562"/>
      <c r="L29" s="562"/>
      <c r="M29" s="562"/>
      <c r="N29" s="562"/>
      <c r="O29" s="562"/>
      <c r="P29" s="562"/>
      <c r="Q29" s="566" t="str">
        <f t="shared" si="1"/>
        <v/>
      </c>
      <c r="R29" s="566"/>
      <c r="S29" s="566"/>
      <c r="T29" s="566" t="str">
        <f t="shared" si="2"/>
        <v/>
      </c>
      <c r="U29" s="566"/>
      <c r="V29" s="566"/>
      <c r="W29" s="566" t="str">
        <f t="shared" si="3"/>
        <v/>
      </c>
      <c r="X29" s="566"/>
      <c r="Y29" s="566"/>
      <c r="Z29" s="566" t="str">
        <f t="shared" si="4"/>
        <v/>
      </c>
      <c r="AA29" s="566"/>
      <c r="AB29" s="566"/>
      <c r="AC29" s="566" t="str">
        <f t="shared" si="0"/>
        <v/>
      </c>
      <c r="AD29" s="566"/>
      <c r="AE29" s="566"/>
      <c r="AF29" s="566" t="str">
        <f>IF(H29="","",IF(ISERROR(VLOOKUP(H29,廃棄率表!$A$6:$B$2001,2,FALSE)),"?","["&amp;VLOOKUP(H29,廃棄率表!$A$6:$B$2001,2,FALSE)&amp;"]"))</f>
        <v/>
      </c>
      <c r="AG29" s="566"/>
      <c r="AH29" s="566"/>
      <c r="AI29" s="567" t="str">
        <f t="shared" si="5"/>
        <v/>
      </c>
      <c r="AJ29" s="567"/>
      <c r="AK29" s="596"/>
      <c r="AL29" s="597"/>
      <c r="AM29" s="562"/>
      <c r="AN29" s="562"/>
      <c r="AO29" s="562"/>
      <c r="AP29" s="598"/>
      <c r="AQ29" s="598"/>
      <c r="AR29" s="598"/>
      <c r="AS29" s="598"/>
      <c r="AT29" s="562"/>
      <c r="AU29" s="562"/>
      <c r="AV29" s="562"/>
      <c r="AW29" s="562"/>
      <c r="AX29" s="562"/>
      <c r="AY29" s="562"/>
      <c r="AZ29" s="562"/>
      <c r="BA29" s="562"/>
      <c r="BB29" s="562"/>
      <c r="BC29" s="562"/>
      <c r="BD29" s="562"/>
      <c r="BE29" s="562"/>
      <c r="BF29" s="563"/>
    </row>
    <row r="30" spans="1:58" ht="14.25" customHeight="1">
      <c r="A30" s="395"/>
      <c r="B30" s="572"/>
      <c r="C30" s="562"/>
      <c r="D30" s="562"/>
      <c r="E30" s="562"/>
      <c r="F30" s="562"/>
      <c r="G30" s="562"/>
      <c r="H30" s="562"/>
      <c r="I30" s="562"/>
      <c r="J30" s="562"/>
      <c r="K30" s="562"/>
      <c r="L30" s="562"/>
      <c r="M30" s="562"/>
      <c r="N30" s="562"/>
      <c r="O30" s="562"/>
      <c r="P30" s="562"/>
      <c r="Q30" s="566" t="str">
        <f t="shared" si="1"/>
        <v/>
      </c>
      <c r="R30" s="566"/>
      <c r="S30" s="566"/>
      <c r="T30" s="566" t="str">
        <f t="shared" si="2"/>
        <v/>
      </c>
      <c r="U30" s="566"/>
      <c r="V30" s="566"/>
      <c r="W30" s="566" t="str">
        <f t="shared" si="3"/>
        <v/>
      </c>
      <c r="X30" s="566"/>
      <c r="Y30" s="566"/>
      <c r="Z30" s="566" t="str">
        <f t="shared" si="4"/>
        <v/>
      </c>
      <c r="AA30" s="566"/>
      <c r="AB30" s="566"/>
      <c r="AC30" s="566" t="str">
        <f t="shared" si="0"/>
        <v/>
      </c>
      <c r="AD30" s="566"/>
      <c r="AE30" s="566"/>
      <c r="AF30" s="566" t="str">
        <f>IF(H30="","",IF(ISERROR(VLOOKUP(H30,廃棄率表!$A$6:$B$2001,2,FALSE)),"?","["&amp;VLOOKUP(H30,廃棄率表!$A$6:$B$2001,2,FALSE)&amp;"]"))</f>
        <v/>
      </c>
      <c r="AG30" s="566"/>
      <c r="AH30" s="566"/>
      <c r="AI30" s="567" t="str">
        <f t="shared" si="5"/>
        <v/>
      </c>
      <c r="AJ30" s="567"/>
      <c r="AK30" s="596"/>
      <c r="AL30" s="597"/>
      <c r="AM30" s="562"/>
      <c r="AN30" s="562"/>
      <c r="AO30" s="562"/>
      <c r="AP30" s="598"/>
      <c r="AQ30" s="598"/>
      <c r="AR30" s="598"/>
      <c r="AS30" s="598"/>
      <c r="AT30" s="562"/>
      <c r="AU30" s="562"/>
      <c r="AV30" s="562"/>
      <c r="AW30" s="562"/>
      <c r="AX30" s="562"/>
      <c r="AY30" s="562"/>
      <c r="AZ30" s="562"/>
      <c r="BA30" s="562"/>
      <c r="BB30" s="562"/>
      <c r="BC30" s="562"/>
      <c r="BD30" s="562"/>
      <c r="BE30" s="562"/>
      <c r="BF30" s="563"/>
    </row>
    <row r="31" spans="1:58" ht="14.25" customHeight="1">
      <c r="A31" s="395"/>
      <c r="B31" s="572"/>
      <c r="C31" s="562"/>
      <c r="D31" s="562"/>
      <c r="E31" s="562"/>
      <c r="F31" s="562"/>
      <c r="G31" s="562"/>
      <c r="H31" s="562"/>
      <c r="I31" s="562"/>
      <c r="J31" s="562"/>
      <c r="K31" s="562"/>
      <c r="L31" s="562"/>
      <c r="M31" s="562"/>
      <c r="N31" s="562"/>
      <c r="O31" s="562"/>
      <c r="P31" s="562"/>
      <c r="Q31" s="566" t="str">
        <f t="shared" si="1"/>
        <v/>
      </c>
      <c r="R31" s="566"/>
      <c r="S31" s="566"/>
      <c r="T31" s="566" t="str">
        <f t="shared" si="2"/>
        <v/>
      </c>
      <c r="U31" s="566"/>
      <c r="V31" s="566"/>
      <c r="W31" s="566" t="str">
        <f t="shared" si="3"/>
        <v/>
      </c>
      <c r="X31" s="566"/>
      <c r="Y31" s="566"/>
      <c r="Z31" s="566" t="str">
        <f t="shared" si="4"/>
        <v/>
      </c>
      <c r="AA31" s="566"/>
      <c r="AB31" s="566"/>
      <c r="AC31" s="566" t="str">
        <f t="shared" si="0"/>
        <v/>
      </c>
      <c r="AD31" s="566"/>
      <c r="AE31" s="566"/>
      <c r="AF31" s="566" t="str">
        <f>IF(H31="","",IF(ISERROR(VLOOKUP(H31,廃棄率表!$A$6:$B$2001,2,FALSE)),"?","["&amp;VLOOKUP(H31,廃棄率表!$A$6:$B$2001,2,FALSE)&amp;"]"))</f>
        <v/>
      </c>
      <c r="AG31" s="566"/>
      <c r="AH31" s="566"/>
      <c r="AI31" s="567" t="str">
        <f t="shared" si="5"/>
        <v/>
      </c>
      <c r="AJ31" s="567"/>
      <c r="AK31" s="596"/>
      <c r="AL31" s="597"/>
      <c r="AM31" s="562"/>
      <c r="AN31" s="562"/>
      <c r="AO31" s="562"/>
      <c r="AP31" s="598"/>
      <c r="AQ31" s="598"/>
      <c r="AR31" s="598"/>
      <c r="AS31" s="598"/>
      <c r="AT31" s="562"/>
      <c r="AU31" s="562"/>
      <c r="AV31" s="562"/>
      <c r="AW31" s="562"/>
      <c r="AX31" s="562"/>
      <c r="AY31" s="562"/>
      <c r="AZ31" s="562"/>
      <c r="BA31" s="562"/>
      <c r="BB31" s="562"/>
      <c r="BC31" s="562"/>
      <c r="BD31" s="562"/>
      <c r="BE31" s="562"/>
      <c r="BF31" s="563"/>
    </row>
    <row r="32" spans="1:58" ht="14.25" customHeight="1">
      <c r="A32" s="395"/>
      <c r="B32" s="572"/>
      <c r="C32" s="562"/>
      <c r="D32" s="562"/>
      <c r="E32" s="562"/>
      <c r="F32" s="562"/>
      <c r="G32" s="562"/>
      <c r="H32" s="562"/>
      <c r="I32" s="562"/>
      <c r="J32" s="562"/>
      <c r="K32" s="562"/>
      <c r="L32" s="562"/>
      <c r="M32" s="562"/>
      <c r="N32" s="562"/>
      <c r="O32" s="562"/>
      <c r="P32" s="562"/>
      <c r="Q32" s="566" t="str">
        <f t="shared" si="1"/>
        <v/>
      </c>
      <c r="R32" s="566"/>
      <c r="S32" s="566"/>
      <c r="T32" s="566" t="str">
        <f t="shared" si="2"/>
        <v/>
      </c>
      <c r="U32" s="566"/>
      <c r="V32" s="566"/>
      <c r="W32" s="566" t="str">
        <f t="shared" si="3"/>
        <v/>
      </c>
      <c r="X32" s="566"/>
      <c r="Y32" s="566"/>
      <c r="Z32" s="566" t="str">
        <f t="shared" si="4"/>
        <v/>
      </c>
      <c r="AA32" s="566"/>
      <c r="AB32" s="566"/>
      <c r="AC32" s="566" t="str">
        <f t="shared" si="0"/>
        <v/>
      </c>
      <c r="AD32" s="566"/>
      <c r="AE32" s="566"/>
      <c r="AF32" s="566" t="str">
        <f>IF(H32="","",IF(ISERROR(VLOOKUP(H32,廃棄率表!$A$6:$B$2001,2,FALSE)),"?","["&amp;VLOOKUP(H32,廃棄率表!$A$6:$B$2001,2,FALSE)&amp;"]"))</f>
        <v/>
      </c>
      <c r="AG32" s="566"/>
      <c r="AH32" s="566"/>
      <c r="AI32" s="567" t="str">
        <f t="shared" si="5"/>
        <v/>
      </c>
      <c r="AJ32" s="567"/>
      <c r="AK32" s="596"/>
      <c r="AL32" s="597"/>
      <c r="AM32" s="562"/>
      <c r="AN32" s="562"/>
      <c r="AO32" s="562"/>
      <c r="AP32" s="598"/>
      <c r="AQ32" s="598"/>
      <c r="AR32" s="598"/>
      <c r="AS32" s="598"/>
      <c r="AT32" s="562"/>
      <c r="AU32" s="562"/>
      <c r="AV32" s="562"/>
      <c r="AW32" s="562"/>
      <c r="AX32" s="562"/>
      <c r="AY32" s="562"/>
      <c r="AZ32" s="562"/>
      <c r="BA32" s="562"/>
      <c r="BB32" s="562"/>
      <c r="BC32" s="562"/>
      <c r="BD32" s="562"/>
      <c r="BE32" s="562"/>
      <c r="BF32" s="563"/>
    </row>
    <row r="33" spans="1:58" ht="14.25" customHeight="1">
      <c r="A33" s="395"/>
      <c r="B33" s="572"/>
      <c r="C33" s="562"/>
      <c r="D33" s="562"/>
      <c r="E33" s="562"/>
      <c r="F33" s="562"/>
      <c r="G33" s="562"/>
      <c r="H33" s="562"/>
      <c r="I33" s="562"/>
      <c r="J33" s="562"/>
      <c r="K33" s="562"/>
      <c r="L33" s="562"/>
      <c r="M33" s="562"/>
      <c r="N33" s="562"/>
      <c r="O33" s="562"/>
      <c r="P33" s="562"/>
      <c r="Q33" s="566" t="str">
        <f t="shared" si="1"/>
        <v/>
      </c>
      <c r="R33" s="566"/>
      <c r="S33" s="566"/>
      <c r="T33" s="566" t="str">
        <f t="shared" si="2"/>
        <v/>
      </c>
      <c r="U33" s="566"/>
      <c r="V33" s="566"/>
      <c r="W33" s="566" t="str">
        <f t="shared" si="3"/>
        <v/>
      </c>
      <c r="X33" s="566"/>
      <c r="Y33" s="566"/>
      <c r="Z33" s="566" t="str">
        <f t="shared" si="4"/>
        <v/>
      </c>
      <c r="AA33" s="566"/>
      <c r="AB33" s="566"/>
      <c r="AC33" s="566" t="str">
        <f t="shared" si="0"/>
        <v/>
      </c>
      <c r="AD33" s="566"/>
      <c r="AE33" s="566"/>
      <c r="AF33" s="566" t="str">
        <f>IF(H33="","",IF(ISERROR(VLOOKUP(H33,廃棄率表!$A$6:$B$2001,2,FALSE)),"?","["&amp;VLOOKUP(H33,廃棄率表!$A$6:$B$2001,2,FALSE)&amp;"]"))</f>
        <v/>
      </c>
      <c r="AG33" s="566"/>
      <c r="AH33" s="566"/>
      <c r="AI33" s="567" t="str">
        <f t="shared" si="5"/>
        <v/>
      </c>
      <c r="AJ33" s="567"/>
      <c r="AK33" s="596"/>
      <c r="AL33" s="597"/>
      <c r="AM33" s="562"/>
      <c r="AN33" s="562"/>
      <c r="AO33" s="562"/>
      <c r="AP33" s="598"/>
      <c r="AQ33" s="598"/>
      <c r="AR33" s="598"/>
      <c r="AS33" s="598"/>
      <c r="AT33" s="562"/>
      <c r="AU33" s="562"/>
      <c r="AV33" s="562"/>
      <c r="AW33" s="562"/>
      <c r="AX33" s="562"/>
      <c r="AY33" s="562"/>
      <c r="AZ33" s="562"/>
      <c r="BA33" s="562"/>
      <c r="BB33" s="562"/>
      <c r="BC33" s="562"/>
      <c r="BD33" s="562"/>
      <c r="BE33" s="562"/>
      <c r="BF33" s="563"/>
    </row>
    <row r="34" spans="1:58" ht="14.25" customHeight="1">
      <c r="A34" s="395"/>
      <c r="B34" s="572"/>
      <c r="C34" s="562"/>
      <c r="D34" s="562"/>
      <c r="E34" s="562"/>
      <c r="F34" s="562"/>
      <c r="G34" s="562"/>
      <c r="H34" s="562"/>
      <c r="I34" s="562"/>
      <c r="J34" s="562"/>
      <c r="K34" s="562"/>
      <c r="L34" s="562"/>
      <c r="M34" s="562"/>
      <c r="N34" s="562"/>
      <c r="O34" s="562"/>
      <c r="P34" s="562"/>
      <c r="Q34" s="566" t="str">
        <f t="shared" si="1"/>
        <v/>
      </c>
      <c r="R34" s="566"/>
      <c r="S34" s="566"/>
      <c r="T34" s="566" t="str">
        <f t="shared" si="2"/>
        <v/>
      </c>
      <c r="U34" s="566"/>
      <c r="V34" s="566"/>
      <c r="W34" s="566" t="str">
        <f t="shared" si="3"/>
        <v/>
      </c>
      <c r="X34" s="566"/>
      <c r="Y34" s="566"/>
      <c r="Z34" s="566" t="str">
        <f t="shared" si="4"/>
        <v/>
      </c>
      <c r="AA34" s="566"/>
      <c r="AB34" s="566"/>
      <c r="AC34" s="566" t="str">
        <f t="shared" si="0"/>
        <v/>
      </c>
      <c r="AD34" s="566"/>
      <c r="AE34" s="566"/>
      <c r="AF34" s="566" t="str">
        <f>IF(H34="","",IF(ISERROR(VLOOKUP(H34,廃棄率表!$A$6:$B$2001,2,FALSE)),"?","["&amp;VLOOKUP(H34,廃棄率表!$A$6:$B$2001,2,FALSE)&amp;"]"))</f>
        <v/>
      </c>
      <c r="AG34" s="566"/>
      <c r="AH34" s="566"/>
      <c r="AI34" s="567" t="str">
        <f t="shared" si="5"/>
        <v/>
      </c>
      <c r="AJ34" s="567"/>
      <c r="AK34" s="596"/>
      <c r="AL34" s="597"/>
      <c r="AM34" s="562"/>
      <c r="AN34" s="562"/>
      <c r="AO34" s="562"/>
      <c r="AP34" s="598"/>
      <c r="AQ34" s="598"/>
      <c r="AR34" s="598"/>
      <c r="AS34" s="598"/>
      <c r="AT34" s="562"/>
      <c r="AU34" s="562"/>
      <c r="AV34" s="562"/>
      <c r="AW34" s="562"/>
      <c r="AX34" s="562"/>
      <c r="AY34" s="562"/>
      <c r="AZ34" s="562"/>
      <c r="BA34" s="562"/>
      <c r="BB34" s="562"/>
      <c r="BC34" s="562"/>
      <c r="BD34" s="562"/>
      <c r="BE34" s="562"/>
      <c r="BF34" s="563"/>
    </row>
    <row r="35" spans="1:58" ht="14.25" customHeight="1">
      <c r="A35" s="395"/>
      <c r="B35" s="572"/>
      <c r="C35" s="562"/>
      <c r="D35" s="562"/>
      <c r="E35" s="562"/>
      <c r="F35" s="562"/>
      <c r="G35" s="562"/>
      <c r="H35" s="562"/>
      <c r="I35" s="562"/>
      <c r="J35" s="562"/>
      <c r="K35" s="562"/>
      <c r="L35" s="562"/>
      <c r="M35" s="562"/>
      <c r="N35" s="562"/>
      <c r="O35" s="562"/>
      <c r="P35" s="562"/>
      <c r="Q35" s="566" t="str">
        <f t="shared" si="1"/>
        <v/>
      </c>
      <c r="R35" s="566"/>
      <c r="S35" s="566"/>
      <c r="T35" s="566" t="str">
        <f t="shared" si="2"/>
        <v/>
      </c>
      <c r="U35" s="566"/>
      <c r="V35" s="566"/>
      <c r="W35" s="566" t="str">
        <f t="shared" si="3"/>
        <v/>
      </c>
      <c r="X35" s="566"/>
      <c r="Y35" s="566"/>
      <c r="Z35" s="566" t="str">
        <f t="shared" si="4"/>
        <v/>
      </c>
      <c r="AA35" s="566"/>
      <c r="AB35" s="566"/>
      <c r="AC35" s="566" t="str">
        <f t="shared" si="0"/>
        <v/>
      </c>
      <c r="AD35" s="566"/>
      <c r="AE35" s="566"/>
      <c r="AF35" s="566" t="str">
        <f>IF(H35="","",IF(ISERROR(VLOOKUP(H35,廃棄率表!$A$6:$B$2001,2,FALSE)),"?","["&amp;VLOOKUP(H35,廃棄率表!$A$6:$B$2001,2,FALSE)&amp;"]"))</f>
        <v/>
      </c>
      <c r="AG35" s="566"/>
      <c r="AH35" s="566"/>
      <c r="AI35" s="567" t="str">
        <f t="shared" si="5"/>
        <v/>
      </c>
      <c r="AJ35" s="567"/>
      <c r="AK35" s="596"/>
      <c r="AL35" s="597"/>
      <c r="AM35" s="562"/>
      <c r="AN35" s="562"/>
      <c r="AO35" s="562"/>
      <c r="AP35" s="598"/>
      <c r="AQ35" s="598"/>
      <c r="AR35" s="598"/>
      <c r="AS35" s="598"/>
      <c r="AT35" s="562"/>
      <c r="AU35" s="562"/>
      <c r="AV35" s="562"/>
      <c r="AW35" s="562"/>
      <c r="AX35" s="562"/>
      <c r="AY35" s="562"/>
      <c r="AZ35" s="562"/>
      <c r="BA35" s="562"/>
      <c r="BB35" s="562"/>
      <c r="BC35" s="562"/>
      <c r="BD35" s="562"/>
      <c r="BE35" s="562"/>
      <c r="BF35" s="563"/>
    </row>
    <row r="36" spans="1:58" ht="14.25" customHeight="1">
      <c r="A36" s="395"/>
      <c r="B36" s="572"/>
      <c r="C36" s="562"/>
      <c r="D36" s="562"/>
      <c r="E36" s="562"/>
      <c r="F36" s="562"/>
      <c r="G36" s="562"/>
      <c r="H36" s="562"/>
      <c r="I36" s="562"/>
      <c r="J36" s="562"/>
      <c r="K36" s="562"/>
      <c r="L36" s="562"/>
      <c r="M36" s="562"/>
      <c r="N36" s="562"/>
      <c r="O36" s="562"/>
      <c r="P36" s="562"/>
      <c r="Q36" s="566" t="str">
        <f t="shared" si="1"/>
        <v/>
      </c>
      <c r="R36" s="566"/>
      <c r="S36" s="566"/>
      <c r="T36" s="566" t="str">
        <f t="shared" si="2"/>
        <v/>
      </c>
      <c r="U36" s="566"/>
      <c r="V36" s="566"/>
      <c r="W36" s="566" t="str">
        <f t="shared" si="3"/>
        <v/>
      </c>
      <c r="X36" s="566"/>
      <c r="Y36" s="566"/>
      <c r="Z36" s="566" t="str">
        <f t="shared" si="4"/>
        <v/>
      </c>
      <c r="AA36" s="566"/>
      <c r="AB36" s="566"/>
      <c r="AC36" s="566" t="str">
        <f t="shared" si="0"/>
        <v/>
      </c>
      <c r="AD36" s="566"/>
      <c r="AE36" s="566"/>
      <c r="AF36" s="566" t="str">
        <f>IF(H36="","",IF(ISERROR(VLOOKUP(H36,廃棄率表!$A$6:$B$2001,2,FALSE)),"?","["&amp;VLOOKUP(H36,廃棄率表!$A$6:$B$2001,2,FALSE)&amp;"]"))</f>
        <v/>
      </c>
      <c r="AG36" s="566"/>
      <c r="AH36" s="566"/>
      <c r="AI36" s="567" t="str">
        <f t="shared" si="5"/>
        <v/>
      </c>
      <c r="AJ36" s="567"/>
      <c r="AK36" s="596"/>
      <c r="AL36" s="597"/>
      <c r="AM36" s="562"/>
      <c r="AN36" s="562"/>
      <c r="AO36" s="562"/>
      <c r="AP36" s="598"/>
      <c r="AQ36" s="598"/>
      <c r="AR36" s="598"/>
      <c r="AS36" s="598"/>
      <c r="AT36" s="562"/>
      <c r="AU36" s="562"/>
      <c r="AV36" s="562"/>
      <c r="AW36" s="562"/>
      <c r="AX36" s="562"/>
      <c r="AY36" s="562"/>
      <c r="AZ36" s="562"/>
      <c r="BA36" s="562"/>
      <c r="BB36" s="562"/>
      <c r="BC36" s="562"/>
      <c r="BD36" s="562"/>
      <c r="BE36" s="562"/>
      <c r="BF36" s="563"/>
    </row>
    <row r="37" spans="1:58" ht="14.25" customHeight="1">
      <c r="A37" s="395"/>
      <c r="B37" s="572"/>
      <c r="C37" s="562"/>
      <c r="D37" s="562"/>
      <c r="E37" s="562"/>
      <c r="F37" s="562"/>
      <c r="G37" s="562"/>
      <c r="H37" s="562"/>
      <c r="I37" s="562"/>
      <c r="J37" s="562"/>
      <c r="K37" s="562"/>
      <c r="L37" s="562"/>
      <c r="M37" s="562"/>
      <c r="N37" s="562"/>
      <c r="O37" s="562"/>
      <c r="P37" s="562"/>
      <c r="Q37" s="566" t="str">
        <f t="shared" si="1"/>
        <v/>
      </c>
      <c r="R37" s="566"/>
      <c r="S37" s="566"/>
      <c r="T37" s="566" t="str">
        <f t="shared" si="2"/>
        <v/>
      </c>
      <c r="U37" s="566"/>
      <c r="V37" s="566"/>
      <c r="W37" s="566" t="str">
        <f t="shared" si="3"/>
        <v/>
      </c>
      <c r="X37" s="566"/>
      <c r="Y37" s="566"/>
      <c r="Z37" s="566" t="str">
        <f t="shared" si="4"/>
        <v/>
      </c>
      <c r="AA37" s="566"/>
      <c r="AB37" s="566"/>
      <c r="AC37" s="566" t="str">
        <f t="shared" si="0"/>
        <v/>
      </c>
      <c r="AD37" s="566"/>
      <c r="AE37" s="566"/>
      <c r="AF37" s="566" t="str">
        <f>IF(H37="","",IF(ISERROR(VLOOKUP(H37,廃棄率表!$A$6:$B$2001,2,FALSE)),"?","["&amp;VLOOKUP(H37,廃棄率表!$A$6:$B$2001,2,FALSE)&amp;"]"))</f>
        <v/>
      </c>
      <c r="AG37" s="566"/>
      <c r="AH37" s="566"/>
      <c r="AI37" s="567" t="str">
        <f t="shared" si="5"/>
        <v/>
      </c>
      <c r="AJ37" s="567"/>
      <c r="AK37" s="596"/>
      <c r="AL37" s="597"/>
      <c r="AM37" s="562"/>
      <c r="AN37" s="562"/>
      <c r="AO37" s="562"/>
      <c r="AP37" s="598"/>
      <c r="AQ37" s="598"/>
      <c r="AR37" s="598"/>
      <c r="AS37" s="598"/>
      <c r="AT37" s="562"/>
      <c r="AU37" s="562"/>
      <c r="AV37" s="562"/>
      <c r="AW37" s="562"/>
      <c r="AX37" s="562"/>
      <c r="AY37" s="562"/>
      <c r="AZ37" s="562"/>
      <c r="BA37" s="562"/>
      <c r="BB37" s="562"/>
      <c r="BC37" s="562"/>
      <c r="BD37" s="562"/>
      <c r="BE37" s="562"/>
      <c r="BF37" s="563"/>
    </row>
    <row r="38" spans="1:58" ht="14.25" customHeight="1">
      <c r="A38" s="395"/>
      <c r="B38" s="572"/>
      <c r="C38" s="562"/>
      <c r="D38" s="562"/>
      <c r="E38" s="562"/>
      <c r="F38" s="562"/>
      <c r="G38" s="562"/>
      <c r="H38" s="562"/>
      <c r="I38" s="562"/>
      <c r="J38" s="562"/>
      <c r="K38" s="562"/>
      <c r="L38" s="562"/>
      <c r="M38" s="562"/>
      <c r="N38" s="562"/>
      <c r="O38" s="562"/>
      <c r="P38" s="562"/>
      <c r="Q38" s="566" t="str">
        <f t="shared" si="1"/>
        <v/>
      </c>
      <c r="R38" s="566"/>
      <c r="S38" s="566"/>
      <c r="T38" s="566" t="str">
        <f t="shared" si="2"/>
        <v/>
      </c>
      <c r="U38" s="566"/>
      <c r="V38" s="566"/>
      <c r="W38" s="566" t="str">
        <f t="shared" si="3"/>
        <v/>
      </c>
      <c r="X38" s="566"/>
      <c r="Y38" s="566"/>
      <c r="Z38" s="566" t="str">
        <f t="shared" si="4"/>
        <v/>
      </c>
      <c r="AA38" s="566"/>
      <c r="AB38" s="566"/>
      <c r="AC38" s="566" t="str">
        <f t="shared" si="0"/>
        <v/>
      </c>
      <c r="AD38" s="566"/>
      <c r="AE38" s="566"/>
      <c r="AF38" s="566" t="str">
        <f>IF(H38="","",IF(ISERROR(VLOOKUP(H38,廃棄率表!$A$6:$B$2001,2,FALSE)),"?","["&amp;VLOOKUP(H38,廃棄率表!$A$6:$B$2001,2,FALSE)&amp;"]"))</f>
        <v/>
      </c>
      <c r="AG38" s="566"/>
      <c r="AH38" s="566"/>
      <c r="AI38" s="567" t="str">
        <f t="shared" si="5"/>
        <v/>
      </c>
      <c r="AJ38" s="567"/>
      <c r="AK38" s="596"/>
      <c r="AL38" s="597"/>
      <c r="AM38" s="562"/>
      <c r="AN38" s="562"/>
      <c r="AO38" s="562"/>
      <c r="AP38" s="598"/>
      <c r="AQ38" s="598"/>
      <c r="AR38" s="598"/>
      <c r="AS38" s="598"/>
      <c r="AT38" s="562"/>
      <c r="AU38" s="562"/>
      <c r="AV38" s="562"/>
      <c r="AW38" s="562"/>
      <c r="AX38" s="562"/>
      <c r="AY38" s="562"/>
      <c r="AZ38" s="562"/>
      <c r="BA38" s="562"/>
      <c r="BB38" s="562"/>
      <c r="BC38" s="562"/>
      <c r="BD38" s="562"/>
      <c r="BE38" s="562"/>
      <c r="BF38" s="563"/>
    </row>
    <row r="39" spans="1:58" ht="14.25" customHeight="1">
      <c r="A39" s="395"/>
      <c r="B39" s="572"/>
      <c r="C39" s="562"/>
      <c r="D39" s="562"/>
      <c r="E39" s="562"/>
      <c r="F39" s="562"/>
      <c r="G39" s="562"/>
      <c r="H39" s="562"/>
      <c r="I39" s="562"/>
      <c r="J39" s="562"/>
      <c r="K39" s="562"/>
      <c r="L39" s="562"/>
      <c r="M39" s="562"/>
      <c r="N39" s="562"/>
      <c r="O39" s="562"/>
      <c r="P39" s="562"/>
      <c r="Q39" s="566" t="str">
        <f t="shared" si="1"/>
        <v/>
      </c>
      <c r="R39" s="566"/>
      <c r="S39" s="566"/>
      <c r="T39" s="566" t="str">
        <f t="shared" si="2"/>
        <v/>
      </c>
      <c r="U39" s="566"/>
      <c r="V39" s="566"/>
      <c r="W39" s="566" t="str">
        <f t="shared" si="3"/>
        <v/>
      </c>
      <c r="X39" s="566"/>
      <c r="Y39" s="566"/>
      <c r="Z39" s="566" t="str">
        <f t="shared" si="4"/>
        <v/>
      </c>
      <c r="AA39" s="566"/>
      <c r="AB39" s="566"/>
      <c r="AC39" s="566" t="str">
        <f t="shared" si="0"/>
        <v/>
      </c>
      <c r="AD39" s="566"/>
      <c r="AE39" s="566"/>
      <c r="AF39" s="566" t="str">
        <f>IF(H39="","",IF(ISERROR(VLOOKUP(H39,廃棄率表!$A$6:$B$2001,2,FALSE)),"?","["&amp;VLOOKUP(H39,廃棄率表!$A$6:$B$2001,2,FALSE)&amp;"]"))</f>
        <v/>
      </c>
      <c r="AG39" s="566"/>
      <c r="AH39" s="566"/>
      <c r="AI39" s="567" t="str">
        <f t="shared" si="5"/>
        <v/>
      </c>
      <c r="AJ39" s="567"/>
      <c r="AK39" s="596"/>
      <c r="AL39" s="597"/>
      <c r="AM39" s="562"/>
      <c r="AN39" s="562"/>
      <c r="AO39" s="562"/>
      <c r="AP39" s="598"/>
      <c r="AQ39" s="598"/>
      <c r="AR39" s="598"/>
      <c r="AS39" s="598"/>
      <c r="AT39" s="562"/>
      <c r="AU39" s="562"/>
      <c r="AV39" s="562"/>
      <c r="AW39" s="562"/>
      <c r="AX39" s="562"/>
      <c r="AY39" s="562"/>
      <c r="AZ39" s="562"/>
      <c r="BA39" s="562"/>
      <c r="BB39" s="562"/>
      <c r="BC39" s="562"/>
      <c r="BD39" s="562"/>
      <c r="BE39" s="562"/>
      <c r="BF39" s="563"/>
    </row>
    <row r="40" spans="1:58" ht="14.25" customHeight="1">
      <c r="A40" s="395"/>
      <c r="B40" s="572"/>
      <c r="C40" s="562"/>
      <c r="D40" s="562"/>
      <c r="E40" s="562"/>
      <c r="F40" s="562"/>
      <c r="G40" s="562"/>
      <c r="H40" s="562"/>
      <c r="I40" s="562"/>
      <c r="J40" s="562"/>
      <c r="K40" s="562"/>
      <c r="L40" s="562"/>
      <c r="M40" s="562"/>
      <c r="N40" s="562"/>
      <c r="O40" s="562"/>
      <c r="P40" s="562"/>
      <c r="Q40" s="566" t="str">
        <f t="shared" si="1"/>
        <v/>
      </c>
      <c r="R40" s="566"/>
      <c r="S40" s="566"/>
      <c r="T40" s="566" t="str">
        <f t="shared" si="2"/>
        <v/>
      </c>
      <c r="U40" s="566"/>
      <c r="V40" s="566"/>
      <c r="W40" s="566" t="str">
        <f t="shared" si="3"/>
        <v/>
      </c>
      <c r="X40" s="566"/>
      <c r="Y40" s="566"/>
      <c r="Z40" s="566" t="str">
        <f t="shared" si="4"/>
        <v/>
      </c>
      <c r="AA40" s="566"/>
      <c r="AB40" s="566"/>
      <c r="AC40" s="566" t="str">
        <f t="shared" si="0"/>
        <v/>
      </c>
      <c r="AD40" s="566"/>
      <c r="AE40" s="566"/>
      <c r="AF40" s="566" t="str">
        <f>IF(H40="","",IF(ISERROR(VLOOKUP(H40,廃棄率表!$A$6:$B$2001,2,FALSE)),"?","["&amp;VLOOKUP(H40,廃棄率表!$A$6:$B$2001,2,FALSE)&amp;"]"))</f>
        <v/>
      </c>
      <c r="AG40" s="566"/>
      <c r="AH40" s="566"/>
      <c r="AI40" s="567" t="str">
        <f t="shared" si="5"/>
        <v/>
      </c>
      <c r="AJ40" s="567"/>
      <c r="AK40" s="596"/>
      <c r="AL40" s="597"/>
      <c r="AM40" s="562"/>
      <c r="AN40" s="562"/>
      <c r="AO40" s="562"/>
      <c r="AP40" s="598"/>
      <c r="AQ40" s="598"/>
      <c r="AR40" s="598"/>
      <c r="AS40" s="598"/>
      <c r="AT40" s="562"/>
      <c r="AU40" s="562"/>
      <c r="AV40" s="562"/>
      <c r="AW40" s="562"/>
      <c r="AX40" s="562"/>
      <c r="AY40" s="562"/>
      <c r="AZ40" s="562"/>
      <c r="BA40" s="562"/>
      <c r="BB40" s="562"/>
      <c r="BC40" s="562"/>
      <c r="BD40" s="562"/>
      <c r="BE40" s="562"/>
      <c r="BF40" s="563"/>
    </row>
    <row r="41" spans="1:58" ht="14.25" customHeight="1">
      <c r="A41" s="395"/>
      <c r="B41" s="572"/>
      <c r="C41" s="562"/>
      <c r="D41" s="562"/>
      <c r="E41" s="562"/>
      <c r="F41" s="562"/>
      <c r="G41" s="562"/>
      <c r="H41" s="562"/>
      <c r="I41" s="562"/>
      <c r="J41" s="562"/>
      <c r="K41" s="562"/>
      <c r="L41" s="562"/>
      <c r="M41" s="562"/>
      <c r="N41" s="562"/>
      <c r="O41" s="562"/>
      <c r="P41" s="562"/>
      <c r="Q41" s="566" t="str">
        <f t="shared" si="1"/>
        <v/>
      </c>
      <c r="R41" s="566"/>
      <c r="S41" s="566"/>
      <c r="T41" s="566" t="str">
        <f t="shared" si="2"/>
        <v/>
      </c>
      <c r="U41" s="566"/>
      <c r="V41" s="566"/>
      <c r="W41" s="566" t="str">
        <f t="shared" si="3"/>
        <v/>
      </c>
      <c r="X41" s="566"/>
      <c r="Y41" s="566"/>
      <c r="Z41" s="566" t="str">
        <f t="shared" si="4"/>
        <v/>
      </c>
      <c r="AA41" s="566"/>
      <c r="AB41" s="566"/>
      <c r="AC41" s="566" t="str">
        <f t="shared" si="0"/>
        <v/>
      </c>
      <c r="AD41" s="566"/>
      <c r="AE41" s="566"/>
      <c r="AF41" s="566" t="str">
        <f>IF(H41="","",IF(ISERROR(VLOOKUP(H41,廃棄率表!$A$6:$B$2001,2,FALSE)),"?","["&amp;VLOOKUP(H41,廃棄率表!$A$6:$B$2001,2,FALSE)&amp;"]"))</f>
        <v/>
      </c>
      <c r="AG41" s="566"/>
      <c r="AH41" s="566"/>
      <c r="AI41" s="567" t="str">
        <f t="shared" si="5"/>
        <v/>
      </c>
      <c r="AJ41" s="567"/>
      <c r="AK41" s="596"/>
      <c r="AL41" s="597"/>
      <c r="AM41" s="562"/>
      <c r="AN41" s="562"/>
      <c r="AO41" s="562"/>
      <c r="AP41" s="598"/>
      <c r="AQ41" s="598"/>
      <c r="AR41" s="598"/>
      <c r="AS41" s="598"/>
      <c r="AT41" s="562"/>
      <c r="AU41" s="562"/>
      <c r="AV41" s="562"/>
      <c r="AW41" s="562"/>
      <c r="AX41" s="562"/>
      <c r="AY41" s="562"/>
      <c r="AZ41" s="562"/>
      <c r="BA41" s="562"/>
      <c r="BB41" s="562"/>
      <c r="BC41" s="562"/>
      <c r="BD41" s="562"/>
      <c r="BE41" s="562"/>
      <c r="BF41" s="563"/>
    </row>
    <row r="42" spans="1:58" ht="14.25" customHeight="1">
      <c r="A42" s="395"/>
      <c r="B42" s="572"/>
      <c r="C42" s="562"/>
      <c r="D42" s="562"/>
      <c r="E42" s="562"/>
      <c r="F42" s="562"/>
      <c r="G42" s="562"/>
      <c r="H42" s="562"/>
      <c r="I42" s="562"/>
      <c r="J42" s="562"/>
      <c r="K42" s="562"/>
      <c r="L42" s="562"/>
      <c r="M42" s="562"/>
      <c r="N42" s="562"/>
      <c r="O42" s="562"/>
      <c r="P42" s="562"/>
      <c r="Q42" s="566" t="str">
        <f t="shared" si="1"/>
        <v/>
      </c>
      <c r="R42" s="566"/>
      <c r="S42" s="566"/>
      <c r="T42" s="566" t="str">
        <f t="shared" si="2"/>
        <v/>
      </c>
      <c r="U42" s="566"/>
      <c r="V42" s="566"/>
      <c r="W42" s="566" t="str">
        <f t="shared" si="3"/>
        <v/>
      </c>
      <c r="X42" s="566"/>
      <c r="Y42" s="566"/>
      <c r="Z42" s="566" t="str">
        <f t="shared" si="4"/>
        <v/>
      </c>
      <c r="AA42" s="566"/>
      <c r="AB42" s="566"/>
      <c r="AC42" s="566" t="str">
        <f t="shared" si="0"/>
        <v/>
      </c>
      <c r="AD42" s="566"/>
      <c r="AE42" s="566"/>
      <c r="AF42" s="566" t="str">
        <f>IF(H42="","",IF(ISERROR(VLOOKUP(H42,廃棄率表!$A$6:$B$2001,2,FALSE)),"?","["&amp;VLOOKUP(H42,廃棄率表!$A$6:$B$2001,2,FALSE)&amp;"]"))</f>
        <v/>
      </c>
      <c r="AG42" s="566"/>
      <c r="AH42" s="566"/>
      <c r="AI42" s="567" t="str">
        <f t="shared" si="5"/>
        <v/>
      </c>
      <c r="AJ42" s="567"/>
      <c r="AK42" s="596"/>
      <c r="AL42" s="597"/>
      <c r="AM42" s="562"/>
      <c r="AN42" s="562"/>
      <c r="AO42" s="562"/>
      <c r="AP42" s="598"/>
      <c r="AQ42" s="598"/>
      <c r="AR42" s="598"/>
      <c r="AS42" s="598"/>
      <c r="AT42" s="562"/>
      <c r="AU42" s="562"/>
      <c r="AV42" s="562"/>
      <c r="AW42" s="562"/>
      <c r="AX42" s="562"/>
      <c r="AY42" s="562"/>
      <c r="AZ42" s="562"/>
      <c r="BA42" s="562"/>
      <c r="BB42" s="562"/>
      <c r="BC42" s="562"/>
      <c r="BD42" s="562"/>
      <c r="BE42" s="562"/>
      <c r="BF42" s="563"/>
    </row>
    <row r="43" spans="1:58" ht="14.25" customHeight="1">
      <c r="A43" s="395"/>
      <c r="B43" s="572"/>
      <c r="C43" s="562"/>
      <c r="D43" s="562"/>
      <c r="E43" s="562"/>
      <c r="F43" s="562"/>
      <c r="G43" s="562"/>
      <c r="H43" s="562"/>
      <c r="I43" s="562"/>
      <c r="J43" s="562"/>
      <c r="K43" s="562"/>
      <c r="L43" s="562"/>
      <c r="M43" s="562"/>
      <c r="N43" s="562"/>
      <c r="O43" s="562"/>
      <c r="P43" s="562"/>
      <c r="Q43" s="566" t="str">
        <f t="shared" si="1"/>
        <v/>
      </c>
      <c r="R43" s="566"/>
      <c r="S43" s="566"/>
      <c r="T43" s="566" t="str">
        <f t="shared" si="2"/>
        <v/>
      </c>
      <c r="U43" s="566"/>
      <c r="V43" s="566"/>
      <c r="W43" s="566" t="str">
        <f t="shared" si="3"/>
        <v/>
      </c>
      <c r="X43" s="566"/>
      <c r="Y43" s="566"/>
      <c r="Z43" s="566" t="str">
        <f t="shared" si="4"/>
        <v/>
      </c>
      <c r="AA43" s="566"/>
      <c r="AB43" s="566"/>
      <c r="AC43" s="566" t="str">
        <f t="shared" si="0"/>
        <v/>
      </c>
      <c r="AD43" s="566"/>
      <c r="AE43" s="566"/>
      <c r="AF43" s="566" t="str">
        <f>IF(H43="","",IF(ISERROR(VLOOKUP(H43,廃棄率表!$A$6:$B$2001,2,FALSE)),"?","["&amp;VLOOKUP(H43,廃棄率表!$A$6:$B$2001,2,FALSE)&amp;"]"))</f>
        <v/>
      </c>
      <c r="AG43" s="566"/>
      <c r="AH43" s="566"/>
      <c r="AI43" s="567" t="str">
        <f t="shared" si="5"/>
        <v/>
      </c>
      <c r="AJ43" s="567"/>
      <c r="AK43" s="596"/>
      <c r="AL43" s="597"/>
      <c r="AM43" s="562"/>
      <c r="AN43" s="562"/>
      <c r="AO43" s="562"/>
      <c r="AP43" s="598"/>
      <c r="AQ43" s="598"/>
      <c r="AR43" s="598"/>
      <c r="AS43" s="598"/>
      <c r="AT43" s="562"/>
      <c r="AU43" s="562"/>
      <c r="AV43" s="562"/>
      <c r="AW43" s="562"/>
      <c r="AX43" s="562"/>
      <c r="AY43" s="562"/>
      <c r="AZ43" s="562"/>
      <c r="BA43" s="562"/>
      <c r="BB43" s="562"/>
      <c r="BC43" s="562"/>
      <c r="BD43" s="562"/>
      <c r="BE43" s="562"/>
      <c r="BF43" s="563"/>
    </row>
    <row r="44" spans="1:58" ht="14.25" customHeight="1">
      <c r="A44" s="395"/>
      <c r="B44" s="572"/>
      <c r="C44" s="562"/>
      <c r="D44" s="562"/>
      <c r="E44" s="562"/>
      <c r="F44" s="562"/>
      <c r="G44" s="562"/>
      <c r="H44" s="562"/>
      <c r="I44" s="562"/>
      <c r="J44" s="562"/>
      <c r="K44" s="562"/>
      <c r="L44" s="562"/>
      <c r="M44" s="562"/>
      <c r="N44" s="562"/>
      <c r="O44" s="562"/>
      <c r="P44" s="562"/>
      <c r="Q44" s="566" t="str">
        <f t="shared" si="1"/>
        <v/>
      </c>
      <c r="R44" s="566"/>
      <c r="S44" s="566"/>
      <c r="T44" s="566" t="str">
        <f t="shared" si="2"/>
        <v/>
      </c>
      <c r="U44" s="566"/>
      <c r="V44" s="566"/>
      <c r="W44" s="566" t="str">
        <f t="shared" si="3"/>
        <v/>
      </c>
      <c r="X44" s="566"/>
      <c r="Y44" s="566"/>
      <c r="Z44" s="566" t="str">
        <f t="shared" si="4"/>
        <v/>
      </c>
      <c r="AA44" s="566"/>
      <c r="AB44" s="566"/>
      <c r="AC44" s="566" t="str">
        <f t="shared" si="0"/>
        <v/>
      </c>
      <c r="AD44" s="566"/>
      <c r="AE44" s="566"/>
      <c r="AF44" s="566" t="str">
        <f>IF(H44="","",IF(ISERROR(VLOOKUP(H44,廃棄率表!$A$6:$B$2001,2,FALSE)),"?","["&amp;VLOOKUP(H44,廃棄率表!$A$6:$B$2001,2,FALSE)&amp;"]"))</f>
        <v/>
      </c>
      <c r="AG44" s="566"/>
      <c r="AH44" s="566"/>
      <c r="AI44" s="567" t="str">
        <f t="shared" si="5"/>
        <v/>
      </c>
      <c r="AJ44" s="567"/>
      <c r="AK44" s="596"/>
      <c r="AL44" s="597"/>
      <c r="AM44" s="562"/>
      <c r="AN44" s="562"/>
      <c r="AO44" s="562"/>
      <c r="AP44" s="598"/>
      <c r="AQ44" s="598"/>
      <c r="AR44" s="598"/>
      <c r="AS44" s="598"/>
      <c r="AT44" s="562"/>
      <c r="AU44" s="562"/>
      <c r="AV44" s="562"/>
      <c r="AW44" s="562"/>
      <c r="AX44" s="562"/>
      <c r="AY44" s="562"/>
      <c r="AZ44" s="562"/>
      <c r="BA44" s="562"/>
      <c r="BB44" s="562"/>
      <c r="BC44" s="562"/>
      <c r="BD44" s="562"/>
      <c r="BE44" s="562"/>
      <c r="BF44" s="563"/>
    </row>
    <row r="45" spans="1:58" ht="14.25" customHeight="1">
      <c r="A45" s="395"/>
      <c r="B45" s="572"/>
      <c r="C45" s="562"/>
      <c r="D45" s="562"/>
      <c r="E45" s="562"/>
      <c r="F45" s="562"/>
      <c r="G45" s="562"/>
      <c r="H45" s="562"/>
      <c r="I45" s="562"/>
      <c r="J45" s="562"/>
      <c r="K45" s="562"/>
      <c r="L45" s="562"/>
      <c r="M45" s="562"/>
      <c r="N45" s="562"/>
      <c r="O45" s="562"/>
      <c r="P45" s="562"/>
      <c r="Q45" s="566" t="str">
        <f t="shared" si="1"/>
        <v/>
      </c>
      <c r="R45" s="566"/>
      <c r="S45" s="566"/>
      <c r="T45" s="566" t="str">
        <f t="shared" si="2"/>
        <v/>
      </c>
      <c r="U45" s="566"/>
      <c r="V45" s="566"/>
      <c r="W45" s="566" t="str">
        <f t="shared" si="3"/>
        <v/>
      </c>
      <c r="X45" s="566"/>
      <c r="Y45" s="566"/>
      <c r="Z45" s="566" t="str">
        <f t="shared" si="4"/>
        <v/>
      </c>
      <c r="AA45" s="566"/>
      <c r="AB45" s="566"/>
      <c r="AC45" s="566" t="str">
        <f t="shared" si="0"/>
        <v/>
      </c>
      <c r="AD45" s="566"/>
      <c r="AE45" s="566"/>
      <c r="AF45" s="566" t="str">
        <f>IF(H45="","",IF(ISERROR(VLOOKUP(H45,廃棄率表!$A$6:$B$2001,2,FALSE)),"?","["&amp;VLOOKUP(H45,廃棄率表!$A$6:$B$2001,2,FALSE)&amp;"]"))</f>
        <v/>
      </c>
      <c r="AG45" s="566"/>
      <c r="AH45" s="566"/>
      <c r="AI45" s="567" t="str">
        <f t="shared" si="5"/>
        <v/>
      </c>
      <c r="AJ45" s="567"/>
      <c r="AK45" s="596"/>
      <c r="AL45" s="597"/>
      <c r="AM45" s="562"/>
      <c r="AN45" s="562"/>
      <c r="AO45" s="562"/>
      <c r="AP45" s="598"/>
      <c r="AQ45" s="598"/>
      <c r="AR45" s="598"/>
      <c r="AS45" s="598"/>
      <c r="AT45" s="562"/>
      <c r="AU45" s="562"/>
      <c r="AV45" s="562"/>
      <c r="AW45" s="562"/>
      <c r="AX45" s="562"/>
      <c r="AY45" s="562"/>
      <c r="AZ45" s="562"/>
      <c r="BA45" s="562"/>
      <c r="BB45" s="562"/>
      <c r="BC45" s="562"/>
      <c r="BD45" s="562"/>
      <c r="BE45" s="562"/>
      <c r="BF45" s="563"/>
    </row>
    <row r="46" spans="1:58" ht="14.25" customHeight="1">
      <c r="A46" s="395"/>
      <c r="B46" s="572"/>
      <c r="C46" s="562"/>
      <c r="D46" s="562"/>
      <c r="E46" s="562"/>
      <c r="F46" s="562"/>
      <c r="G46" s="562"/>
      <c r="H46" s="562"/>
      <c r="I46" s="562"/>
      <c r="J46" s="562"/>
      <c r="K46" s="562"/>
      <c r="L46" s="562"/>
      <c r="M46" s="562"/>
      <c r="N46" s="562"/>
      <c r="O46" s="562"/>
      <c r="P46" s="562"/>
      <c r="Q46" s="566" t="str">
        <f t="shared" si="1"/>
        <v/>
      </c>
      <c r="R46" s="566"/>
      <c r="S46" s="566"/>
      <c r="T46" s="566" t="str">
        <f t="shared" si="2"/>
        <v/>
      </c>
      <c r="U46" s="566"/>
      <c r="V46" s="566"/>
      <c r="W46" s="566" t="str">
        <f t="shared" si="3"/>
        <v/>
      </c>
      <c r="X46" s="566"/>
      <c r="Y46" s="566"/>
      <c r="Z46" s="566" t="str">
        <f t="shared" si="4"/>
        <v/>
      </c>
      <c r="AA46" s="566"/>
      <c r="AB46" s="566"/>
      <c r="AC46" s="566" t="str">
        <f t="shared" si="0"/>
        <v/>
      </c>
      <c r="AD46" s="566"/>
      <c r="AE46" s="566"/>
      <c r="AF46" s="566" t="str">
        <f>IF(H46="","",IF(ISERROR(VLOOKUP(H46,廃棄率表!$A$6:$B$2001,2,FALSE)),"?","["&amp;VLOOKUP(H46,廃棄率表!$A$6:$B$2001,2,FALSE)&amp;"]"))</f>
        <v/>
      </c>
      <c r="AG46" s="566"/>
      <c r="AH46" s="566"/>
      <c r="AI46" s="567" t="str">
        <f t="shared" si="5"/>
        <v/>
      </c>
      <c r="AJ46" s="567"/>
      <c r="AK46" s="596"/>
      <c r="AL46" s="597"/>
      <c r="AM46" s="562"/>
      <c r="AN46" s="562"/>
      <c r="AO46" s="562"/>
      <c r="AP46" s="598"/>
      <c r="AQ46" s="598"/>
      <c r="AR46" s="598"/>
      <c r="AS46" s="598"/>
      <c r="AT46" s="562"/>
      <c r="AU46" s="562"/>
      <c r="AV46" s="562"/>
      <c r="AW46" s="562"/>
      <c r="AX46" s="562"/>
      <c r="AY46" s="562"/>
      <c r="AZ46" s="562"/>
      <c r="BA46" s="562"/>
      <c r="BB46" s="562"/>
      <c r="BC46" s="562"/>
      <c r="BD46" s="562"/>
      <c r="BE46" s="562"/>
      <c r="BF46" s="563"/>
    </row>
    <row r="47" spans="1:58" ht="14.25" customHeight="1">
      <c r="A47" s="395"/>
      <c r="B47" s="572"/>
      <c r="C47" s="562"/>
      <c r="D47" s="562"/>
      <c r="E47" s="562"/>
      <c r="F47" s="562"/>
      <c r="G47" s="562"/>
      <c r="H47" s="562"/>
      <c r="I47" s="562"/>
      <c r="J47" s="562"/>
      <c r="K47" s="562"/>
      <c r="L47" s="562"/>
      <c r="M47" s="562"/>
      <c r="N47" s="562"/>
      <c r="O47" s="562"/>
      <c r="P47" s="562"/>
      <c r="Q47" s="566" t="str">
        <f t="shared" si="1"/>
        <v/>
      </c>
      <c r="R47" s="566"/>
      <c r="S47" s="566"/>
      <c r="T47" s="566" t="str">
        <f t="shared" si="2"/>
        <v/>
      </c>
      <c r="U47" s="566"/>
      <c r="V47" s="566"/>
      <c r="W47" s="566" t="str">
        <f t="shared" si="3"/>
        <v/>
      </c>
      <c r="X47" s="566"/>
      <c r="Y47" s="566"/>
      <c r="Z47" s="566" t="str">
        <f t="shared" si="4"/>
        <v/>
      </c>
      <c r="AA47" s="566"/>
      <c r="AB47" s="566"/>
      <c r="AC47" s="566" t="str">
        <f t="shared" si="0"/>
        <v/>
      </c>
      <c r="AD47" s="566"/>
      <c r="AE47" s="566"/>
      <c r="AF47" s="566" t="str">
        <f>IF(H47="","",IF(ISERROR(VLOOKUP(H47,廃棄率表!$A$6:$B$2001,2,FALSE)),"?","["&amp;VLOOKUP(H47,廃棄率表!$A$6:$B$2001,2,FALSE)&amp;"]"))</f>
        <v/>
      </c>
      <c r="AG47" s="566"/>
      <c r="AH47" s="566"/>
      <c r="AI47" s="567" t="str">
        <f t="shared" si="5"/>
        <v/>
      </c>
      <c r="AJ47" s="567"/>
      <c r="AK47" s="596"/>
      <c r="AL47" s="597"/>
      <c r="AM47" s="562"/>
      <c r="AN47" s="562"/>
      <c r="AO47" s="562"/>
      <c r="AP47" s="598"/>
      <c r="AQ47" s="598"/>
      <c r="AR47" s="598"/>
      <c r="AS47" s="598"/>
      <c r="AT47" s="562"/>
      <c r="AU47" s="562"/>
      <c r="AV47" s="562"/>
      <c r="AW47" s="562"/>
      <c r="AX47" s="562"/>
      <c r="AY47" s="562"/>
      <c r="AZ47" s="562"/>
      <c r="BA47" s="562"/>
      <c r="BB47" s="562"/>
      <c r="BC47" s="562"/>
      <c r="BD47" s="562"/>
      <c r="BE47" s="562"/>
      <c r="BF47" s="563"/>
    </row>
    <row r="48" spans="1:58" ht="14.25" customHeight="1">
      <c r="A48" s="395"/>
      <c r="B48" s="572"/>
      <c r="C48" s="562"/>
      <c r="D48" s="562"/>
      <c r="E48" s="562"/>
      <c r="F48" s="562"/>
      <c r="G48" s="562"/>
      <c r="H48" s="562"/>
      <c r="I48" s="562"/>
      <c r="J48" s="562"/>
      <c r="K48" s="562"/>
      <c r="L48" s="562"/>
      <c r="M48" s="562"/>
      <c r="N48" s="562"/>
      <c r="O48" s="562"/>
      <c r="P48" s="562"/>
      <c r="Q48" s="566" t="str">
        <f t="shared" si="1"/>
        <v/>
      </c>
      <c r="R48" s="566"/>
      <c r="S48" s="566"/>
      <c r="T48" s="566" t="str">
        <f t="shared" si="2"/>
        <v/>
      </c>
      <c r="U48" s="566"/>
      <c r="V48" s="566"/>
      <c r="W48" s="566" t="str">
        <f t="shared" si="3"/>
        <v/>
      </c>
      <c r="X48" s="566"/>
      <c r="Y48" s="566"/>
      <c r="Z48" s="566" t="str">
        <f t="shared" si="4"/>
        <v/>
      </c>
      <c r="AA48" s="566"/>
      <c r="AB48" s="566"/>
      <c r="AC48" s="566" t="str">
        <f t="shared" si="0"/>
        <v/>
      </c>
      <c r="AD48" s="566"/>
      <c r="AE48" s="566"/>
      <c r="AF48" s="566" t="str">
        <f>IF(H48="","",IF(ISERROR(VLOOKUP(H48,廃棄率表!$A$6:$B$2001,2,FALSE)),"?","["&amp;VLOOKUP(H48,廃棄率表!$A$6:$B$2001,2,FALSE)&amp;"]"))</f>
        <v/>
      </c>
      <c r="AG48" s="566"/>
      <c r="AH48" s="566"/>
      <c r="AI48" s="567" t="str">
        <f t="shared" si="5"/>
        <v/>
      </c>
      <c r="AJ48" s="567"/>
      <c r="AK48" s="596"/>
      <c r="AL48" s="597"/>
      <c r="AM48" s="562"/>
      <c r="AN48" s="562"/>
      <c r="AO48" s="562"/>
      <c r="AP48" s="598"/>
      <c r="AQ48" s="598"/>
      <c r="AR48" s="598"/>
      <c r="AS48" s="598"/>
      <c r="AT48" s="562"/>
      <c r="AU48" s="562"/>
      <c r="AV48" s="562"/>
      <c r="AW48" s="562"/>
      <c r="AX48" s="562"/>
      <c r="AY48" s="562"/>
      <c r="AZ48" s="562"/>
      <c r="BA48" s="562"/>
      <c r="BB48" s="562"/>
      <c r="BC48" s="562"/>
      <c r="BD48" s="562"/>
      <c r="BE48" s="562"/>
      <c r="BF48" s="563"/>
    </row>
    <row r="49" spans="1:58" ht="14.25" customHeight="1">
      <c r="A49" s="395"/>
      <c r="B49" s="572"/>
      <c r="C49" s="562"/>
      <c r="D49" s="562"/>
      <c r="E49" s="562"/>
      <c r="F49" s="562"/>
      <c r="G49" s="562"/>
      <c r="H49" s="562"/>
      <c r="I49" s="562"/>
      <c r="J49" s="562"/>
      <c r="K49" s="562"/>
      <c r="L49" s="562"/>
      <c r="M49" s="562"/>
      <c r="N49" s="562"/>
      <c r="O49" s="562"/>
      <c r="P49" s="562"/>
      <c r="Q49" s="566" t="str">
        <f t="shared" si="1"/>
        <v/>
      </c>
      <c r="R49" s="566"/>
      <c r="S49" s="566"/>
      <c r="T49" s="566" t="str">
        <f t="shared" si="2"/>
        <v/>
      </c>
      <c r="U49" s="566"/>
      <c r="V49" s="566"/>
      <c r="W49" s="566" t="str">
        <f t="shared" si="3"/>
        <v/>
      </c>
      <c r="X49" s="566"/>
      <c r="Y49" s="566"/>
      <c r="Z49" s="566" t="str">
        <f t="shared" si="4"/>
        <v/>
      </c>
      <c r="AA49" s="566"/>
      <c r="AB49" s="566"/>
      <c r="AC49" s="566" t="str">
        <f t="shared" si="0"/>
        <v/>
      </c>
      <c r="AD49" s="566"/>
      <c r="AE49" s="566"/>
      <c r="AF49" s="566" t="str">
        <f>IF(H49="","",IF(ISERROR(VLOOKUP(H49,廃棄率表!$A$6:$B$2001,2,FALSE)),"?","["&amp;VLOOKUP(H49,廃棄率表!$A$6:$B$2001,2,FALSE)&amp;"]"))</f>
        <v/>
      </c>
      <c r="AG49" s="566"/>
      <c r="AH49" s="566"/>
      <c r="AI49" s="567" t="str">
        <f t="shared" si="5"/>
        <v/>
      </c>
      <c r="AJ49" s="567"/>
      <c r="AK49" s="596"/>
      <c r="AL49" s="597"/>
      <c r="AM49" s="562"/>
      <c r="AN49" s="562"/>
      <c r="AO49" s="562"/>
      <c r="AP49" s="598"/>
      <c r="AQ49" s="598"/>
      <c r="AR49" s="598"/>
      <c r="AS49" s="598"/>
      <c r="AT49" s="562"/>
      <c r="AU49" s="562"/>
      <c r="AV49" s="562"/>
      <c r="AW49" s="562"/>
      <c r="AX49" s="562"/>
      <c r="AY49" s="562"/>
      <c r="AZ49" s="562"/>
      <c r="BA49" s="562"/>
      <c r="BB49" s="562"/>
      <c r="BC49" s="562"/>
      <c r="BD49" s="562"/>
      <c r="BE49" s="562"/>
      <c r="BF49" s="563"/>
    </row>
    <row r="50" spans="1:58" ht="14.25" customHeight="1">
      <c r="A50" s="395"/>
      <c r="B50" s="572"/>
      <c r="C50" s="562"/>
      <c r="D50" s="562"/>
      <c r="E50" s="562"/>
      <c r="F50" s="562"/>
      <c r="G50" s="562"/>
      <c r="H50" s="562"/>
      <c r="I50" s="562"/>
      <c r="J50" s="562"/>
      <c r="K50" s="562"/>
      <c r="L50" s="562"/>
      <c r="M50" s="562"/>
      <c r="N50" s="562"/>
      <c r="O50" s="562"/>
      <c r="P50" s="562"/>
      <c r="Q50" s="566" t="str">
        <f t="shared" si="1"/>
        <v/>
      </c>
      <c r="R50" s="566"/>
      <c r="S50" s="566"/>
      <c r="T50" s="566" t="str">
        <f t="shared" si="2"/>
        <v/>
      </c>
      <c r="U50" s="566"/>
      <c r="V50" s="566"/>
      <c r="W50" s="566" t="str">
        <f t="shared" si="3"/>
        <v/>
      </c>
      <c r="X50" s="566"/>
      <c r="Y50" s="566"/>
      <c r="Z50" s="566" t="str">
        <f t="shared" si="4"/>
        <v/>
      </c>
      <c r="AA50" s="566"/>
      <c r="AB50" s="566"/>
      <c r="AC50" s="566" t="str">
        <f t="shared" si="0"/>
        <v/>
      </c>
      <c r="AD50" s="566"/>
      <c r="AE50" s="566"/>
      <c r="AF50" s="566" t="str">
        <f>IF(H50="","",IF(ISERROR(VLOOKUP(H50,廃棄率表!$A$6:$B$2001,2,FALSE)),"?","["&amp;VLOOKUP(H50,廃棄率表!$A$6:$B$2001,2,FALSE)&amp;"]"))</f>
        <v/>
      </c>
      <c r="AG50" s="566"/>
      <c r="AH50" s="566"/>
      <c r="AI50" s="567" t="str">
        <f t="shared" si="5"/>
        <v/>
      </c>
      <c r="AJ50" s="567"/>
      <c r="AK50" s="596"/>
      <c r="AL50" s="597"/>
      <c r="AM50" s="562"/>
      <c r="AN50" s="562"/>
      <c r="AO50" s="562"/>
      <c r="AP50" s="598"/>
      <c r="AQ50" s="598"/>
      <c r="AR50" s="598"/>
      <c r="AS50" s="598"/>
      <c r="AT50" s="562"/>
      <c r="AU50" s="562"/>
      <c r="AV50" s="562"/>
      <c r="AW50" s="562"/>
      <c r="AX50" s="562"/>
      <c r="AY50" s="562"/>
      <c r="AZ50" s="562"/>
      <c r="BA50" s="562"/>
      <c r="BB50" s="562"/>
      <c r="BC50" s="562"/>
      <c r="BD50" s="562"/>
      <c r="BE50" s="562"/>
      <c r="BF50" s="563"/>
    </row>
    <row r="51" spans="1:58" ht="14.25" customHeight="1">
      <c r="A51" s="395"/>
      <c r="B51" s="572"/>
      <c r="C51" s="562"/>
      <c r="D51" s="562"/>
      <c r="E51" s="562"/>
      <c r="F51" s="562"/>
      <c r="G51" s="562"/>
      <c r="H51" s="562"/>
      <c r="I51" s="562"/>
      <c r="J51" s="562"/>
      <c r="K51" s="562"/>
      <c r="L51" s="562"/>
      <c r="M51" s="562"/>
      <c r="N51" s="562"/>
      <c r="O51" s="562"/>
      <c r="P51" s="562"/>
      <c r="Q51" s="566" t="str">
        <f t="shared" si="1"/>
        <v/>
      </c>
      <c r="R51" s="566"/>
      <c r="S51" s="566"/>
      <c r="T51" s="566" t="str">
        <f t="shared" si="2"/>
        <v/>
      </c>
      <c r="U51" s="566"/>
      <c r="V51" s="566"/>
      <c r="W51" s="566" t="str">
        <f t="shared" si="3"/>
        <v/>
      </c>
      <c r="X51" s="566"/>
      <c r="Y51" s="566"/>
      <c r="Z51" s="566" t="str">
        <f t="shared" si="4"/>
        <v/>
      </c>
      <c r="AA51" s="566"/>
      <c r="AB51" s="566"/>
      <c r="AC51" s="566" t="str">
        <f t="shared" si="0"/>
        <v/>
      </c>
      <c r="AD51" s="566"/>
      <c r="AE51" s="566"/>
      <c r="AF51" s="566" t="str">
        <f>IF(H51="","",IF(ISERROR(VLOOKUP(H51,廃棄率表!$A$6:$B$2001,2,FALSE)),"?","["&amp;VLOOKUP(H51,廃棄率表!$A$6:$B$2001,2,FALSE)&amp;"]"))</f>
        <v/>
      </c>
      <c r="AG51" s="566"/>
      <c r="AH51" s="566"/>
      <c r="AI51" s="567" t="str">
        <f t="shared" si="5"/>
        <v/>
      </c>
      <c r="AJ51" s="567"/>
      <c r="AK51" s="596"/>
      <c r="AL51" s="597"/>
      <c r="AM51" s="562"/>
      <c r="AN51" s="562"/>
      <c r="AO51" s="562"/>
      <c r="AP51" s="598"/>
      <c r="AQ51" s="598"/>
      <c r="AR51" s="598"/>
      <c r="AS51" s="598"/>
      <c r="AT51" s="562"/>
      <c r="AU51" s="562"/>
      <c r="AV51" s="562"/>
      <c r="AW51" s="562"/>
      <c r="AX51" s="562"/>
      <c r="AY51" s="562"/>
      <c r="AZ51" s="562"/>
      <c r="BA51" s="562"/>
      <c r="BB51" s="562"/>
      <c r="BC51" s="562"/>
      <c r="BD51" s="562"/>
      <c r="BE51" s="562"/>
      <c r="BF51" s="563"/>
    </row>
    <row r="52" spans="1:58" ht="14.25" customHeight="1">
      <c r="A52" s="395"/>
      <c r="B52" s="572"/>
      <c r="C52" s="562"/>
      <c r="D52" s="562"/>
      <c r="E52" s="562"/>
      <c r="F52" s="562"/>
      <c r="G52" s="562"/>
      <c r="H52" s="562"/>
      <c r="I52" s="562"/>
      <c r="J52" s="562"/>
      <c r="K52" s="562"/>
      <c r="L52" s="562"/>
      <c r="M52" s="562"/>
      <c r="N52" s="562"/>
      <c r="O52" s="562"/>
      <c r="P52" s="562"/>
      <c r="Q52" s="566" t="str">
        <f t="shared" si="1"/>
        <v/>
      </c>
      <c r="R52" s="566"/>
      <c r="S52" s="566"/>
      <c r="T52" s="566" t="str">
        <f t="shared" si="2"/>
        <v/>
      </c>
      <c r="U52" s="566"/>
      <c r="V52" s="566"/>
      <c r="W52" s="566" t="str">
        <f t="shared" si="3"/>
        <v/>
      </c>
      <c r="X52" s="566"/>
      <c r="Y52" s="566"/>
      <c r="Z52" s="566" t="str">
        <f t="shared" si="4"/>
        <v/>
      </c>
      <c r="AA52" s="566"/>
      <c r="AB52" s="566"/>
      <c r="AC52" s="566" t="str">
        <f t="shared" si="0"/>
        <v/>
      </c>
      <c r="AD52" s="566"/>
      <c r="AE52" s="566"/>
      <c r="AF52" s="566" t="str">
        <f>IF(H52="","",IF(ISERROR(VLOOKUP(H52,廃棄率表!$A$6:$B$2001,2,FALSE)),"?","["&amp;VLOOKUP(H52,廃棄率表!$A$6:$B$2001,2,FALSE)&amp;"]"))</f>
        <v/>
      </c>
      <c r="AG52" s="566"/>
      <c r="AH52" s="566"/>
      <c r="AI52" s="567" t="str">
        <f t="shared" si="5"/>
        <v/>
      </c>
      <c r="AJ52" s="567"/>
      <c r="AK52" s="596"/>
      <c r="AL52" s="597"/>
      <c r="AM52" s="562"/>
      <c r="AN52" s="562"/>
      <c r="AO52" s="562"/>
      <c r="AP52" s="598"/>
      <c r="AQ52" s="598"/>
      <c r="AR52" s="598"/>
      <c r="AS52" s="598"/>
      <c r="AT52" s="562"/>
      <c r="AU52" s="562"/>
      <c r="AV52" s="562"/>
      <c r="AW52" s="562"/>
      <c r="AX52" s="562"/>
      <c r="AY52" s="562"/>
      <c r="AZ52" s="562"/>
      <c r="BA52" s="562"/>
      <c r="BB52" s="562"/>
      <c r="BC52" s="562"/>
      <c r="BD52" s="562"/>
      <c r="BE52" s="562"/>
      <c r="BF52" s="563"/>
    </row>
    <row r="53" spans="1:58" ht="14.25" customHeight="1">
      <c r="A53" s="395"/>
      <c r="B53" s="572"/>
      <c r="C53" s="562"/>
      <c r="D53" s="562"/>
      <c r="E53" s="562"/>
      <c r="F53" s="562"/>
      <c r="G53" s="562"/>
      <c r="H53" s="562"/>
      <c r="I53" s="562"/>
      <c r="J53" s="562"/>
      <c r="K53" s="562"/>
      <c r="L53" s="562"/>
      <c r="M53" s="562"/>
      <c r="N53" s="562"/>
      <c r="O53" s="562"/>
      <c r="P53" s="562"/>
      <c r="Q53" s="566" t="str">
        <f t="shared" si="1"/>
        <v/>
      </c>
      <c r="R53" s="566"/>
      <c r="S53" s="566"/>
      <c r="T53" s="566" t="str">
        <f t="shared" si="2"/>
        <v/>
      </c>
      <c r="U53" s="566"/>
      <c r="V53" s="566"/>
      <c r="W53" s="566" t="str">
        <f t="shared" si="3"/>
        <v/>
      </c>
      <c r="X53" s="566"/>
      <c r="Y53" s="566"/>
      <c r="Z53" s="566" t="str">
        <f t="shared" si="4"/>
        <v/>
      </c>
      <c r="AA53" s="566"/>
      <c r="AB53" s="566"/>
      <c r="AC53" s="566" t="str">
        <f t="shared" si="0"/>
        <v/>
      </c>
      <c r="AD53" s="566"/>
      <c r="AE53" s="566"/>
      <c r="AF53" s="566" t="str">
        <f>IF(H53="","",IF(ISERROR(VLOOKUP(H53,廃棄率表!$A$6:$B$2001,2,FALSE)),"?","["&amp;VLOOKUP(H53,廃棄率表!$A$6:$B$2001,2,FALSE)&amp;"]"))</f>
        <v/>
      </c>
      <c r="AG53" s="566"/>
      <c r="AH53" s="566"/>
      <c r="AI53" s="567" t="str">
        <f t="shared" si="5"/>
        <v/>
      </c>
      <c r="AJ53" s="567"/>
      <c r="AK53" s="596"/>
      <c r="AL53" s="597"/>
      <c r="AM53" s="562"/>
      <c r="AN53" s="562"/>
      <c r="AO53" s="562"/>
      <c r="AP53" s="598"/>
      <c r="AQ53" s="598"/>
      <c r="AR53" s="598"/>
      <c r="AS53" s="598"/>
      <c r="AT53" s="562"/>
      <c r="AU53" s="562"/>
      <c r="AV53" s="562"/>
      <c r="AW53" s="562"/>
      <c r="AX53" s="562"/>
      <c r="AY53" s="562"/>
      <c r="AZ53" s="562"/>
      <c r="BA53" s="562"/>
      <c r="BB53" s="562"/>
      <c r="BC53" s="562"/>
      <c r="BD53" s="562"/>
      <c r="BE53" s="562"/>
      <c r="BF53" s="563"/>
    </row>
    <row r="54" spans="1:58" ht="14.25" customHeight="1">
      <c r="A54" s="395"/>
      <c r="B54" s="572"/>
      <c r="C54" s="562"/>
      <c r="D54" s="562"/>
      <c r="E54" s="562"/>
      <c r="F54" s="562"/>
      <c r="G54" s="562"/>
      <c r="H54" s="562"/>
      <c r="I54" s="562"/>
      <c r="J54" s="562"/>
      <c r="K54" s="562"/>
      <c r="L54" s="562"/>
      <c r="M54" s="562"/>
      <c r="N54" s="562"/>
      <c r="O54" s="562"/>
      <c r="P54" s="562"/>
      <c r="Q54" s="566" t="str">
        <f t="shared" si="1"/>
        <v/>
      </c>
      <c r="R54" s="566"/>
      <c r="S54" s="566"/>
      <c r="T54" s="566" t="str">
        <f t="shared" si="2"/>
        <v/>
      </c>
      <c r="U54" s="566"/>
      <c r="V54" s="566"/>
      <c r="W54" s="566" t="str">
        <f t="shared" si="3"/>
        <v/>
      </c>
      <c r="X54" s="566"/>
      <c r="Y54" s="566"/>
      <c r="Z54" s="566" t="str">
        <f t="shared" si="4"/>
        <v/>
      </c>
      <c r="AA54" s="566"/>
      <c r="AB54" s="566"/>
      <c r="AC54" s="566" t="str">
        <f t="shared" si="0"/>
        <v/>
      </c>
      <c r="AD54" s="566"/>
      <c r="AE54" s="566"/>
      <c r="AF54" s="566" t="str">
        <f>IF(H54="","",IF(ISERROR(VLOOKUP(H54,廃棄率表!$A$6:$B$2001,2,FALSE)),"?","["&amp;VLOOKUP(H54,廃棄率表!$A$6:$B$2001,2,FALSE)&amp;"]"))</f>
        <v/>
      </c>
      <c r="AG54" s="566"/>
      <c r="AH54" s="566"/>
      <c r="AI54" s="567" t="str">
        <f t="shared" si="5"/>
        <v/>
      </c>
      <c r="AJ54" s="567"/>
      <c r="AK54" s="596"/>
      <c r="AL54" s="597"/>
      <c r="AM54" s="562"/>
      <c r="AN54" s="562"/>
      <c r="AO54" s="562"/>
      <c r="AP54" s="598"/>
      <c r="AQ54" s="598"/>
      <c r="AR54" s="598"/>
      <c r="AS54" s="598"/>
      <c r="AT54" s="562"/>
      <c r="AU54" s="562"/>
      <c r="AV54" s="562"/>
      <c r="AW54" s="562"/>
      <c r="AX54" s="562"/>
      <c r="AY54" s="562"/>
      <c r="AZ54" s="562"/>
      <c r="BA54" s="562"/>
      <c r="BB54" s="562"/>
      <c r="BC54" s="562"/>
      <c r="BD54" s="562"/>
      <c r="BE54" s="562"/>
      <c r="BF54" s="563"/>
    </row>
    <row r="55" spans="1:58" ht="14.25" customHeight="1">
      <c r="A55" s="395"/>
      <c r="B55" s="572"/>
      <c r="C55" s="562"/>
      <c r="D55" s="562"/>
      <c r="E55" s="562"/>
      <c r="F55" s="562"/>
      <c r="G55" s="562"/>
      <c r="H55" s="562"/>
      <c r="I55" s="562"/>
      <c r="J55" s="562"/>
      <c r="K55" s="562"/>
      <c r="L55" s="562"/>
      <c r="M55" s="562"/>
      <c r="N55" s="562"/>
      <c r="O55" s="562"/>
      <c r="P55" s="562"/>
      <c r="Q55" s="566" t="str">
        <f t="shared" si="1"/>
        <v/>
      </c>
      <c r="R55" s="566"/>
      <c r="S55" s="566"/>
      <c r="T55" s="566" t="str">
        <f t="shared" si="2"/>
        <v/>
      </c>
      <c r="U55" s="566"/>
      <c r="V55" s="566"/>
      <c r="W55" s="566" t="str">
        <f t="shared" si="3"/>
        <v/>
      </c>
      <c r="X55" s="566"/>
      <c r="Y55" s="566"/>
      <c r="Z55" s="566" t="str">
        <f t="shared" si="4"/>
        <v/>
      </c>
      <c r="AA55" s="566"/>
      <c r="AB55" s="566"/>
      <c r="AC55" s="566" t="str">
        <f t="shared" si="0"/>
        <v/>
      </c>
      <c r="AD55" s="566"/>
      <c r="AE55" s="566"/>
      <c r="AF55" s="566" t="str">
        <f>IF(H55="","",IF(ISERROR(VLOOKUP(H55,廃棄率表!$A$6:$B$2001,2,FALSE)),"?","["&amp;VLOOKUP(H55,廃棄率表!$A$6:$B$2001,2,FALSE)&amp;"]"))</f>
        <v/>
      </c>
      <c r="AG55" s="566"/>
      <c r="AH55" s="566"/>
      <c r="AI55" s="567" t="str">
        <f t="shared" si="5"/>
        <v/>
      </c>
      <c r="AJ55" s="567"/>
      <c r="AK55" s="596"/>
      <c r="AL55" s="597"/>
      <c r="AM55" s="562"/>
      <c r="AN55" s="562"/>
      <c r="AO55" s="562"/>
      <c r="AP55" s="598"/>
      <c r="AQ55" s="598"/>
      <c r="AR55" s="598"/>
      <c r="AS55" s="598"/>
      <c r="AT55" s="562"/>
      <c r="AU55" s="562"/>
      <c r="AV55" s="562"/>
      <c r="AW55" s="562"/>
      <c r="AX55" s="562"/>
      <c r="AY55" s="562"/>
      <c r="AZ55" s="562"/>
      <c r="BA55" s="562"/>
      <c r="BB55" s="562"/>
      <c r="BC55" s="562"/>
      <c r="BD55" s="562"/>
      <c r="BE55" s="562"/>
      <c r="BF55" s="563"/>
    </row>
    <row r="56" spans="1:58" ht="14.25" customHeight="1">
      <c r="A56" s="395"/>
      <c r="B56" s="572"/>
      <c r="C56" s="562"/>
      <c r="D56" s="562"/>
      <c r="E56" s="562"/>
      <c r="F56" s="562"/>
      <c r="G56" s="562"/>
      <c r="H56" s="562"/>
      <c r="I56" s="562"/>
      <c r="J56" s="562"/>
      <c r="K56" s="562"/>
      <c r="L56" s="562"/>
      <c r="M56" s="562"/>
      <c r="N56" s="562"/>
      <c r="O56" s="562"/>
      <c r="P56" s="562"/>
      <c r="Q56" s="566" t="str">
        <f t="shared" si="1"/>
        <v/>
      </c>
      <c r="R56" s="566"/>
      <c r="S56" s="566"/>
      <c r="T56" s="566" t="str">
        <f t="shared" si="2"/>
        <v/>
      </c>
      <c r="U56" s="566"/>
      <c r="V56" s="566"/>
      <c r="W56" s="566" t="str">
        <f t="shared" si="3"/>
        <v/>
      </c>
      <c r="X56" s="566"/>
      <c r="Y56" s="566"/>
      <c r="Z56" s="566" t="str">
        <f t="shared" si="4"/>
        <v/>
      </c>
      <c r="AA56" s="566"/>
      <c r="AB56" s="566"/>
      <c r="AC56" s="566" t="str">
        <f t="shared" si="0"/>
        <v/>
      </c>
      <c r="AD56" s="566"/>
      <c r="AE56" s="566"/>
      <c r="AF56" s="566" t="str">
        <f>IF(H56="","",IF(ISERROR(VLOOKUP(H56,廃棄率表!$A$6:$B$2001,2,FALSE)),"?","["&amp;VLOOKUP(H56,廃棄率表!$A$6:$B$2001,2,FALSE)&amp;"]"))</f>
        <v/>
      </c>
      <c r="AG56" s="566"/>
      <c r="AH56" s="566"/>
      <c r="AI56" s="567" t="str">
        <f t="shared" si="5"/>
        <v/>
      </c>
      <c r="AJ56" s="567"/>
      <c r="AK56" s="596"/>
      <c r="AL56" s="597"/>
      <c r="AM56" s="562"/>
      <c r="AN56" s="562"/>
      <c r="AO56" s="562"/>
      <c r="AP56" s="598"/>
      <c r="AQ56" s="598"/>
      <c r="AR56" s="598"/>
      <c r="AS56" s="598"/>
      <c r="AT56" s="562"/>
      <c r="AU56" s="562"/>
      <c r="AV56" s="562"/>
      <c r="AW56" s="562"/>
      <c r="AX56" s="562"/>
      <c r="AY56" s="562"/>
      <c r="AZ56" s="562"/>
      <c r="BA56" s="562"/>
      <c r="BB56" s="562"/>
      <c r="BC56" s="562"/>
      <c r="BD56" s="562"/>
      <c r="BE56" s="562"/>
      <c r="BF56" s="563"/>
    </row>
    <row r="57" spans="1:58" ht="14.25" customHeight="1">
      <c r="A57" s="395"/>
      <c r="B57" s="572"/>
      <c r="C57" s="562"/>
      <c r="D57" s="562"/>
      <c r="E57" s="562"/>
      <c r="F57" s="562"/>
      <c r="G57" s="562"/>
      <c r="H57" s="562"/>
      <c r="I57" s="562"/>
      <c r="J57" s="562"/>
      <c r="K57" s="562"/>
      <c r="L57" s="562"/>
      <c r="M57" s="562"/>
      <c r="N57" s="562"/>
      <c r="O57" s="562"/>
      <c r="P57" s="562"/>
      <c r="Q57" s="566" t="str">
        <f t="shared" si="1"/>
        <v/>
      </c>
      <c r="R57" s="566"/>
      <c r="S57" s="566"/>
      <c r="T57" s="566" t="str">
        <f t="shared" si="2"/>
        <v/>
      </c>
      <c r="U57" s="566"/>
      <c r="V57" s="566"/>
      <c r="W57" s="566" t="str">
        <f t="shared" si="3"/>
        <v/>
      </c>
      <c r="X57" s="566"/>
      <c r="Y57" s="566"/>
      <c r="Z57" s="566" t="str">
        <f t="shared" si="4"/>
        <v/>
      </c>
      <c r="AA57" s="566"/>
      <c r="AB57" s="566"/>
      <c r="AC57" s="566" t="str">
        <f t="shared" si="0"/>
        <v/>
      </c>
      <c r="AD57" s="566"/>
      <c r="AE57" s="566"/>
      <c r="AF57" s="566" t="str">
        <f>IF(H57="","",IF(ISERROR(VLOOKUP(H57,廃棄率表!$A$6:$B$2001,2,FALSE)),"?","["&amp;VLOOKUP(H57,廃棄率表!$A$6:$B$2001,2,FALSE)&amp;"]"))</f>
        <v/>
      </c>
      <c r="AG57" s="566"/>
      <c r="AH57" s="566"/>
      <c r="AI57" s="567" t="str">
        <f t="shared" si="5"/>
        <v/>
      </c>
      <c r="AJ57" s="567"/>
      <c r="AK57" s="596"/>
      <c r="AL57" s="597"/>
      <c r="AM57" s="562"/>
      <c r="AN57" s="562"/>
      <c r="AO57" s="562"/>
      <c r="AP57" s="598"/>
      <c r="AQ57" s="598"/>
      <c r="AR57" s="598"/>
      <c r="AS57" s="598"/>
      <c r="AT57" s="562"/>
      <c r="AU57" s="562"/>
      <c r="AV57" s="562"/>
      <c r="AW57" s="562"/>
      <c r="AX57" s="562"/>
      <c r="AY57" s="562"/>
      <c r="AZ57" s="562"/>
      <c r="BA57" s="562"/>
      <c r="BB57" s="562"/>
      <c r="BC57" s="562"/>
      <c r="BD57" s="562"/>
      <c r="BE57" s="562"/>
      <c r="BF57" s="563"/>
    </row>
    <row r="58" spans="1:58" ht="14.25" customHeight="1">
      <c r="A58" s="395"/>
      <c r="B58" s="572"/>
      <c r="C58" s="562"/>
      <c r="D58" s="562"/>
      <c r="E58" s="562"/>
      <c r="F58" s="562"/>
      <c r="G58" s="562"/>
      <c r="H58" s="562"/>
      <c r="I58" s="562"/>
      <c r="J58" s="562"/>
      <c r="K58" s="562"/>
      <c r="L58" s="562"/>
      <c r="M58" s="562"/>
      <c r="N58" s="562"/>
      <c r="O58" s="562"/>
      <c r="P58" s="562"/>
      <c r="Q58" s="566" t="str">
        <f t="shared" si="1"/>
        <v/>
      </c>
      <c r="R58" s="566"/>
      <c r="S58" s="566"/>
      <c r="T58" s="566" t="str">
        <f t="shared" si="2"/>
        <v/>
      </c>
      <c r="U58" s="566"/>
      <c r="V58" s="566"/>
      <c r="W58" s="566" t="str">
        <f t="shared" si="3"/>
        <v/>
      </c>
      <c r="X58" s="566"/>
      <c r="Y58" s="566"/>
      <c r="Z58" s="566" t="str">
        <f t="shared" si="4"/>
        <v/>
      </c>
      <c r="AA58" s="566"/>
      <c r="AB58" s="566"/>
      <c r="AC58" s="566" t="str">
        <f t="shared" si="0"/>
        <v/>
      </c>
      <c r="AD58" s="566"/>
      <c r="AE58" s="566"/>
      <c r="AF58" s="566" t="str">
        <f>IF(H58="","",IF(ISERROR(VLOOKUP(H58,廃棄率表!$A$6:$B$2001,2,FALSE)),"?","["&amp;VLOOKUP(H58,廃棄率表!$A$6:$B$2001,2,FALSE)&amp;"]"))</f>
        <v/>
      </c>
      <c r="AG58" s="566"/>
      <c r="AH58" s="566"/>
      <c r="AI58" s="567" t="str">
        <f t="shared" si="5"/>
        <v/>
      </c>
      <c r="AJ58" s="567"/>
      <c r="AK58" s="596"/>
      <c r="AL58" s="597"/>
      <c r="AM58" s="562"/>
      <c r="AN58" s="562"/>
      <c r="AO58" s="562"/>
      <c r="AP58" s="598"/>
      <c r="AQ58" s="598"/>
      <c r="AR58" s="598"/>
      <c r="AS58" s="598"/>
      <c r="AT58" s="562"/>
      <c r="AU58" s="562"/>
      <c r="AV58" s="562"/>
      <c r="AW58" s="562"/>
      <c r="AX58" s="562"/>
      <c r="AY58" s="562"/>
      <c r="AZ58" s="562"/>
      <c r="BA58" s="562"/>
      <c r="BB58" s="562"/>
      <c r="BC58" s="562"/>
      <c r="BD58" s="562"/>
      <c r="BE58" s="562"/>
      <c r="BF58" s="563"/>
    </row>
    <row r="59" spans="1:58" ht="14.25" customHeight="1">
      <c r="A59" s="395"/>
      <c r="B59" s="572" t="s">
        <v>61</v>
      </c>
      <c r="C59" s="562"/>
      <c r="D59" s="562"/>
      <c r="E59" s="562"/>
      <c r="F59" s="562"/>
      <c r="G59" s="562"/>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3"/>
      <c r="AI59" s="575"/>
      <c r="AJ59" s="575"/>
      <c r="AK59" s="599"/>
      <c r="AL59" s="600"/>
      <c r="AM59" s="573"/>
      <c r="AN59" s="573"/>
      <c r="AO59" s="573"/>
      <c r="AP59" s="601"/>
      <c r="AQ59" s="601"/>
      <c r="AR59" s="601"/>
      <c r="AS59" s="601"/>
      <c r="AT59" s="573"/>
      <c r="AU59" s="573"/>
      <c r="AV59" s="573"/>
      <c r="AW59" s="573"/>
      <c r="AX59" s="573"/>
      <c r="AY59" s="573"/>
      <c r="AZ59" s="573"/>
      <c r="BA59" s="573"/>
      <c r="BB59" s="573"/>
      <c r="BC59" s="573"/>
      <c r="BD59" s="573"/>
      <c r="BE59" s="573"/>
      <c r="BF59" s="574"/>
    </row>
    <row r="60" spans="1:58" ht="14.25" customHeight="1">
      <c r="A60" s="395"/>
      <c r="B60" s="572"/>
      <c r="C60" s="562"/>
      <c r="D60" s="562"/>
      <c r="E60" s="562"/>
      <c r="F60" s="562"/>
      <c r="G60" s="562"/>
      <c r="H60" s="562"/>
      <c r="I60" s="562"/>
      <c r="J60" s="562"/>
      <c r="K60" s="562"/>
      <c r="L60" s="562"/>
      <c r="M60" s="562"/>
      <c r="N60" s="562"/>
      <c r="O60" s="562"/>
      <c r="P60" s="562"/>
      <c r="Q60" s="573"/>
      <c r="R60" s="573"/>
      <c r="S60" s="573"/>
      <c r="T60" s="573"/>
      <c r="U60" s="573"/>
      <c r="V60" s="573"/>
      <c r="W60" s="566" t="str">
        <f>IF(N60="","",N60*1*$I$6)</f>
        <v/>
      </c>
      <c r="X60" s="566"/>
      <c r="Y60" s="566"/>
      <c r="Z60" s="573"/>
      <c r="AA60" s="573"/>
      <c r="AB60" s="573"/>
      <c r="AC60" s="566" t="str">
        <f>IF(N60="","",SUM(Q60:AB60))</f>
        <v/>
      </c>
      <c r="AD60" s="566"/>
      <c r="AE60" s="566"/>
      <c r="AF60" s="566" t="str">
        <f>IF(H60="","",IF(ISERROR(VLOOKUP(H60,廃棄率表!$A$6:$B$2001,2,FALSE)),"?","["&amp;VLOOKUP(H60,廃棄率表!$A$6:$B$2001,2,FALSE)&amp;"]"))</f>
        <v/>
      </c>
      <c r="AG60" s="566"/>
      <c r="AH60" s="566"/>
      <c r="AI60" s="567" t="str">
        <f>IF(ISERROR(AC60/(1-AF60/100)),"",AC60/(1-AF60/100))</f>
        <v/>
      </c>
      <c r="AJ60" s="567"/>
      <c r="AK60" s="596"/>
      <c r="AL60" s="597"/>
      <c r="AM60" s="562"/>
      <c r="AN60" s="562"/>
      <c r="AO60" s="562"/>
      <c r="AP60" s="598"/>
      <c r="AQ60" s="598"/>
      <c r="AR60" s="598"/>
      <c r="AS60" s="598"/>
      <c r="AT60" s="562"/>
      <c r="AU60" s="562"/>
      <c r="AV60" s="562"/>
      <c r="AW60" s="562"/>
      <c r="AX60" s="562"/>
      <c r="AY60" s="562"/>
      <c r="AZ60" s="562"/>
      <c r="BA60" s="562"/>
      <c r="BB60" s="562"/>
      <c r="BC60" s="562"/>
      <c r="BD60" s="562"/>
      <c r="BE60" s="562"/>
      <c r="BF60" s="563"/>
    </row>
    <row r="61" spans="1:58" ht="14.25" customHeight="1">
      <c r="A61" s="395"/>
      <c r="B61" s="572"/>
      <c r="C61" s="562"/>
      <c r="D61" s="562"/>
      <c r="E61" s="562"/>
      <c r="F61" s="562"/>
      <c r="G61" s="562"/>
      <c r="H61" s="562"/>
      <c r="I61" s="562"/>
      <c r="J61" s="562"/>
      <c r="K61" s="562"/>
      <c r="L61" s="562"/>
      <c r="M61" s="562"/>
      <c r="N61" s="562"/>
      <c r="O61" s="562"/>
      <c r="P61" s="562"/>
      <c r="Q61" s="573"/>
      <c r="R61" s="573"/>
      <c r="S61" s="573"/>
      <c r="T61" s="573"/>
      <c r="U61" s="573"/>
      <c r="V61" s="573"/>
      <c r="W61" s="566" t="str">
        <f>IF(N61="","",N61*1*$I$6)</f>
        <v/>
      </c>
      <c r="X61" s="566"/>
      <c r="Y61" s="566"/>
      <c r="Z61" s="573"/>
      <c r="AA61" s="573"/>
      <c r="AB61" s="573"/>
      <c r="AC61" s="566" t="str">
        <f t="shared" ref="AC61:AC62" si="6">IF(N61="","",SUM(Q61:AB61))</f>
        <v/>
      </c>
      <c r="AD61" s="566"/>
      <c r="AE61" s="566"/>
      <c r="AF61" s="566" t="str">
        <f>IF(H61="","",IF(ISERROR(VLOOKUP(H61,廃棄率表!$A$6:$B$2001,2,FALSE)),"?","["&amp;VLOOKUP(H61,廃棄率表!$A$6:$B$2001,2,FALSE)&amp;"]"))</f>
        <v/>
      </c>
      <c r="AG61" s="566"/>
      <c r="AH61" s="566"/>
      <c r="AI61" s="567" t="str">
        <f t="shared" ref="AI61:AI62" si="7">IF(ISERROR(AC61/(1-AF61/100)),"",AC61/(1-AF61/100))</f>
        <v/>
      </c>
      <c r="AJ61" s="567"/>
      <c r="AK61" s="596"/>
      <c r="AL61" s="597"/>
      <c r="AM61" s="562"/>
      <c r="AN61" s="562"/>
      <c r="AO61" s="562"/>
      <c r="AP61" s="598"/>
      <c r="AQ61" s="598"/>
      <c r="AR61" s="598"/>
      <c r="AS61" s="598"/>
      <c r="AT61" s="562"/>
      <c r="AU61" s="562"/>
      <c r="AV61" s="562"/>
      <c r="AW61" s="562"/>
      <c r="AX61" s="562"/>
      <c r="AY61" s="562"/>
      <c r="AZ61" s="562"/>
      <c r="BA61" s="562"/>
      <c r="BB61" s="562"/>
      <c r="BC61" s="562"/>
      <c r="BD61" s="562"/>
      <c r="BE61" s="562"/>
      <c r="BF61" s="563"/>
    </row>
    <row r="62" spans="1:58" ht="14.25" customHeight="1" thickBot="1">
      <c r="A62" s="396"/>
      <c r="B62" s="564"/>
      <c r="C62" s="560"/>
      <c r="D62" s="560"/>
      <c r="E62" s="560"/>
      <c r="F62" s="560"/>
      <c r="G62" s="560"/>
      <c r="H62" s="560"/>
      <c r="I62" s="560"/>
      <c r="J62" s="560"/>
      <c r="K62" s="560"/>
      <c r="L62" s="560"/>
      <c r="M62" s="560"/>
      <c r="N62" s="560"/>
      <c r="O62" s="560"/>
      <c r="P62" s="560"/>
      <c r="Q62" s="565"/>
      <c r="R62" s="565"/>
      <c r="S62" s="565"/>
      <c r="T62" s="565"/>
      <c r="U62" s="565"/>
      <c r="V62" s="565"/>
      <c r="W62" s="560" t="str">
        <f>IF(N62="","",N62*1*$I$6)</f>
        <v/>
      </c>
      <c r="X62" s="560"/>
      <c r="Y62" s="560"/>
      <c r="Z62" s="565"/>
      <c r="AA62" s="565"/>
      <c r="AB62" s="565"/>
      <c r="AC62" s="560" t="str">
        <f t="shared" si="6"/>
        <v/>
      </c>
      <c r="AD62" s="560"/>
      <c r="AE62" s="560"/>
      <c r="AF62" s="560" t="str">
        <f>IF(H62="","",IF(ISERROR(VLOOKUP(H62,廃棄率表!$A$6:$B$2001,2,FALSE)),"?","["&amp;VLOOKUP(H62,廃棄率表!$A$6:$B$2001,2,FALSE)&amp;"]"))</f>
        <v/>
      </c>
      <c r="AG62" s="560"/>
      <c r="AH62" s="560"/>
      <c r="AI62" s="555" t="str">
        <f t="shared" si="7"/>
        <v/>
      </c>
      <c r="AJ62" s="555"/>
      <c r="AK62" s="593"/>
      <c r="AL62" s="594"/>
      <c r="AM62" s="560"/>
      <c r="AN62" s="560"/>
      <c r="AO62" s="560"/>
      <c r="AP62" s="595"/>
      <c r="AQ62" s="595"/>
      <c r="AR62" s="595"/>
      <c r="AS62" s="595"/>
      <c r="AT62" s="560"/>
      <c r="AU62" s="560"/>
      <c r="AV62" s="560"/>
      <c r="AW62" s="560"/>
      <c r="AX62" s="560"/>
      <c r="AY62" s="560"/>
      <c r="AZ62" s="560"/>
      <c r="BA62" s="560"/>
      <c r="BB62" s="560"/>
      <c r="BC62" s="560"/>
      <c r="BD62" s="560"/>
      <c r="BE62" s="560"/>
      <c r="BF62" s="561"/>
    </row>
    <row r="63" spans="1:58"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row>
    <row r="64" spans="1:58" ht="14.25" customHeight="1">
      <c r="A64" s="592"/>
      <c r="B64" s="277" t="s">
        <v>0</v>
      </c>
      <c r="C64" s="278"/>
      <c r="D64" s="278"/>
      <c r="E64" s="278"/>
      <c r="F64" s="278"/>
      <c r="G64" s="329"/>
      <c r="H64" s="277" t="s">
        <v>1</v>
      </c>
      <c r="I64" s="278"/>
      <c r="J64" s="278"/>
      <c r="K64" s="278"/>
      <c r="L64" s="278"/>
      <c r="M64" s="329"/>
      <c r="N64" s="277" t="s">
        <v>77</v>
      </c>
      <c r="O64" s="278"/>
      <c r="P64" s="278"/>
      <c r="Q64" s="277" t="s">
        <v>71</v>
      </c>
      <c r="R64" s="278"/>
      <c r="S64" s="278"/>
      <c r="T64" s="278"/>
      <c r="U64" s="278"/>
      <c r="V64" s="278"/>
      <c r="W64" s="278"/>
      <c r="X64" s="278"/>
      <c r="Y64" s="278"/>
      <c r="Z64" s="278"/>
      <c r="AA64" s="278"/>
      <c r="AB64" s="278"/>
      <c r="AC64" s="278"/>
      <c r="AD64" s="278"/>
      <c r="AE64" s="278"/>
      <c r="AF64" s="277" t="s">
        <v>46</v>
      </c>
      <c r="AG64" s="278"/>
      <c r="AH64" s="278"/>
      <c r="AI64" s="277" t="s">
        <v>58</v>
      </c>
      <c r="AJ64" s="278"/>
      <c r="AK64" s="329"/>
      <c r="AL64" s="277" t="s">
        <v>66</v>
      </c>
      <c r="AM64" s="278"/>
      <c r="AN64" s="278"/>
      <c r="AO64" s="329"/>
      <c r="AP64" s="277" t="s">
        <v>65</v>
      </c>
      <c r="AQ64" s="278"/>
      <c r="AR64" s="278"/>
      <c r="AS64" s="329"/>
      <c r="AT64" s="352" t="s">
        <v>78</v>
      </c>
      <c r="AU64" s="366"/>
      <c r="AV64" s="366"/>
      <c r="AW64" s="367"/>
      <c r="AX64" s="277" t="s">
        <v>76</v>
      </c>
      <c r="AY64" s="278"/>
      <c r="AZ64" s="278"/>
      <c r="BA64" s="329"/>
      <c r="BB64" s="250" t="s">
        <v>59</v>
      </c>
      <c r="BC64" s="251"/>
      <c r="BD64" s="251"/>
      <c r="BE64" s="251"/>
      <c r="BF64" s="247"/>
    </row>
    <row r="65" spans="1:58" ht="14.25" customHeight="1">
      <c r="A65" s="592"/>
      <c r="B65" s="330"/>
      <c r="C65" s="331"/>
      <c r="D65" s="331"/>
      <c r="E65" s="331"/>
      <c r="F65" s="331"/>
      <c r="G65" s="332"/>
      <c r="H65" s="330"/>
      <c r="I65" s="331"/>
      <c r="J65" s="331"/>
      <c r="K65" s="331"/>
      <c r="L65" s="331"/>
      <c r="M65" s="332"/>
      <c r="N65" s="330"/>
      <c r="O65" s="331"/>
      <c r="P65" s="331"/>
      <c r="Q65" s="277" t="s">
        <v>74</v>
      </c>
      <c r="R65" s="278"/>
      <c r="S65" s="278"/>
      <c r="T65" s="277" t="s">
        <v>75</v>
      </c>
      <c r="U65" s="278"/>
      <c r="V65" s="329"/>
      <c r="W65" s="352" t="s">
        <v>72</v>
      </c>
      <c r="X65" s="353"/>
      <c r="Y65" s="366"/>
      <c r="Z65" s="277" t="s">
        <v>73</v>
      </c>
      <c r="AA65" s="278"/>
      <c r="AB65" s="278"/>
      <c r="AC65" s="277" t="s">
        <v>3</v>
      </c>
      <c r="AD65" s="278"/>
      <c r="AE65" s="278"/>
      <c r="AF65" s="330"/>
      <c r="AG65" s="331"/>
      <c r="AH65" s="331"/>
      <c r="AI65" s="330"/>
      <c r="AJ65" s="331"/>
      <c r="AK65" s="332"/>
      <c r="AL65" s="330"/>
      <c r="AM65" s="331"/>
      <c r="AN65" s="331"/>
      <c r="AO65" s="332"/>
      <c r="AP65" s="330"/>
      <c r="AQ65" s="331"/>
      <c r="AR65" s="331"/>
      <c r="AS65" s="332"/>
      <c r="AT65" s="368"/>
      <c r="AU65" s="369"/>
      <c r="AV65" s="369"/>
      <c r="AW65" s="370"/>
      <c r="AX65" s="330"/>
      <c r="AY65" s="331"/>
      <c r="AZ65" s="331"/>
      <c r="BA65" s="332"/>
      <c r="BB65" s="349"/>
      <c r="BC65" s="350"/>
      <c r="BD65" s="350"/>
      <c r="BE65" s="350"/>
      <c r="BF65" s="351"/>
    </row>
    <row r="66" spans="1:58" ht="14.25" customHeight="1" thickBot="1">
      <c r="A66" s="592"/>
      <c r="B66" s="330"/>
      <c r="C66" s="331"/>
      <c r="D66" s="331"/>
      <c r="E66" s="331"/>
      <c r="F66" s="331"/>
      <c r="G66" s="332"/>
      <c r="H66" s="330"/>
      <c r="I66" s="331"/>
      <c r="J66" s="331"/>
      <c r="K66" s="331"/>
      <c r="L66" s="331"/>
      <c r="M66" s="332"/>
      <c r="N66" s="330"/>
      <c r="O66" s="331"/>
      <c r="P66" s="331"/>
      <c r="Q66" s="330"/>
      <c r="R66" s="331"/>
      <c r="S66" s="331"/>
      <c r="T66" s="330"/>
      <c r="U66" s="331"/>
      <c r="V66" s="332"/>
      <c r="W66" s="368"/>
      <c r="X66" s="369"/>
      <c r="Y66" s="369"/>
      <c r="Z66" s="330"/>
      <c r="AA66" s="331"/>
      <c r="AB66" s="331"/>
      <c r="AC66" s="330"/>
      <c r="AD66" s="331"/>
      <c r="AE66" s="331"/>
      <c r="AF66" s="330"/>
      <c r="AG66" s="331"/>
      <c r="AH66" s="331"/>
      <c r="AI66" s="330"/>
      <c r="AJ66" s="331"/>
      <c r="AK66" s="332"/>
      <c r="AL66" s="330"/>
      <c r="AM66" s="331"/>
      <c r="AN66" s="331"/>
      <c r="AO66" s="332"/>
      <c r="AP66" s="330"/>
      <c r="AQ66" s="331"/>
      <c r="AR66" s="331"/>
      <c r="AS66" s="332"/>
      <c r="AT66" s="368"/>
      <c r="AU66" s="369"/>
      <c r="AV66" s="369"/>
      <c r="AW66" s="370"/>
      <c r="AX66" s="330"/>
      <c r="AY66" s="331"/>
      <c r="AZ66" s="331"/>
      <c r="BA66" s="332"/>
      <c r="BB66" s="349"/>
      <c r="BC66" s="350"/>
      <c r="BD66" s="350"/>
      <c r="BE66" s="350"/>
      <c r="BF66" s="351"/>
    </row>
    <row r="67" spans="1:58" ht="14.25" customHeight="1" thickBot="1">
      <c r="A67" s="592"/>
      <c r="B67" s="330"/>
      <c r="C67" s="331"/>
      <c r="D67" s="331"/>
      <c r="E67" s="331"/>
      <c r="F67" s="331"/>
      <c r="G67" s="332"/>
      <c r="H67" s="330"/>
      <c r="I67" s="331"/>
      <c r="J67" s="331"/>
      <c r="K67" s="331"/>
      <c r="L67" s="331"/>
      <c r="M67" s="332"/>
      <c r="N67" s="330"/>
      <c r="O67" s="331"/>
      <c r="P67" s="331"/>
      <c r="Q67" s="587"/>
      <c r="R67" s="588"/>
      <c r="S67" s="588"/>
      <c r="T67" s="588"/>
      <c r="U67" s="588"/>
      <c r="V67" s="588"/>
      <c r="W67" s="588"/>
      <c r="X67" s="588"/>
      <c r="Y67" s="588"/>
      <c r="Z67" s="588"/>
      <c r="AA67" s="588"/>
      <c r="AB67" s="589"/>
      <c r="AC67" s="331"/>
      <c r="AD67" s="331"/>
      <c r="AE67" s="331"/>
      <c r="AF67" s="330"/>
      <c r="AG67" s="331"/>
      <c r="AH67" s="331"/>
      <c r="AI67" s="330"/>
      <c r="AJ67" s="331"/>
      <c r="AK67" s="332"/>
      <c r="AL67" s="330"/>
      <c r="AM67" s="331"/>
      <c r="AN67" s="331"/>
      <c r="AO67" s="332"/>
      <c r="AP67" s="330"/>
      <c r="AQ67" s="331"/>
      <c r="AR67" s="331"/>
      <c r="AS67" s="332"/>
      <c r="AT67" s="368"/>
      <c r="AU67" s="369"/>
      <c r="AV67" s="369"/>
      <c r="AW67" s="370"/>
      <c r="AX67" s="330"/>
      <c r="AY67" s="331"/>
      <c r="AZ67" s="331"/>
      <c r="BA67" s="332"/>
      <c r="BB67" s="349"/>
      <c r="BC67" s="350"/>
      <c r="BD67" s="350"/>
      <c r="BE67" s="350"/>
      <c r="BF67" s="351"/>
    </row>
    <row r="68" spans="1:58" ht="14.25" customHeight="1">
      <c r="A68" s="590" t="s">
        <v>57</v>
      </c>
      <c r="B68" s="591"/>
      <c r="C68" s="584"/>
      <c r="D68" s="584"/>
      <c r="E68" s="584"/>
      <c r="F68" s="584"/>
      <c r="G68" s="584"/>
      <c r="H68" s="584"/>
      <c r="I68" s="584"/>
      <c r="J68" s="584"/>
      <c r="K68" s="584"/>
      <c r="L68" s="584"/>
      <c r="M68" s="584"/>
      <c r="N68" s="584"/>
      <c r="O68" s="584"/>
      <c r="P68" s="584"/>
      <c r="Q68" s="584" t="str">
        <f>IF(N68="","",N68*$T$8)</f>
        <v/>
      </c>
      <c r="R68" s="584"/>
      <c r="S68" s="584"/>
      <c r="T68" s="584" t="str">
        <f>IF(N68="","",N68*$W$8)</f>
        <v/>
      </c>
      <c r="U68" s="584"/>
      <c r="V68" s="584"/>
      <c r="W68" s="584" t="str">
        <f>IF(N68="","",N68*$Z$8)</f>
        <v/>
      </c>
      <c r="X68" s="584"/>
      <c r="Y68" s="584"/>
      <c r="Z68" s="584" t="str">
        <f>IF(N68="","",N68*$AC$8)</f>
        <v/>
      </c>
      <c r="AA68" s="584"/>
      <c r="AB68" s="584"/>
      <c r="AC68" s="584" t="str">
        <f>IF(N68="","",SUM(Q68:AB68))</f>
        <v/>
      </c>
      <c r="AD68" s="584"/>
      <c r="AE68" s="584"/>
      <c r="AF68" s="584" t="str">
        <f>IF(H68="","",IF(ISERROR(VLOOKUP(H68,廃棄率表!$A$5:$B$2000,2,FALSE)),"?","「"&amp;VLOOKUP(H68,廃棄率表!$A$5:$B$2000,2,FALSE)&amp;"」"))</f>
        <v/>
      </c>
      <c r="AG68" s="584"/>
      <c r="AH68" s="584"/>
      <c r="AI68" s="586" t="str">
        <f>IF(ISERROR(AC68/(1-AF68/100)),"",AC68/(1-AF68/100))</f>
        <v/>
      </c>
      <c r="AJ68" s="586"/>
      <c r="AK68" s="586"/>
      <c r="AL68" s="580"/>
      <c r="AM68" s="581"/>
      <c r="AN68" s="581"/>
      <c r="AO68" s="581"/>
      <c r="AP68" s="582"/>
      <c r="AQ68" s="582"/>
      <c r="AR68" s="582"/>
      <c r="AS68" s="583"/>
      <c r="AT68" s="584"/>
      <c r="AU68" s="584"/>
      <c r="AV68" s="584"/>
      <c r="AW68" s="584"/>
      <c r="AX68" s="584"/>
      <c r="AY68" s="584"/>
      <c r="AZ68" s="584"/>
      <c r="BA68" s="584"/>
      <c r="BB68" s="584"/>
      <c r="BC68" s="584"/>
      <c r="BD68" s="584"/>
      <c r="BE68" s="584"/>
      <c r="BF68" s="585"/>
    </row>
    <row r="69" spans="1:58" ht="14.25" customHeight="1">
      <c r="A69" s="590"/>
      <c r="B69" s="572"/>
      <c r="C69" s="562"/>
      <c r="D69" s="562"/>
      <c r="E69" s="562"/>
      <c r="F69" s="562"/>
      <c r="G69" s="562"/>
      <c r="H69" s="562"/>
      <c r="I69" s="562"/>
      <c r="J69" s="562"/>
      <c r="K69" s="562"/>
      <c r="L69" s="562"/>
      <c r="M69" s="562"/>
      <c r="N69" s="562"/>
      <c r="O69" s="562"/>
      <c r="P69" s="562"/>
      <c r="Q69" s="562" t="str">
        <f>IF(N69="","",N69*$T$8)</f>
        <v/>
      </c>
      <c r="R69" s="562"/>
      <c r="S69" s="562"/>
      <c r="T69" s="562" t="str">
        <f>IF(N69="","",N69*$W$8)</f>
        <v/>
      </c>
      <c r="U69" s="562"/>
      <c r="V69" s="562"/>
      <c r="W69" s="562" t="str">
        <f>IF(N69="","",N69*$Z$8)</f>
        <v/>
      </c>
      <c r="X69" s="562"/>
      <c r="Y69" s="562"/>
      <c r="Z69" s="562" t="str">
        <f>IF(N69="","",N69*$AC$8)</f>
        <v/>
      </c>
      <c r="AA69" s="562"/>
      <c r="AB69" s="562"/>
      <c r="AC69" s="562" t="str">
        <f t="shared" ref="AC69:AC85" si="8">IF(N69="","",SUM(Q69:AB69))</f>
        <v/>
      </c>
      <c r="AD69" s="562"/>
      <c r="AE69" s="562"/>
      <c r="AF69" s="566" t="str">
        <f>IF(H69="","",IF(ISERROR(VLOOKUP(H69,廃棄率表!$A$6:$B$2001,2,FALSE)),"?","「"&amp;VLOOKUP(H69,廃棄率表!$A$6:$B$2001,2,FALSE)&amp;"」"))</f>
        <v/>
      </c>
      <c r="AG69" s="566"/>
      <c r="AH69" s="566"/>
      <c r="AI69" s="567" t="str">
        <f>IF(ISERROR(AC69/(1-AF69/100)),"",AC69/(1-AF69/100))</f>
        <v/>
      </c>
      <c r="AJ69" s="567"/>
      <c r="AK69" s="567"/>
      <c r="AL69" s="568"/>
      <c r="AM69" s="569"/>
      <c r="AN69" s="569"/>
      <c r="AO69" s="569"/>
      <c r="AP69" s="570"/>
      <c r="AQ69" s="570"/>
      <c r="AR69" s="570"/>
      <c r="AS69" s="571"/>
      <c r="AT69" s="562"/>
      <c r="AU69" s="562"/>
      <c r="AV69" s="562"/>
      <c r="AW69" s="562"/>
      <c r="AX69" s="562"/>
      <c r="AY69" s="562"/>
      <c r="AZ69" s="562"/>
      <c r="BA69" s="562"/>
      <c r="BB69" s="562"/>
      <c r="BC69" s="562"/>
      <c r="BD69" s="562"/>
      <c r="BE69" s="562"/>
      <c r="BF69" s="563"/>
    </row>
    <row r="70" spans="1:58" ht="14.25" customHeight="1">
      <c r="A70" s="590"/>
      <c r="B70" s="572"/>
      <c r="C70" s="562"/>
      <c r="D70" s="562"/>
      <c r="E70" s="562"/>
      <c r="F70" s="562"/>
      <c r="G70" s="562"/>
      <c r="H70" s="562"/>
      <c r="I70" s="562"/>
      <c r="J70" s="562"/>
      <c r="K70" s="562"/>
      <c r="L70" s="562"/>
      <c r="M70" s="562"/>
      <c r="N70" s="562"/>
      <c r="O70" s="562"/>
      <c r="P70" s="562"/>
      <c r="Q70" s="562" t="str">
        <f t="shared" ref="Q70:Q85" si="9">IF(N70="","",N70*$T$8)</f>
        <v/>
      </c>
      <c r="R70" s="562"/>
      <c r="S70" s="562"/>
      <c r="T70" s="562" t="str">
        <f t="shared" ref="T70:T85" si="10">IF(N70="","",N70*$W$8)</f>
        <v/>
      </c>
      <c r="U70" s="562"/>
      <c r="V70" s="562"/>
      <c r="W70" s="562" t="str">
        <f t="shared" ref="W70:W85" si="11">IF(N70="","",N70*$Z$8)</f>
        <v/>
      </c>
      <c r="X70" s="562"/>
      <c r="Y70" s="562"/>
      <c r="Z70" s="562" t="str">
        <f t="shared" ref="Z70:Z84" si="12">IF(N70="","",N70*$AC$8)</f>
        <v/>
      </c>
      <c r="AA70" s="562"/>
      <c r="AB70" s="562"/>
      <c r="AC70" s="562" t="str">
        <f t="shared" si="8"/>
        <v/>
      </c>
      <c r="AD70" s="562"/>
      <c r="AE70" s="562"/>
      <c r="AF70" s="566" t="str">
        <f>IF(H70="","",IF(ISERROR(VLOOKUP(H70,廃棄率表!$A$6:$B$2001,2,FALSE)),"?","「"&amp;VLOOKUP(H70,廃棄率表!$A$6:$B$2001,2,FALSE)&amp;"」"))</f>
        <v/>
      </c>
      <c r="AG70" s="566"/>
      <c r="AH70" s="566"/>
      <c r="AI70" s="567" t="str">
        <f t="shared" ref="AI70:AI85" si="13">IF(ISERROR(AC70/(1-AF70/100)),"",AC70/(1-AF70/100))</f>
        <v/>
      </c>
      <c r="AJ70" s="567"/>
      <c r="AK70" s="567"/>
      <c r="AL70" s="568"/>
      <c r="AM70" s="569"/>
      <c r="AN70" s="569"/>
      <c r="AO70" s="569"/>
      <c r="AP70" s="570"/>
      <c r="AQ70" s="570"/>
      <c r="AR70" s="570"/>
      <c r="AS70" s="571"/>
      <c r="AT70" s="562"/>
      <c r="AU70" s="562"/>
      <c r="AV70" s="562"/>
      <c r="AW70" s="562"/>
      <c r="AX70" s="562"/>
      <c r="AY70" s="562"/>
      <c r="AZ70" s="562"/>
      <c r="BA70" s="562"/>
      <c r="BB70" s="562"/>
      <c r="BC70" s="562"/>
      <c r="BD70" s="562"/>
      <c r="BE70" s="562"/>
      <c r="BF70" s="563"/>
    </row>
    <row r="71" spans="1:58" ht="14.25" customHeight="1">
      <c r="A71" s="590"/>
      <c r="B71" s="572"/>
      <c r="C71" s="562"/>
      <c r="D71" s="562"/>
      <c r="E71" s="562"/>
      <c r="F71" s="562"/>
      <c r="G71" s="562"/>
      <c r="H71" s="562"/>
      <c r="I71" s="562"/>
      <c r="J71" s="562"/>
      <c r="K71" s="562"/>
      <c r="L71" s="562"/>
      <c r="M71" s="562"/>
      <c r="N71" s="562"/>
      <c r="O71" s="562"/>
      <c r="P71" s="562"/>
      <c r="Q71" s="562" t="str">
        <f t="shared" si="9"/>
        <v/>
      </c>
      <c r="R71" s="562"/>
      <c r="S71" s="562"/>
      <c r="T71" s="562" t="str">
        <f t="shared" si="10"/>
        <v/>
      </c>
      <c r="U71" s="562"/>
      <c r="V71" s="562"/>
      <c r="W71" s="562" t="str">
        <f t="shared" si="11"/>
        <v/>
      </c>
      <c r="X71" s="562"/>
      <c r="Y71" s="562"/>
      <c r="Z71" s="562" t="str">
        <f t="shared" si="12"/>
        <v/>
      </c>
      <c r="AA71" s="562"/>
      <c r="AB71" s="562"/>
      <c r="AC71" s="562" t="str">
        <f t="shared" si="8"/>
        <v/>
      </c>
      <c r="AD71" s="562"/>
      <c r="AE71" s="562"/>
      <c r="AF71" s="566" t="str">
        <f>IF(H71="","",IF(ISERROR(VLOOKUP(H71,廃棄率表!$A$6:$B$2001,2,FALSE)),"?","「"&amp;VLOOKUP(H71,廃棄率表!$A$6:$B$2001,2,FALSE)&amp;"」"))</f>
        <v/>
      </c>
      <c r="AG71" s="566"/>
      <c r="AH71" s="566"/>
      <c r="AI71" s="567" t="str">
        <f t="shared" si="13"/>
        <v/>
      </c>
      <c r="AJ71" s="567"/>
      <c r="AK71" s="567"/>
      <c r="AL71" s="568"/>
      <c r="AM71" s="569"/>
      <c r="AN71" s="569"/>
      <c r="AO71" s="569"/>
      <c r="AP71" s="570"/>
      <c r="AQ71" s="570"/>
      <c r="AR71" s="570"/>
      <c r="AS71" s="571"/>
      <c r="AT71" s="562"/>
      <c r="AU71" s="562"/>
      <c r="AV71" s="562"/>
      <c r="AW71" s="562"/>
      <c r="AX71" s="562"/>
      <c r="AY71" s="562"/>
      <c r="AZ71" s="562"/>
      <c r="BA71" s="562"/>
      <c r="BB71" s="562"/>
      <c r="BC71" s="562"/>
      <c r="BD71" s="562"/>
      <c r="BE71" s="562"/>
      <c r="BF71" s="563"/>
    </row>
    <row r="72" spans="1:58" ht="14.25" customHeight="1">
      <c r="A72" s="590"/>
      <c r="B72" s="572"/>
      <c r="C72" s="562"/>
      <c r="D72" s="562"/>
      <c r="E72" s="562"/>
      <c r="F72" s="562"/>
      <c r="G72" s="562"/>
      <c r="H72" s="562"/>
      <c r="I72" s="562"/>
      <c r="J72" s="562"/>
      <c r="K72" s="562"/>
      <c r="L72" s="562"/>
      <c r="M72" s="562"/>
      <c r="N72" s="562"/>
      <c r="O72" s="562"/>
      <c r="P72" s="562"/>
      <c r="Q72" s="562" t="str">
        <f t="shared" si="9"/>
        <v/>
      </c>
      <c r="R72" s="562"/>
      <c r="S72" s="562"/>
      <c r="T72" s="562" t="str">
        <f t="shared" si="10"/>
        <v/>
      </c>
      <c r="U72" s="562"/>
      <c r="V72" s="562"/>
      <c r="W72" s="562" t="str">
        <f t="shared" si="11"/>
        <v/>
      </c>
      <c r="X72" s="562"/>
      <c r="Y72" s="562"/>
      <c r="Z72" s="562" t="str">
        <f t="shared" si="12"/>
        <v/>
      </c>
      <c r="AA72" s="562"/>
      <c r="AB72" s="562"/>
      <c r="AC72" s="562" t="str">
        <f t="shared" si="8"/>
        <v/>
      </c>
      <c r="AD72" s="562"/>
      <c r="AE72" s="562"/>
      <c r="AF72" s="566" t="str">
        <f>IF(H72="","",IF(ISERROR(VLOOKUP(H72,廃棄率表!$A$6:$B$2001,2,FALSE)),"?","「"&amp;VLOOKUP(H72,廃棄率表!$A$6:$B$2001,2,FALSE)&amp;"」"))</f>
        <v/>
      </c>
      <c r="AG72" s="566"/>
      <c r="AH72" s="566"/>
      <c r="AI72" s="567" t="str">
        <f t="shared" si="13"/>
        <v/>
      </c>
      <c r="AJ72" s="567"/>
      <c r="AK72" s="567"/>
      <c r="AL72" s="568"/>
      <c r="AM72" s="569"/>
      <c r="AN72" s="569"/>
      <c r="AO72" s="569"/>
      <c r="AP72" s="570"/>
      <c r="AQ72" s="570"/>
      <c r="AR72" s="570"/>
      <c r="AS72" s="571"/>
      <c r="AT72" s="562"/>
      <c r="AU72" s="562"/>
      <c r="AV72" s="562"/>
      <c r="AW72" s="562"/>
      <c r="AX72" s="562"/>
      <c r="AY72" s="562"/>
      <c r="AZ72" s="562"/>
      <c r="BA72" s="562"/>
      <c r="BB72" s="562"/>
      <c r="BC72" s="562"/>
      <c r="BD72" s="562"/>
      <c r="BE72" s="562"/>
      <c r="BF72" s="563"/>
    </row>
    <row r="73" spans="1:58" ht="14.25" customHeight="1">
      <c r="A73" s="590"/>
      <c r="B73" s="572"/>
      <c r="C73" s="562"/>
      <c r="D73" s="562"/>
      <c r="E73" s="562"/>
      <c r="F73" s="562"/>
      <c r="G73" s="562"/>
      <c r="H73" s="562"/>
      <c r="I73" s="562"/>
      <c r="J73" s="562"/>
      <c r="K73" s="562"/>
      <c r="L73" s="562"/>
      <c r="M73" s="562"/>
      <c r="N73" s="562"/>
      <c r="O73" s="562"/>
      <c r="P73" s="562"/>
      <c r="Q73" s="562" t="str">
        <f t="shared" si="9"/>
        <v/>
      </c>
      <c r="R73" s="562"/>
      <c r="S73" s="562"/>
      <c r="T73" s="562" t="str">
        <f t="shared" si="10"/>
        <v/>
      </c>
      <c r="U73" s="562"/>
      <c r="V73" s="562"/>
      <c r="W73" s="562" t="str">
        <f t="shared" si="11"/>
        <v/>
      </c>
      <c r="X73" s="562"/>
      <c r="Y73" s="562"/>
      <c r="Z73" s="562" t="str">
        <f t="shared" si="12"/>
        <v/>
      </c>
      <c r="AA73" s="562"/>
      <c r="AB73" s="562"/>
      <c r="AC73" s="562" t="str">
        <f t="shared" si="8"/>
        <v/>
      </c>
      <c r="AD73" s="562"/>
      <c r="AE73" s="562"/>
      <c r="AF73" s="566" t="str">
        <f>IF(H73="","",IF(ISERROR(VLOOKUP(H73,廃棄率表!$A$6:$B$2001,2,FALSE)),"?","「"&amp;VLOOKUP(H73,廃棄率表!$A$6:$B$2001,2,FALSE)&amp;"」"))</f>
        <v/>
      </c>
      <c r="AG73" s="566"/>
      <c r="AH73" s="566"/>
      <c r="AI73" s="567" t="str">
        <f t="shared" si="13"/>
        <v/>
      </c>
      <c r="AJ73" s="567"/>
      <c r="AK73" s="567"/>
      <c r="AL73" s="568"/>
      <c r="AM73" s="569"/>
      <c r="AN73" s="569"/>
      <c r="AO73" s="569"/>
      <c r="AP73" s="570"/>
      <c r="AQ73" s="570"/>
      <c r="AR73" s="570"/>
      <c r="AS73" s="571"/>
      <c r="AT73" s="562"/>
      <c r="AU73" s="562"/>
      <c r="AV73" s="562"/>
      <c r="AW73" s="562"/>
      <c r="AX73" s="562"/>
      <c r="AY73" s="562"/>
      <c r="AZ73" s="562"/>
      <c r="BA73" s="562"/>
      <c r="BB73" s="562"/>
      <c r="BC73" s="562"/>
      <c r="BD73" s="562"/>
      <c r="BE73" s="562"/>
      <c r="BF73" s="563"/>
    </row>
    <row r="74" spans="1:58" ht="14.25" customHeight="1">
      <c r="A74" s="590"/>
      <c r="B74" s="572"/>
      <c r="C74" s="562"/>
      <c r="D74" s="562"/>
      <c r="E74" s="562"/>
      <c r="F74" s="562"/>
      <c r="G74" s="562"/>
      <c r="H74" s="562"/>
      <c r="I74" s="562"/>
      <c r="J74" s="562"/>
      <c r="K74" s="562"/>
      <c r="L74" s="562"/>
      <c r="M74" s="562"/>
      <c r="N74" s="562"/>
      <c r="O74" s="562"/>
      <c r="P74" s="562"/>
      <c r="Q74" s="562" t="str">
        <f t="shared" si="9"/>
        <v/>
      </c>
      <c r="R74" s="562"/>
      <c r="S74" s="562"/>
      <c r="T74" s="562" t="str">
        <f t="shared" si="10"/>
        <v/>
      </c>
      <c r="U74" s="562"/>
      <c r="V74" s="562"/>
      <c r="W74" s="562" t="str">
        <f t="shared" si="11"/>
        <v/>
      </c>
      <c r="X74" s="562"/>
      <c r="Y74" s="562"/>
      <c r="Z74" s="562" t="str">
        <f t="shared" si="12"/>
        <v/>
      </c>
      <c r="AA74" s="562"/>
      <c r="AB74" s="562"/>
      <c r="AC74" s="562" t="str">
        <f t="shared" si="8"/>
        <v/>
      </c>
      <c r="AD74" s="562"/>
      <c r="AE74" s="562"/>
      <c r="AF74" s="566" t="str">
        <f>IF(H74="","",IF(ISERROR(VLOOKUP(H74,廃棄率表!$A$6:$B$2001,2,FALSE)),"?","「"&amp;VLOOKUP(H74,廃棄率表!$A$6:$B$2001,2,FALSE)&amp;"」"))</f>
        <v/>
      </c>
      <c r="AG74" s="566"/>
      <c r="AH74" s="566"/>
      <c r="AI74" s="567" t="str">
        <f t="shared" si="13"/>
        <v/>
      </c>
      <c r="AJ74" s="567"/>
      <c r="AK74" s="567"/>
      <c r="AL74" s="568"/>
      <c r="AM74" s="569"/>
      <c r="AN74" s="569"/>
      <c r="AO74" s="569"/>
      <c r="AP74" s="570"/>
      <c r="AQ74" s="570"/>
      <c r="AR74" s="570"/>
      <c r="AS74" s="571"/>
      <c r="AT74" s="562"/>
      <c r="AU74" s="562"/>
      <c r="AV74" s="562"/>
      <c r="AW74" s="562"/>
      <c r="AX74" s="562"/>
      <c r="AY74" s="562"/>
      <c r="AZ74" s="562"/>
      <c r="BA74" s="562"/>
      <c r="BB74" s="562"/>
      <c r="BC74" s="562"/>
      <c r="BD74" s="562"/>
      <c r="BE74" s="562"/>
      <c r="BF74" s="563"/>
    </row>
    <row r="75" spans="1:58" ht="14.25" customHeight="1">
      <c r="A75" s="590"/>
      <c r="B75" s="572"/>
      <c r="C75" s="562"/>
      <c r="D75" s="562"/>
      <c r="E75" s="562"/>
      <c r="F75" s="562"/>
      <c r="G75" s="562"/>
      <c r="H75" s="562"/>
      <c r="I75" s="562"/>
      <c r="J75" s="562"/>
      <c r="K75" s="562"/>
      <c r="L75" s="562"/>
      <c r="M75" s="562"/>
      <c r="N75" s="562"/>
      <c r="O75" s="562"/>
      <c r="P75" s="562"/>
      <c r="Q75" s="562" t="str">
        <f t="shared" si="9"/>
        <v/>
      </c>
      <c r="R75" s="562"/>
      <c r="S75" s="562"/>
      <c r="T75" s="562" t="str">
        <f t="shared" si="10"/>
        <v/>
      </c>
      <c r="U75" s="562"/>
      <c r="V75" s="562"/>
      <c r="W75" s="562" t="str">
        <f t="shared" si="11"/>
        <v/>
      </c>
      <c r="X75" s="562"/>
      <c r="Y75" s="562"/>
      <c r="Z75" s="562" t="str">
        <f t="shared" si="12"/>
        <v/>
      </c>
      <c r="AA75" s="562"/>
      <c r="AB75" s="562"/>
      <c r="AC75" s="562" t="str">
        <f t="shared" si="8"/>
        <v/>
      </c>
      <c r="AD75" s="562"/>
      <c r="AE75" s="562"/>
      <c r="AF75" s="566" t="str">
        <f>IF(H75="","",IF(ISERROR(VLOOKUP(H75,廃棄率表!$A$6:$B$2001,2,FALSE)),"?","「"&amp;VLOOKUP(H75,廃棄率表!$A$6:$B$2001,2,FALSE)&amp;"」"))</f>
        <v/>
      </c>
      <c r="AG75" s="566"/>
      <c r="AH75" s="566"/>
      <c r="AI75" s="567" t="str">
        <f t="shared" si="13"/>
        <v/>
      </c>
      <c r="AJ75" s="567"/>
      <c r="AK75" s="567"/>
      <c r="AL75" s="568"/>
      <c r="AM75" s="569"/>
      <c r="AN75" s="569"/>
      <c r="AO75" s="569"/>
      <c r="AP75" s="570"/>
      <c r="AQ75" s="570"/>
      <c r="AR75" s="570"/>
      <c r="AS75" s="571"/>
      <c r="AT75" s="562"/>
      <c r="AU75" s="562"/>
      <c r="AV75" s="562"/>
      <c r="AW75" s="562"/>
      <c r="AX75" s="562"/>
      <c r="AY75" s="562"/>
      <c r="AZ75" s="562"/>
      <c r="BA75" s="562"/>
      <c r="BB75" s="562"/>
      <c r="BC75" s="562"/>
      <c r="BD75" s="562"/>
      <c r="BE75" s="562"/>
      <c r="BF75" s="563"/>
    </row>
    <row r="76" spans="1:58" ht="14.25" customHeight="1">
      <c r="A76" s="590"/>
      <c r="B76" s="572"/>
      <c r="C76" s="562"/>
      <c r="D76" s="562"/>
      <c r="E76" s="562"/>
      <c r="F76" s="562"/>
      <c r="G76" s="562"/>
      <c r="H76" s="562"/>
      <c r="I76" s="562"/>
      <c r="J76" s="562"/>
      <c r="K76" s="562"/>
      <c r="L76" s="562"/>
      <c r="M76" s="562"/>
      <c r="N76" s="562"/>
      <c r="O76" s="562"/>
      <c r="P76" s="562"/>
      <c r="Q76" s="562" t="str">
        <f t="shared" si="9"/>
        <v/>
      </c>
      <c r="R76" s="562"/>
      <c r="S76" s="562"/>
      <c r="T76" s="562" t="str">
        <f t="shared" si="10"/>
        <v/>
      </c>
      <c r="U76" s="562"/>
      <c r="V76" s="562"/>
      <c r="W76" s="562" t="str">
        <f t="shared" si="11"/>
        <v/>
      </c>
      <c r="X76" s="562"/>
      <c r="Y76" s="562"/>
      <c r="Z76" s="562" t="str">
        <f t="shared" si="12"/>
        <v/>
      </c>
      <c r="AA76" s="562"/>
      <c r="AB76" s="562"/>
      <c r="AC76" s="562" t="str">
        <f t="shared" si="8"/>
        <v/>
      </c>
      <c r="AD76" s="562"/>
      <c r="AE76" s="562"/>
      <c r="AF76" s="566" t="str">
        <f>IF(H76="","",IF(ISERROR(VLOOKUP(H76,廃棄率表!$A$6:$B$2001,2,FALSE)),"?","「"&amp;VLOOKUP(H76,廃棄率表!$A$6:$B$2001,2,FALSE)&amp;"」"))</f>
        <v/>
      </c>
      <c r="AG76" s="566"/>
      <c r="AH76" s="566"/>
      <c r="AI76" s="567" t="str">
        <f>IF(ISERROR(AC76/(1-AF76/100)),"",AC76/(1-AF76/100))</f>
        <v/>
      </c>
      <c r="AJ76" s="567"/>
      <c r="AK76" s="567"/>
      <c r="AL76" s="568"/>
      <c r="AM76" s="569"/>
      <c r="AN76" s="569"/>
      <c r="AO76" s="569"/>
      <c r="AP76" s="570"/>
      <c r="AQ76" s="570"/>
      <c r="AR76" s="570"/>
      <c r="AS76" s="571"/>
      <c r="AT76" s="562"/>
      <c r="AU76" s="562"/>
      <c r="AV76" s="562"/>
      <c r="AW76" s="562"/>
      <c r="AX76" s="562"/>
      <c r="AY76" s="562"/>
      <c r="AZ76" s="562"/>
      <c r="BA76" s="562"/>
      <c r="BB76" s="562"/>
      <c r="BC76" s="562"/>
      <c r="BD76" s="562"/>
      <c r="BE76" s="562"/>
      <c r="BF76" s="563"/>
    </row>
    <row r="77" spans="1:58" ht="14.25" customHeight="1">
      <c r="A77" s="590"/>
      <c r="B77" s="572"/>
      <c r="C77" s="562"/>
      <c r="D77" s="562"/>
      <c r="E77" s="562"/>
      <c r="F77" s="562"/>
      <c r="G77" s="562"/>
      <c r="H77" s="562"/>
      <c r="I77" s="562"/>
      <c r="J77" s="562"/>
      <c r="K77" s="562"/>
      <c r="L77" s="562"/>
      <c r="M77" s="562"/>
      <c r="N77" s="562"/>
      <c r="O77" s="562"/>
      <c r="P77" s="562"/>
      <c r="Q77" s="562" t="str">
        <f t="shared" si="9"/>
        <v/>
      </c>
      <c r="R77" s="562"/>
      <c r="S77" s="562"/>
      <c r="T77" s="562" t="str">
        <f t="shared" si="10"/>
        <v/>
      </c>
      <c r="U77" s="562"/>
      <c r="V77" s="562"/>
      <c r="W77" s="562" t="str">
        <f t="shared" si="11"/>
        <v/>
      </c>
      <c r="X77" s="562"/>
      <c r="Y77" s="562"/>
      <c r="Z77" s="562" t="str">
        <f t="shared" si="12"/>
        <v/>
      </c>
      <c r="AA77" s="562"/>
      <c r="AB77" s="562"/>
      <c r="AC77" s="562" t="str">
        <f t="shared" si="8"/>
        <v/>
      </c>
      <c r="AD77" s="562"/>
      <c r="AE77" s="562"/>
      <c r="AF77" s="566" t="str">
        <f>IF(H77="","",IF(ISERROR(VLOOKUP(H77,廃棄率表!$A$6:$B$2001,2,FALSE)),"?","「"&amp;VLOOKUP(H77,廃棄率表!$A$6:$B$2001,2,FALSE)&amp;"」"))</f>
        <v/>
      </c>
      <c r="AG77" s="566"/>
      <c r="AH77" s="566"/>
      <c r="AI77" s="567" t="str">
        <f t="shared" si="13"/>
        <v/>
      </c>
      <c r="AJ77" s="567"/>
      <c r="AK77" s="567"/>
      <c r="AL77" s="568"/>
      <c r="AM77" s="569"/>
      <c r="AN77" s="569"/>
      <c r="AO77" s="569"/>
      <c r="AP77" s="570"/>
      <c r="AQ77" s="570"/>
      <c r="AR77" s="570"/>
      <c r="AS77" s="571"/>
      <c r="AT77" s="562"/>
      <c r="AU77" s="562"/>
      <c r="AV77" s="562"/>
      <c r="AW77" s="562"/>
      <c r="AX77" s="562"/>
      <c r="AY77" s="562"/>
      <c r="AZ77" s="562"/>
      <c r="BA77" s="562"/>
      <c r="BB77" s="562"/>
      <c r="BC77" s="562"/>
      <c r="BD77" s="562"/>
      <c r="BE77" s="562"/>
      <c r="BF77" s="563"/>
    </row>
    <row r="78" spans="1:58" ht="14.25" customHeight="1">
      <c r="A78" s="590"/>
      <c r="B78" s="572"/>
      <c r="C78" s="562"/>
      <c r="D78" s="562"/>
      <c r="E78" s="562"/>
      <c r="F78" s="562"/>
      <c r="G78" s="562"/>
      <c r="H78" s="562"/>
      <c r="I78" s="562"/>
      <c r="J78" s="562"/>
      <c r="K78" s="562"/>
      <c r="L78" s="562"/>
      <c r="M78" s="562"/>
      <c r="N78" s="562"/>
      <c r="O78" s="562"/>
      <c r="P78" s="562"/>
      <c r="Q78" s="562" t="str">
        <f t="shared" si="9"/>
        <v/>
      </c>
      <c r="R78" s="562"/>
      <c r="S78" s="562"/>
      <c r="T78" s="562" t="str">
        <f t="shared" si="10"/>
        <v/>
      </c>
      <c r="U78" s="562"/>
      <c r="V78" s="562"/>
      <c r="W78" s="562" t="str">
        <f t="shared" si="11"/>
        <v/>
      </c>
      <c r="X78" s="562"/>
      <c r="Y78" s="562"/>
      <c r="Z78" s="562" t="str">
        <f t="shared" si="12"/>
        <v/>
      </c>
      <c r="AA78" s="562"/>
      <c r="AB78" s="562"/>
      <c r="AC78" s="562" t="str">
        <f t="shared" si="8"/>
        <v/>
      </c>
      <c r="AD78" s="562"/>
      <c r="AE78" s="562"/>
      <c r="AF78" s="566" t="str">
        <f>IF(H78="","",IF(ISERROR(VLOOKUP(H78,廃棄率表!$A$6:$B$2001,2,FALSE)),"?","「"&amp;VLOOKUP(H78,廃棄率表!$A$6:$B$2001,2,FALSE)&amp;"」"))</f>
        <v/>
      </c>
      <c r="AG78" s="566"/>
      <c r="AH78" s="566"/>
      <c r="AI78" s="567" t="str">
        <f t="shared" si="13"/>
        <v/>
      </c>
      <c r="AJ78" s="567"/>
      <c r="AK78" s="567"/>
      <c r="AL78" s="568"/>
      <c r="AM78" s="569"/>
      <c r="AN78" s="569"/>
      <c r="AO78" s="569"/>
      <c r="AP78" s="570"/>
      <c r="AQ78" s="570"/>
      <c r="AR78" s="570"/>
      <c r="AS78" s="571"/>
      <c r="AT78" s="562"/>
      <c r="AU78" s="562"/>
      <c r="AV78" s="562"/>
      <c r="AW78" s="562"/>
      <c r="AX78" s="562"/>
      <c r="AY78" s="562"/>
      <c r="AZ78" s="562"/>
      <c r="BA78" s="562"/>
      <c r="BB78" s="562"/>
      <c r="BC78" s="562"/>
      <c r="BD78" s="562"/>
      <c r="BE78" s="562"/>
      <c r="BF78" s="563"/>
    </row>
    <row r="79" spans="1:58" ht="14.25" customHeight="1">
      <c r="A79" s="590"/>
      <c r="B79" s="572"/>
      <c r="C79" s="562"/>
      <c r="D79" s="562"/>
      <c r="E79" s="562"/>
      <c r="F79" s="562"/>
      <c r="G79" s="562"/>
      <c r="H79" s="562"/>
      <c r="I79" s="562"/>
      <c r="J79" s="562"/>
      <c r="K79" s="562"/>
      <c r="L79" s="562"/>
      <c r="M79" s="562"/>
      <c r="N79" s="562"/>
      <c r="O79" s="562"/>
      <c r="P79" s="562"/>
      <c r="Q79" s="562" t="str">
        <f t="shared" si="9"/>
        <v/>
      </c>
      <c r="R79" s="562"/>
      <c r="S79" s="562"/>
      <c r="T79" s="562" t="str">
        <f t="shared" si="10"/>
        <v/>
      </c>
      <c r="U79" s="562"/>
      <c r="V79" s="562"/>
      <c r="W79" s="562" t="str">
        <f t="shared" si="11"/>
        <v/>
      </c>
      <c r="X79" s="562"/>
      <c r="Y79" s="562"/>
      <c r="Z79" s="562" t="str">
        <f t="shared" si="12"/>
        <v/>
      </c>
      <c r="AA79" s="562"/>
      <c r="AB79" s="562"/>
      <c r="AC79" s="562" t="str">
        <f t="shared" si="8"/>
        <v/>
      </c>
      <c r="AD79" s="562"/>
      <c r="AE79" s="562"/>
      <c r="AF79" s="566" t="str">
        <f>IF(H79="","",IF(ISERROR(VLOOKUP(H79,廃棄率表!$A$6:$B$2001,2,FALSE)),"?","「"&amp;VLOOKUP(H79,廃棄率表!$A$6:$B$2001,2,FALSE)&amp;"」"))</f>
        <v/>
      </c>
      <c r="AG79" s="566"/>
      <c r="AH79" s="566"/>
      <c r="AI79" s="567" t="str">
        <f t="shared" si="13"/>
        <v/>
      </c>
      <c r="AJ79" s="567"/>
      <c r="AK79" s="567"/>
      <c r="AL79" s="568"/>
      <c r="AM79" s="569"/>
      <c r="AN79" s="569"/>
      <c r="AO79" s="569"/>
      <c r="AP79" s="570"/>
      <c r="AQ79" s="570"/>
      <c r="AR79" s="570"/>
      <c r="AS79" s="571"/>
      <c r="AT79" s="562"/>
      <c r="AU79" s="562"/>
      <c r="AV79" s="562"/>
      <c r="AW79" s="562"/>
      <c r="AX79" s="562"/>
      <c r="AY79" s="562"/>
      <c r="AZ79" s="562"/>
      <c r="BA79" s="562"/>
      <c r="BB79" s="562"/>
      <c r="BC79" s="562"/>
      <c r="BD79" s="562"/>
      <c r="BE79" s="562"/>
      <c r="BF79" s="563"/>
    </row>
    <row r="80" spans="1:58" ht="14.25" customHeight="1">
      <c r="A80" s="590"/>
      <c r="B80" s="572"/>
      <c r="C80" s="562"/>
      <c r="D80" s="562"/>
      <c r="E80" s="562"/>
      <c r="F80" s="562"/>
      <c r="G80" s="562"/>
      <c r="H80" s="562"/>
      <c r="I80" s="562"/>
      <c r="J80" s="562"/>
      <c r="K80" s="562"/>
      <c r="L80" s="562"/>
      <c r="M80" s="562"/>
      <c r="N80" s="562"/>
      <c r="O80" s="562"/>
      <c r="P80" s="562"/>
      <c r="Q80" s="562" t="str">
        <f t="shared" si="9"/>
        <v/>
      </c>
      <c r="R80" s="562"/>
      <c r="S80" s="562"/>
      <c r="T80" s="562" t="str">
        <f t="shared" si="10"/>
        <v/>
      </c>
      <c r="U80" s="562"/>
      <c r="V80" s="562"/>
      <c r="W80" s="562" t="str">
        <f t="shared" si="11"/>
        <v/>
      </c>
      <c r="X80" s="562"/>
      <c r="Y80" s="562"/>
      <c r="Z80" s="562" t="str">
        <f t="shared" si="12"/>
        <v/>
      </c>
      <c r="AA80" s="562"/>
      <c r="AB80" s="562"/>
      <c r="AC80" s="562" t="str">
        <f t="shared" si="8"/>
        <v/>
      </c>
      <c r="AD80" s="562"/>
      <c r="AE80" s="562"/>
      <c r="AF80" s="566" t="str">
        <f>IF(H80="","",IF(ISERROR(VLOOKUP(H80,廃棄率表!$A$6:$B$2001,2,FALSE)),"?","「"&amp;VLOOKUP(H80,廃棄率表!$A$6:$B$2001,2,FALSE)&amp;"」"))</f>
        <v/>
      </c>
      <c r="AG80" s="566"/>
      <c r="AH80" s="566"/>
      <c r="AI80" s="567" t="str">
        <f t="shared" si="13"/>
        <v/>
      </c>
      <c r="AJ80" s="567"/>
      <c r="AK80" s="567"/>
      <c r="AL80" s="568"/>
      <c r="AM80" s="569"/>
      <c r="AN80" s="569"/>
      <c r="AO80" s="569"/>
      <c r="AP80" s="570"/>
      <c r="AQ80" s="570"/>
      <c r="AR80" s="570"/>
      <c r="AS80" s="571"/>
      <c r="AT80" s="562"/>
      <c r="AU80" s="562"/>
      <c r="AV80" s="562"/>
      <c r="AW80" s="562"/>
      <c r="AX80" s="562"/>
      <c r="AY80" s="562"/>
      <c r="AZ80" s="562"/>
      <c r="BA80" s="562"/>
      <c r="BB80" s="562"/>
      <c r="BC80" s="562"/>
      <c r="BD80" s="562"/>
      <c r="BE80" s="562"/>
      <c r="BF80" s="563"/>
    </row>
    <row r="81" spans="1:58" ht="14.25" customHeight="1">
      <c r="A81" s="590"/>
      <c r="B81" s="572"/>
      <c r="C81" s="562"/>
      <c r="D81" s="562"/>
      <c r="E81" s="562"/>
      <c r="F81" s="562"/>
      <c r="G81" s="562"/>
      <c r="H81" s="562"/>
      <c r="I81" s="562"/>
      <c r="J81" s="562"/>
      <c r="K81" s="562"/>
      <c r="L81" s="562"/>
      <c r="M81" s="562"/>
      <c r="N81" s="562"/>
      <c r="O81" s="562"/>
      <c r="P81" s="562"/>
      <c r="Q81" s="562" t="str">
        <f t="shared" si="9"/>
        <v/>
      </c>
      <c r="R81" s="562"/>
      <c r="S81" s="562"/>
      <c r="T81" s="562" t="str">
        <f t="shared" si="10"/>
        <v/>
      </c>
      <c r="U81" s="562"/>
      <c r="V81" s="562"/>
      <c r="W81" s="562" t="str">
        <f t="shared" si="11"/>
        <v/>
      </c>
      <c r="X81" s="562"/>
      <c r="Y81" s="562"/>
      <c r="Z81" s="562" t="str">
        <f t="shared" si="12"/>
        <v/>
      </c>
      <c r="AA81" s="562"/>
      <c r="AB81" s="562"/>
      <c r="AC81" s="562" t="str">
        <f t="shared" si="8"/>
        <v/>
      </c>
      <c r="AD81" s="562"/>
      <c r="AE81" s="562"/>
      <c r="AF81" s="566" t="str">
        <f>IF(H81="","",IF(ISERROR(VLOOKUP(H81,廃棄率表!$A$6:$B$2001,2,FALSE)),"?","「"&amp;VLOOKUP(H81,廃棄率表!$A$6:$B$2001,2,FALSE)&amp;"」"))</f>
        <v/>
      </c>
      <c r="AG81" s="566"/>
      <c r="AH81" s="566"/>
      <c r="AI81" s="567" t="str">
        <f t="shared" si="13"/>
        <v/>
      </c>
      <c r="AJ81" s="567"/>
      <c r="AK81" s="567"/>
      <c r="AL81" s="568"/>
      <c r="AM81" s="569"/>
      <c r="AN81" s="569"/>
      <c r="AO81" s="569"/>
      <c r="AP81" s="570"/>
      <c r="AQ81" s="570"/>
      <c r="AR81" s="570"/>
      <c r="AS81" s="571"/>
      <c r="AT81" s="562"/>
      <c r="AU81" s="562"/>
      <c r="AV81" s="562"/>
      <c r="AW81" s="562"/>
      <c r="AX81" s="562"/>
      <c r="AY81" s="562"/>
      <c r="AZ81" s="562"/>
      <c r="BA81" s="562"/>
      <c r="BB81" s="562"/>
      <c r="BC81" s="562"/>
      <c r="BD81" s="562"/>
      <c r="BE81" s="562"/>
      <c r="BF81" s="563"/>
    </row>
    <row r="82" spans="1:58" ht="14.25" customHeight="1">
      <c r="A82" s="590"/>
      <c r="B82" s="572"/>
      <c r="C82" s="562"/>
      <c r="D82" s="562"/>
      <c r="E82" s="562"/>
      <c r="F82" s="562"/>
      <c r="G82" s="562"/>
      <c r="H82" s="562"/>
      <c r="I82" s="562"/>
      <c r="J82" s="562"/>
      <c r="K82" s="562"/>
      <c r="L82" s="562"/>
      <c r="M82" s="562"/>
      <c r="N82" s="562"/>
      <c r="O82" s="562"/>
      <c r="P82" s="562"/>
      <c r="Q82" s="562" t="str">
        <f t="shared" si="9"/>
        <v/>
      </c>
      <c r="R82" s="562"/>
      <c r="S82" s="562"/>
      <c r="T82" s="562" t="str">
        <f t="shared" si="10"/>
        <v/>
      </c>
      <c r="U82" s="562"/>
      <c r="V82" s="562"/>
      <c r="W82" s="562" t="str">
        <f t="shared" si="11"/>
        <v/>
      </c>
      <c r="X82" s="562"/>
      <c r="Y82" s="562"/>
      <c r="Z82" s="562" t="str">
        <f t="shared" si="12"/>
        <v/>
      </c>
      <c r="AA82" s="562"/>
      <c r="AB82" s="562"/>
      <c r="AC82" s="562" t="str">
        <f t="shared" si="8"/>
        <v/>
      </c>
      <c r="AD82" s="562"/>
      <c r="AE82" s="562"/>
      <c r="AF82" s="566" t="str">
        <f>IF(H82="","",IF(ISERROR(VLOOKUP(H82,廃棄率表!$A$6:$B$2001,2,FALSE)),"?","「"&amp;VLOOKUP(H82,廃棄率表!$A$6:$B$2001,2,FALSE)&amp;"」"))</f>
        <v/>
      </c>
      <c r="AG82" s="566"/>
      <c r="AH82" s="566"/>
      <c r="AI82" s="567" t="str">
        <f t="shared" si="13"/>
        <v/>
      </c>
      <c r="AJ82" s="567"/>
      <c r="AK82" s="567"/>
      <c r="AL82" s="568"/>
      <c r="AM82" s="569"/>
      <c r="AN82" s="569"/>
      <c r="AO82" s="569"/>
      <c r="AP82" s="570"/>
      <c r="AQ82" s="570"/>
      <c r="AR82" s="570"/>
      <c r="AS82" s="571"/>
      <c r="AT82" s="562"/>
      <c r="AU82" s="562"/>
      <c r="AV82" s="562"/>
      <c r="AW82" s="562"/>
      <c r="AX82" s="562"/>
      <c r="AY82" s="562"/>
      <c r="AZ82" s="562"/>
      <c r="BA82" s="562"/>
      <c r="BB82" s="562"/>
      <c r="BC82" s="562"/>
      <c r="BD82" s="562"/>
      <c r="BE82" s="562"/>
      <c r="BF82" s="563"/>
    </row>
    <row r="83" spans="1:58" ht="14.25" customHeight="1">
      <c r="A83" s="590"/>
      <c r="B83" s="572"/>
      <c r="C83" s="562"/>
      <c r="D83" s="562"/>
      <c r="E83" s="562"/>
      <c r="F83" s="562"/>
      <c r="G83" s="562"/>
      <c r="H83" s="562"/>
      <c r="I83" s="562"/>
      <c r="J83" s="562"/>
      <c r="K83" s="562"/>
      <c r="L83" s="562"/>
      <c r="M83" s="562"/>
      <c r="N83" s="562"/>
      <c r="O83" s="562"/>
      <c r="P83" s="562"/>
      <c r="Q83" s="562" t="str">
        <f t="shared" si="9"/>
        <v/>
      </c>
      <c r="R83" s="562"/>
      <c r="S83" s="562"/>
      <c r="T83" s="562" t="str">
        <f t="shared" si="10"/>
        <v/>
      </c>
      <c r="U83" s="562"/>
      <c r="V83" s="562"/>
      <c r="W83" s="562" t="str">
        <f t="shared" si="11"/>
        <v/>
      </c>
      <c r="X83" s="562"/>
      <c r="Y83" s="562"/>
      <c r="Z83" s="562" t="str">
        <f t="shared" si="12"/>
        <v/>
      </c>
      <c r="AA83" s="562"/>
      <c r="AB83" s="562"/>
      <c r="AC83" s="562" t="str">
        <f t="shared" si="8"/>
        <v/>
      </c>
      <c r="AD83" s="562"/>
      <c r="AE83" s="562"/>
      <c r="AF83" s="566" t="str">
        <f>IF(H83="","",IF(ISERROR(VLOOKUP(H83,廃棄率表!$A$6:$B$2001,2,FALSE)),"?","「"&amp;VLOOKUP(H83,廃棄率表!$A$6:$B$2001,2,FALSE)&amp;"」"))</f>
        <v/>
      </c>
      <c r="AG83" s="566"/>
      <c r="AH83" s="566"/>
      <c r="AI83" s="567" t="str">
        <f t="shared" si="13"/>
        <v/>
      </c>
      <c r="AJ83" s="567"/>
      <c r="AK83" s="567"/>
      <c r="AL83" s="568"/>
      <c r="AM83" s="569"/>
      <c r="AN83" s="569"/>
      <c r="AO83" s="569"/>
      <c r="AP83" s="570"/>
      <c r="AQ83" s="570"/>
      <c r="AR83" s="570"/>
      <c r="AS83" s="571"/>
      <c r="AT83" s="562"/>
      <c r="AU83" s="562"/>
      <c r="AV83" s="562"/>
      <c r="AW83" s="562"/>
      <c r="AX83" s="562"/>
      <c r="AY83" s="562"/>
      <c r="AZ83" s="562"/>
      <c r="BA83" s="562"/>
      <c r="BB83" s="562"/>
      <c r="BC83" s="562"/>
      <c r="BD83" s="562"/>
      <c r="BE83" s="562"/>
      <c r="BF83" s="563"/>
    </row>
    <row r="84" spans="1:58" ht="14.25" customHeight="1">
      <c r="A84" s="590"/>
      <c r="B84" s="572"/>
      <c r="C84" s="562"/>
      <c r="D84" s="562"/>
      <c r="E84" s="562"/>
      <c r="F84" s="562"/>
      <c r="G84" s="562"/>
      <c r="H84" s="562"/>
      <c r="I84" s="562"/>
      <c r="J84" s="562"/>
      <c r="K84" s="562"/>
      <c r="L84" s="562"/>
      <c r="M84" s="562"/>
      <c r="N84" s="562"/>
      <c r="O84" s="562"/>
      <c r="P84" s="562"/>
      <c r="Q84" s="562" t="str">
        <f t="shared" si="9"/>
        <v/>
      </c>
      <c r="R84" s="562"/>
      <c r="S84" s="562"/>
      <c r="T84" s="562" t="str">
        <f t="shared" si="10"/>
        <v/>
      </c>
      <c r="U84" s="562"/>
      <c r="V84" s="562"/>
      <c r="W84" s="562" t="str">
        <f t="shared" si="11"/>
        <v/>
      </c>
      <c r="X84" s="562"/>
      <c r="Y84" s="562"/>
      <c r="Z84" s="562" t="str">
        <f t="shared" si="12"/>
        <v/>
      </c>
      <c r="AA84" s="562"/>
      <c r="AB84" s="562"/>
      <c r="AC84" s="562" t="str">
        <f t="shared" si="8"/>
        <v/>
      </c>
      <c r="AD84" s="562"/>
      <c r="AE84" s="562"/>
      <c r="AF84" s="566" t="str">
        <f>IF(H84="","",IF(ISERROR(VLOOKUP(H84,廃棄率表!$A$6:$B$2001,2,FALSE)),"?","「"&amp;VLOOKUP(H84,廃棄率表!$A$6:$B$2001,2,FALSE)&amp;"」"))</f>
        <v/>
      </c>
      <c r="AG84" s="566"/>
      <c r="AH84" s="566"/>
      <c r="AI84" s="567" t="str">
        <f t="shared" si="13"/>
        <v/>
      </c>
      <c r="AJ84" s="567"/>
      <c r="AK84" s="567"/>
      <c r="AL84" s="568"/>
      <c r="AM84" s="569"/>
      <c r="AN84" s="569"/>
      <c r="AO84" s="569"/>
      <c r="AP84" s="570"/>
      <c r="AQ84" s="570"/>
      <c r="AR84" s="570"/>
      <c r="AS84" s="571"/>
      <c r="AT84" s="562"/>
      <c r="AU84" s="562"/>
      <c r="AV84" s="562"/>
      <c r="AW84" s="562"/>
      <c r="AX84" s="562"/>
      <c r="AY84" s="562"/>
      <c r="AZ84" s="562"/>
      <c r="BA84" s="562"/>
      <c r="BB84" s="562"/>
      <c r="BC84" s="562"/>
      <c r="BD84" s="562"/>
      <c r="BE84" s="562"/>
      <c r="BF84" s="563"/>
    </row>
    <row r="85" spans="1:58" ht="14.25" customHeight="1">
      <c r="A85" s="590"/>
      <c r="B85" s="572"/>
      <c r="C85" s="562"/>
      <c r="D85" s="562"/>
      <c r="E85" s="562"/>
      <c r="F85" s="562"/>
      <c r="G85" s="562"/>
      <c r="H85" s="562"/>
      <c r="I85" s="562"/>
      <c r="J85" s="562"/>
      <c r="K85" s="562"/>
      <c r="L85" s="562"/>
      <c r="M85" s="562"/>
      <c r="N85" s="562"/>
      <c r="O85" s="562"/>
      <c r="P85" s="562"/>
      <c r="Q85" s="562" t="str">
        <f t="shared" si="9"/>
        <v/>
      </c>
      <c r="R85" s="562"/>
      <c r="S85" s="562"/>
      <c r="T85" s="562" t="str">
        <f t="shared" si="10"/>
        <v/>
      </c>
      <c r="U85" s="562"/>
      <c r="V85" s="562"/>
      <c r="W85" s="562" t="str">
        <f t="shared" si="11"/>
        <v/>
      </c>
      <c r="X85" s="562"/>
      <c r="Y85" s="562"/>
      <c r="Z85" s="562" t="str">
        <f>IF(N85="","",N85*$AC$8)</f>
        <v/>
      </c>
      <c r="AA85" s="562"/>
      <c r="AB85" s="562"/>
      <c r="AC85" s="562" t="str">
        <f t="shared" si="8"/>
        <v/>
      </c>
      <c r="AD85" s="562"/>
      <c r="AE85" s="562"/>
      <c r="AF85" s="566" t="str">
        <f>IF(H85="","",IF(ISERROR(VLOOKUP(H85,廃棄率表!$A$6:$B$2001,2,FALSE)),"?","「"&amp;VLOOKUP(H85,廃棄率表!$A$6:$B$2001,2,FALSE)&amp;"」"))</f>
        <v/>
      </c>
      <c r="AG85" s="566"/>
      <c r="AH85" s="566"/>
      <c r="AI85" s="567" t="str">
        <f t="shared" si="13"/>
        <v/>
      </c>
      <c r="AJ85" s="567"/>
      <c r="AK85" s="567"/>
      <c r="AL85" s="568"/>
      <c r="AM85" s="569"/>
      <c r="AN85" s="569"/>
      <c r="AO85" s="569"/>
      <c r="AP85" s="570"/>
      <c r="AQ85" s="570"/>
      <c r="AR85" s="570"/>
      <c r="AS85" s="571"/>
      <c r="AT85" s="562"/>
      <c r="AU85" s="562"/>
      <c r="AV85" s="562"/>
      <c r="AW85" s="562"/>
      <c r="AX85" s="562"/>
      <c r="AY85" s="562"/>
      <c r="AZ85" s="562"/>
      <c r="BA85" s="562"/>
      <c r="BB85" s="562"/>
      <c r="BC85" s="562"/>
      <c r="BD85" s="562"/>
      <c r="BE85" s="562"/>
      <c r="BF85" s="563"/>
    </row>
    <row r="86" spans="1:58" ht="14.25" customHeight="1">
      <c r="A86" s="590"/>
      <c r="B86" s="572" t="s">
        <v>61</v>
      </c>
      <c r="C86" s="562"/>
      <c r="D86" s="562"/>
      <c r="E86" s="562"/>
      <c r="F86" s="562"/>
      <c r="G86" s="562"/>
      <c r="H86" s="573"/>
      <c r="I86" s="573"/>
      <c r="J86" s="573"/>
      <c r="K86" s="573"/>
      <c r="L86" s="573"/>
      <c r="M86" s="573"/>
      <c r="N86" s="573"/>
      <c r="O86" s="573"/>
      <c r="P86" s="573"/>
      <c r="Q86" s="573"/>
      <c r="R86" s="573"/>
      <c r="S86" s="573"/>
      <c r="T86" s="573"/>
      <c r="U86" s="573"/>
      <c r="V86" s="573"/>
      <c r="W86" s="573"/>
      <c r="X86" s="573"/>
      <c r="Y86" s="573"/>
      <c r="Z86" s="573"/>
      <c r="AA86" s="573"/>
      <c r="AB86" s="573"/>
      <c r="AC86" s="573"/>
      <c r="AD86" s="573"/>
      <c r="AE86" s="573"/>
      <c r="AF86" s="573"/>
      <c r="AG86" s="573"/>
      <c r="AH86" s="573"/>
      <c r="AI86" s="575"/>
      <c r="AJ86" s="575"/>
      <c r="AK86" s="575"/>
      <c r="AL86" s="576"/>
      <c r="AM86" s="577"/>
      <c r="AN86" s="577"/>
      <c r="AO86" s="577"/>
      <c r="AP86" s="578"/>
      <c r="AQ86" s="578"/>
      <c r="AR86" s="578"/>
      <c r="AS86" s="579"/>
      <c r="AT86" s="573"/>
      <c r="AU86" s="573"/>
      <c r="AV86" s="573"/>
      <c r="AW86" s="573"/>
      <c r="AX86" s="573"/>
      <c r="AY86" s="573"/>
      <c r="AZ86" s="573"/>
      <c r="BA86" s="573"/>
      <c r="BB86" s="573"/>
      <c r="BC86" s="573"/>
      <c r="BD86" s="573"/>
      <c r="BE86" s="573"/>
      <c r="BF86" s="574"/>
    </row>
    <row r="87" spans="1:58" ht="14.25" customHeight="1">
      <c r="A87" s="590"/>
      <c r="B87" s="572"/>
      <c r="C87" s="562"/>
      <c r="D87" s="562"/>
      <c r="E87" s="562"/>
      <c r="F87" s="562"/>
      <c r="G87" s="562"/>
      <c r="H87" s="562"/>
      <c r="I87" s="562"/>
      <c r="J87" s="562"/>
      <c r="K87" s="562"/>
      <c r="L87" s="562"/>
      <c r="M87" s="562"/>
      <c r="N87" s="562"/>
      <c r="O87" s="562"/>
      <c r="P87" s="562"/>
      <c r="Q87" s="573"/>
      <c r="R87" s="573"/>
      <c r="S87" s="573"/>
      <c r="T87" s="573"/>
      <c r="U87" s="573"/>
      <c r="V87" s="573"/>
      <c r="W87" s="566" t="str">
        <f>IF(N87="","",N87*1*$Z$6)</f>
        <v/>
      </c>
      <c r="X87" s="566"/>
      <c r="Y87" s="566"/>
      <c r="Z87" s="573"/>
      <c r="AA87" s="573"/>
      <c r="AB87" s="573"/>
      <c r="AC87" s="566" t="str">
        <f>IF(N87="","",SUM(Q87:AB87))</f>
        <v/>
      </c>
      <c r="AD87" s="566"/>
      <c r="AE87" s="566"/>
      <c r="AF87" s="566" t="str">
        <f>IF(H87="","",IF(ISERROR(VLOOKUP(H87,廃棄率表!$A$6:$B$2001,2,FALSE)),"?","「"&amp;VLOOKUP(H87,廃棄率表!$A$6:$B$2001,2,FALSE)&amp;"」"))</f>
        <v/>
      </c>
      <c r="AG87" s="566"/>
      <c r="AH87" s="566"/>
      <c r="AI87" s="567" t="str">
        <f t="shared" ref="AI87:AI89" si="14">IF(ISERROR(AC87/(1-AF87/100)),"",AC87/(1-AF87/100))</f>
        <v/>
      </c>
      <c r="AJ87" s="567"/>
      <c r="AK87" s="567"/>
      <c r="AL87" s="568"/>
      <c r="AM87" s="569"/>
      <c r="AN87" s="569"/>
      <c r="AO87" s="569"/>
      <c r="AP87" s="570"/>
      <c r="AQ87" s="570"/>
      <c r="AR87" s="570"/>
      <c r="AS87" s="571"/>
      <c r="AT87" s="562"/>
      <c r="AU87" s="562"/>
      <c r="AV87" s="562"/>
      <c r="AW87" s="562"/>
      <c r="AX87" s="562"/>
      <c r="AY87" s="562"/>
      <c r="AZ87" s="562"/>
      <c r="BA87" s="562"/>
      <c r="BB87" s="562"/>
      <c r="BC87" s="562"/>
      <c r="BD87" s="562"/>
      <c r="BE87" s="562"/>
      <c r="BF87" s="563"/>
    </row>
    <row r="88" spans="1:58" ht="14.25" customHeight="1">
      <c r="A88" s="590"/>
      <c r="B88" s="572"/>
      <c r="C88" s="562"/>
      <c r="D88" s="562"/>
      <c r="E88" s="562"/>
      <c r="F88" s="562"/>
      <c r="G88" s="562"/>
      <c r="H88" s="562"/>
      <c r="I88" s="562"/>
      <c r="J88" s="562"/>
      <c r="K88" s="562"/>
      <c r="L88" s="562"/>
      <c r="M88" s="562"/>
      <c r="N88" s="562"/>
      <c r="O88" s="562"/>
      <c r="P88" s="562"/>
      <c r="Q88" s="573"/>
      <c r="R88" s="573"/>
      <c r="S88" s="573"/>
      <c r="T88" s="573"/>
      <c r="U88" s="573"/>
      <c r="V88" s="573"/>
      <c r="W88" s="566" t="str">
        <f>IF(N88="","",N88*1*$Z$6)</f>
        <v/>
      </c>
      <c r="X88" s="566"/>
      <c r="Y88" s="566"/>
      <c r="Z88" s="573"/>
      <c r="AA88" s="573"/>
      <c r="AB88" s="573"/>
      <c r="AC88" s="566" t="str">
        <f>IF(N88="","",SUM(Q88:AB88))</f>
        <v/>
      </c>
      <c r="AD88" s="566"/>
      <c r="AE88" s="566"/>
      <c r="AF88" s="566" t="str">
        <f>IF(H88="","",IF(ISERROR(VLOOKUP(H88,廃棄率表!$A$6:$B$2001,2,FALSE)),"?","「"&amp;VLOOKUP(H88,廃棄率表!$A$6:$B$2001,2,FALSE)&amp;"」"))</f>
        <v/>
      </c>
      <c r="AG88" s="566"/>
      <c r="AH88" s="566"/>
      <c r="AI88" s="567" t="str">
        <f t="shared" si="14"/>
        <v/>
      </c>
      <c r="AJ88" s="567"/>
      <c r="AK88" s="567"/>
      <c r="AL88" s="568"/>
      <c r="AM88" s="569"/>
      <c r="AN88" s="569"/>
      <c r="AO88" s="569"/>
      <c r="AP88" s="570"/>
      <c r="AQ88" s="570"/>
      <c r="AR88" s="570"/>
      <c r="AS88" s="571"/>
      <c r="AT88" s="562"/>
      <c r="AU88" s="562"/>
      <c r="AV88" s="562"/>
      <c r="AW88" s="562"/>
      <c r="AX88" s="562"/>
      <c r="AY88" s="562"/>
      <c r="AZ88" s="562"/>
      <c r="BA88" s="562"/>
      <c r="BB88" s="562"/>
      <c r="BC88" s="562"/>
      <c r="BD88" s="562"/>
      <c r="BE88" s="562"/>
      <c r="BF88" s="563"/>
    </row>
    <row r="89" spans="1:58" ht="14.25" customHeight="1" thickBot="1">
      <c r="A89" s="590"/>
      <c r="B89" s="564"/>
      <c r="C89" s="560"/>
      <c r="D89" s="560"/>
      <c r="E89" s="560"/>
      <c r="F89" s="560"/>
      <c r="G89" s="560"/>
      <c r="H89" s="560"/>
      <c r="I89" s="560"/>
      <c r="J89" s="560"/>
      <c r="K89" s="560"/>
      <c r="L89" s="560"/>
      <c r="M89" s="560"/>
      <c r="N89" s="560"/>
      <c r="O89" s="560"/>
      <c r="P89" s="560"/>
      <c r="Q89" s="565"/>
      <c r="R89" s="565"/>
      <c r="S89" s="565"/>
      <c r="T89" s="565"/>
      <c r="U89" s="565"/>
      <c r="V89" s="565"/>
      <c r="W89" s="560" t="str">
        <f>IF(N89="","",N89*1*$Z$6)</f>
        <v/>
      </c>
      <c r="X89" s="560"/>
      <c r="Y89" s="560"/>
      <c r="Z89" s="565"/>
      <c r="AA89" s="565"/>
      <c r="AB89" s="565"/>
      <c r="AC89" s="560" t="str">
        <f>IF(N89="","",SUM(Q89:AB89))</f>
        <v/>
      </c>
      <c r="AD89" s="560"/>
      <c r="AE89" s="560"/>
      <c r="AF89" s="560" t="str">
        <f>IF(H89="","",IF(ISERROR(VLOOKUP(H89,廃棄率表!$A$6:$B$2001,2,FALSE)),"?","「"&amp;VLOOKUP(H89,廃棄率表!$A$6:$B$2001,2,FALSE)&amp;"」"))</f>
        <v/>
      </c>
      <c r="AG89" s="560"/>
      <c r="AH89" s="560"/>
      <c r="AI89" s="555" t="str">
        <f t="shared" si="14"/>
        <v/>
      </c>
      <c r="AJ89" s="555"/>
      <c r="AK89" s="555"/>
      <c r="AL89" s="556"/>
      <c r="AM89" s="557"/>
      <c r="AN89" s="557"/>
      <c r="AO89" s="557"/>
      <c r="AP89" s="558"/>
      <c r="AQ89" s="558"/>
      <c r="AR89" s="558"/>
      <c r="AS89" s="559"/>
      <c r="AT89" s="560"/>
      <c r="AU89" s="560"/>
      <c r="AV89" s="560"/>
      <c r="AW89" s="560"/>
      <c r="AX89" s="560"/>
      <c r="AY89" s="560"/>
      <c r="AZ89" s="560"/>
      <c r="BA89" s="560"/>
      <c r="BB89" s="560"/>
      <c r="BC89" s="560"/>
      <c r="BD89" s="560"/>
      <c r="BE89" s="560"/>
      <c r="BF89" s="561"/>
    </row>
  </sheetData>
  <mergeCells count="1165">
    <mergeCell ref="E1:E2"/>
    <mergeCell ref="F1:G2"/>
    <mergeCell ref="H1:H2"/>
    <mergeCell ref="I1:J2"/>
    <mergeCell ref="BC5:BF5"/>
    <mergeCell ref="T6:V7"/>
    <mergeCell ref="W6:Y7"/>
    <mergeCell ref="AF5:AH5"/>
    <mergeCell ref="AI5:AK5"/>
    <mergeCell ref="AL5:AP5"/>
    <mergeCell ref="AQ5:AS5"/>
    <mergeCell ref="AT5:AX5"/>
    <mergeCell ref="AY5:BB5"/>
    <mergeCell ref="O5:Q5"/>
    <mergeCell ref="R5:S5"/>
    <mergeCell ref="T5:V5"/>
    <mergeCell ref="W5:Y5"/>
    <mergeCell ref="Z5:AB5"/>
    <mergeCell ref="AC5:AE5"/>
    <mergeCell ref="AY1:BA2"/>
    <mergeCell ref="BB1:BF2"/>
    <mergeCell ref="A4:E4"/>
    <mergeCell ref="R4:V4"/>
    <mergeCell ref="AY4:BF4"/>
    <mergeCell ref="A5:B5"/>
    <mergeCell ref="C5:E5"/>
    <mergeCell ref="F5:H5"/>
    <mergeCell ref="I5:K5"/>
    <mergeCell ref="L5:N5"/>
    <mergeCell ref="K1:K2"/>
    <mergeCell ref="P1:AE2"/>
    <mergeCell ref="AI1:AK2"/>
    <mergeCell ref="AL1:AP2"/>
    <mergeCell ref="AQ1:AS2"/>
    <mergeCell ref="AT1:AX2"/>
    <mergeCell ref="A1:B2"/>
    <mergeCell ref="C1:D2"/>
    <mergeCell ref="AI10:AK11"/>
    <mergeCell ref="AF11:AH11"/>
    <mergeCell ref="AT6:AX7"/>
    <mergeCell ref="AY6:BB7"/>
    <mergeCell ref="BC6:BF7"/>
    <mergeCell ref="A8:B8"/>
    <mergeCell ref="C8:E8"/>
    <mergeCell ref="F8:H8"/>
    <mergeCell ref="I8:K8"/>
    <mergeCell ref="L8:N8"/>
    <mergeCell ref="O8:Q8"/>
    <mergeCell ref="R8:S8"/>
    <mergeCell ref="Z6:AB7"/>
    <mergeCell ref="AC6:AE7"/>
    <mergeCell ref="AF6:AH7"/>
    <mergeCell ref="AI6:AK7"/>
    <mergeCell ref="AL6:AP7"/>
    <mergeCell ref="AQ6:AS7"/>
    <mergeCell ref="O11:Q11"/>
    <mergeCell ref="R11:S11"/>
    <mergeCell ref="T11:V11"/>
    <mergeCell ref="W11:Y11"/>
    <mergeCell ref="Z11:AB11"/>
    <mergeCell ref="AC11:AE11"/>
    <mergeCell ref="AL10:AP11"/>
    <mergeCell ref="A6:B7"/>
    <mergeCell ref="C6:E7"/>
    <mergeCell ref="F6:H7"/>
    <mergeCell ref="I6:K7"/>
    <mergeCell ref="L6:N7"/>
    <mergeCell ref="O6:Q7"/>
    <mergeCell ref="R6:S7"/>
    <mergeCell ref="AQ10:AS11"/>
    <mergeCell ref="AT10:AX11"/>
    <mergeCell ref="AY10:BB11"/>
    <mergeCell ref="BC10:BF11"/>
    <mergeCell ref="A11:B11"/>
    <mergeCell ref="C11:E11"/>
    <mergeCell ref="F11:H11"/>
    <mergeCell ref="I11:K11"/>
    <mergeCell ref="L11:N11"/>
    <mergeCell ref="O9:Q10"/>
    <mergeCell ref="R9:S10"/>
    <mergeCell ref="T9:V10"/>
    <mergeCell ref="W9:Y10"/>
    <mergeCell ref="Z9:AB10"/>
    <mergeCell ref="AC9:AE10"/>
    <mergeCell ref="AL8:AP9"/>
    <mergeCell ref="AQ8:AS9"/>
    <mergeCell ref="AT8:AX9"/>
    <mergeCell ref="AY8:BB9"/>
    <mergeCell ref="BC8:BF9"/>
    <mergeCell ref="A9:B10"/>
    <mergeCell ref="C9:E10"/>
    <mergeCell ref="F9:H10"/>
    <mergeCell ref="I9:K10"/>
    <mergeCell ref="L9:N10"/>
    <mergeCell ref="T8:V8"/>
    <mergeCell ref="W8:Y8"/>
    <mergeCell ref="Z8:AB8"/>
    <mergeCell ref="AC8:AE8"/>
    <mergeCell ref="AF8:AH8"/>
    <mergeCell ref="AI8:AK9"/>
    <mergeCell ref="AF9:AH10"/>
    <mergeCell ref="AC14:AE16"/>
    <mergeCell ref="Q16:S16"/>
    <mergeCell ref="T16:V16"/>
    <mergeCell ref="W16:Y16"/>
    <mergeCell ref="Z16:AB16"/>
    <mergeCell ref="A17:A62"/>
    <mergeCell ref="B17:G17"/>
    <mergeCell ref="H17:M17"/>
    <mergeCell ref="N17:P17"/>
    <mergeCell ref="Q17:S17"/>
    <mergeCell ref="AI13:AK16"/>
    <mergeCell ref="AL13:AO16"/>
    <mergeCell ref="B19:G19"/>
    <mergeCell ref="H19:M19"/>
    <mergeCell ref="N19:P19"/>
    <mergeCell ref="Q19:S19"/>
    <mergeCell ref="T19:V19"/>
    <mergeCell ref="W19:Y19"/>
    <mergeCell ref="Q18:S18"/>
    <mergeCell ref="T18:V18"/>
    <mergeCell ref="T17:V17"/>
    <mergeCell ref="W17:Y17"/>
    <mergeCell ref="Z17:AB17"/>
    <mergeCell ref="AC17:AE17"/>
    <mergeCell ref="AF17:AH17"/>
    <mergeCell ref="AI17:AK17"/>
    <mergeCell ref="B23:G23"/>
    <mergeCell ref="AP13:AS16"/>
    <mergeCell ref="AT13:AW16"/>
    <mergeCell ref="AX13:BA16"/>
    <mergeCell ref="BB13:BF16"/>
    <mergeCell ref="A13:A16"/>
    <mergeCell ref="B13:G16"/>
    <mergeCell ref="H13:M16"/>
    <mergeCell ref="N13:P16"/>
    <mergeCell ref="Q13:AE13"/>
    <mergeCell ref="AF13:AH16"/>
    <mergeCell ref="Q14:S15"/>
    <mergeCell ref="T14:V15"/>
    <mergeCell ref="W14:Y15"/>
    <mergeCell ref="Z14:AB15"/>
    <mergeCell ref="AP18:AS18"/>
    <mergeCell ref="AT18:AW18"/>
    <mergeCell ref="AX18:BA18"/>
    <mergeCell ref="BB18:BF18"/>
    <mergeCell ref="W18:Y18"/>
    <mergeCell ref="Z18:AB18"/>
    <mergeCell ref="AC18:AE18"/>
    <mergeCell ref="AF18:AH18"/>
    <mergeCell ref="AI18:AK18"/>
    <mergeCell ref="AL18:AO18"/>
    <mergeCell ref="AL17:AO17"/>
    <mergeCell ref="AP17:AS17"/>
    <mergeCell ref="AT17:AW17"/>
    <mergeCell ref="AX17:BA17"/>
    <mergeCell ref="BB17:BF17"/>
    <mergeCell ref="B18:G18"/>
    <mergeCell ref="H18:M18"/>
    <mergeCell ref="N18:P18"/>
    <mergeCell ref="AX20:BA20"/>
    <mergeCell ref="BB20:BF20"/>
    <mergeCell ref="B21:G21"/>
    <mergeCell ref="H21:M21"/>
    <mergeCell ref="N21:P21"/>
    <mergeCell ref="Q21:S21"/>
    <mergeCell ref="T21:V21"/>
    <mergeCell ref="W21:Y21"/>
    <mergeCell ref="Z21:AB21"/>
    <mergeCell ref="AC21:AE21"/>
    <mergeCell ref="AC20:AE20"/>
    <mergeCell ref="AF20:AH20"/>
    <mergeCell ref="AI20:AK20"/>
    <mergeCell ref="AL20:AO20"/>
    <mergeCell ref="AP20:AS20"/>
    <mergeCell ref="AT20:AW20"/>
    <mergeCell ref="AT19:AW19"/>
    <mergeCell ref="AX19:BA19"/>
    <mergeCell ref="BB19:BF19"/>
    <mergeCell ref="B20:G20"/>
    <mergeCell ref="H20:M20"/>
    <mergeCell ref="N20:P20"/>
    <mergeCell ref="Q20:S20"/>
    <mergeCell ref="T20:V20"/>
    <mergeCell ref="W20:Y20"/>
    <mergeCell ref="Z20:AB20"/>
    <mergeCell ref="Z19:AB19"/>
    <mergeCell ref="AC19:AE19"/>
    <mergeCell ref="AF19:AH19"/>
    <mergeCell ref="AI19:AK19"/>
    <mergeCell ref="AL19:AO19"/>
    <mergeCell ref="AP19:AS19"/>
    <mergeCell ref="H23:M23"/>
    <mergeCell ref="N23:P23"/>
    <mergeCell ref="Q23:S23"/>
    <mergeCell ref="T23:V23"/>
    <mergeCell ref="W23:Y23"/>
    <mergeCell ref="AI22:AK22"/>
    <mergeCell ref="AL22:AO22"/>
    <mergeCell ref="AP22:AS22"/>
    <mergeCell ref="AT22:AW22"/>
    <mergeCell ref="AX22:BA22"/>
    <mergeCell ref="BB22:BF22"/>
    <mergeCell ref="BB21:BF21"/>
    <mergeCell ref="B22:G22"/>
    <mergeCell ref="H22:M22"/>
    <mergeCell ref="N22:P22"/>
    <mergeCell ref="Q22:S22"/>
    <mergeCell ref="T22:V22"/>
    <mergeCell ref="W22:Y22"/>
    <mergeCell ref="Z22:AB22"/>
    <mergeCell ref="AC22:AE22"/>
    <mergeCell ref="AF22:AH22"/>
    <mergeCell ref="AF21:AH21"/>
    <mergeCell ref="AI21:AK21"/>
    <mergeCell ref="AL21:AO21"/>
    <mergeCell ref="AP21:AS21"/>
    <mergeCell ref="AT21:AW21"/>
    <mergeCell ref="AX21:BA21"/>
    <mergeCell ref="AX24:BA24"/>
    <mergeCell ref="BB24:BF24"/>
    <mergeCell ref="B25:G25"/>
    <mergeCell ref="H25:M25"/>
    <mergeCell ref="N25:P25"/>
    <mergeCell ref="Q25:S25"/>
    <mergeCell ref="T25:V25"/>
    <mergeCell ref="W25:Y25"/>
    <mergeCell ref="Z25:AB25"/>
    <mergeCell ref="AC25:AE25"/>
    <mergeCell ref="AC24:AE24"/>
    <mergeCell ref="AF24:AH24"/>
    <mergeCell ref="AI24:AK24"/>
    <mergeCell ref="AL24:AO24"/>
    <mergeCell ref="AP24:AS24"/>
    <mergeCell ref="AT24:AW24"/>
    <mergeCell ref="AT23:AW23"/>
    <mergeCell ref="AX23:BA23"/>
    <mergeCell ref="BB23:BF23"/>
    <mergeCell ref="B24:G24"/>
    <mergeCell ref="H24:M24"/>
    <mergeCell ref="N24:P24"/>
    <mergeCell ref="Q24:S24"/>
    <mergeCell ref="T24:V24"/>
    <mergeCell ref="W24:Y24"/>
    <mergeCell ref="Z24:AB24"/>
    <mergeCell ref="Z23:AB23"/>
    <mergeCell ref="AC23:AE23"/>
    <mergeCell ref="AF23:AH23"/>
    <mergeCell ref="AI23:AK23"/>
    <mergeCell ref="AL23:AO23"/>
    <mergeCell ref="AP23:AS23"/>
    <mergeCell ref="B27:G27"/>
    <mergeCell ref="H27:M27"/>
    <mergeCell ref="N27:P27"/>
    <mergeCell ref="Q27:S27"/>
    <mergeCell ref="T27:V27"/>
    <mergeCell ref="W27:Y27"/>
    <mergeCell ref="AI26:AK26"/>
    <mergeCell ref="AL26:AO26"/>
    <mergeCell ref="AP26:AS26"/>
    <mergeCell ref="AT26:AW26"/>
    <mergeCell ref="AX26:BA26"/>
    <mergeCell ref="BB26:BF26"/>
    <mergeCell ref="BB25:BF25"/>
    <mergeCell ref="B26:G26"/>
    <mergeCell ref="H26:M26"/>
    <mergeCell ref="N26:P26"/>
    <mergeCell ref="Q26:S26"/>
    <mergeCell ref="T26:V26"/>
    <mergeCell ref="W26:Y26"/>
    <mergeCell ref="Z26:AB26"/>
    <mergeCell ref="AC26:AE26"/>
    <mergeCell ref="AF26:AH26"/>
    <mergeCell ref="AF25:AH25"/>
    <mergeCell ref="AI25:AK25"/>
    <mergeCell ref="AL25:AO25"/>
    <mergeCell ref="AP25:AS25"/>
    <mergeCell ref="AT25:AW25"/>
    <mergeCell ref="AX25:BA25"/>
    <mergeCell ref="AX28:BA28"/>
    <mergeCell ref="BB28:BF28"/>
    <mergeCell ref="B29:G29"/>
    <mergeCell ref="H29:M29"/>
    <mergeCell ref="N29:P29"/>
    <mergeCell ref="Q29:S29"/>
    <mergeCell ref="T29:V29"/>
    <mergeCell ref="W29:Y29"/>
    <mergeCell ref="Z29:AB29"/>
    <mergeCell ref="AC29:AE29"/>
    <mergeCell ref="AC28:AE28"/>
    <mergeCell ref="AF28:AH28"/>
    <mergeCell ref="AI28:AK28"/>
    <mergeCell ref="AL28:AO28"/>
    <mergeCell ref="AP28:AS28"/>
    <mergeCell ref="AT28:AW28"/>
    <mergeCell ref="AT27:AW27"/>
    <mergeCell ref="AX27:BA27"/>
    <mergeCell ref="BB27:BF27"/>
    <mergeCell ref="B28:G28"/>
    <mergeCell ref="H28:M28"/>
    <mergeCell ref="N28:P28"/>
    <mergeCell ref="Q28:S28"/>
    <mergeCell ref="T28:V28"/>
    <mergeCell ref="W28:Y28"/>
    <mergeCell ref="Z28:AB28"/>
    <mergeCell ref="Z27:AB27"/>
    <mergeCell ref="AC27:AE27"/>
    <mergeCell ref="AF27:AH27"/>
    <mergeCell ref="AI27:AK27"/>
    <mergeCell ref="AL27:AO27"/>
    <mergeCell ref="AP27:AS27"/>
    <mergeCell ref="B31:G31"/>
    <mergeCell ref="H31:M31"/>
    <mergeCell ref="N31:P31"/>
    <mergeCell ref="Q31:S31"/>
    <mergeCell ref="T31:V31"/>
    <mergeCell ref="W31:Y31"/>
    <mergeCell ref="AI30:AK30"/>
    <mergeCell ref="AL30:AO30"/>
    <mergeCell ref="AP30:AS30"/>
    <mergeCell ref="AT30:AW30"/>
    <mergeCell ref="AX30:BA30"/>
    <mergeCell ref="BB30:BF30"/>
    <mergeCell ref="BB29:BF29"/>
    <mergeCell ref="B30:G30"/>
    <mergeCell ref="H30:M30"/>
    <mergeCell ref="N30:P30"/>
    <mergeCell ref="Q30:S30"/>
    <mergeCell ref="T30:V30"/>
    <mergeCell ref="W30:Y30"/>
    <mergeCell ref="Z30:AB30"/>
    <mergeCell ref="AC30:AE30"/>
    <mergeCell ref="AF30:AH30"/>
    <mergeCell ref="AF29:AH29"/>
    <mergeCell ref="AI29:AK29"/>
    <mergeCell ref="AL29:AO29"/>
    <mergeCell ref="AP29:AS29"/>
    <mergeCell ref="AT29:AW29"/>
    <mergeCell ref="AX29:BA29"/>
    <mergeCell ref="AX32:BA32"/>
    <mergeCell ref="BB32:BF32"/>
    <mergeCell ref="B33:G33"/>
    <mergeCell ref="H33:M33"/>
    <mergeCell ref="N33:P33"/>
    <mergeCell ref="Q33:S33"/>
    <mergeCell ref="T33:V33"/>
    <mergeCell ref="W33:Y33"/>
    <mergeCell ref="Z33:AB33"/>
    <mergeCell ref="AC33:AE33"/>
    <mergeCell ref="AC32:AE32"/>
    <mergeCell ref="AF32:AH32"/>
    <mergeCell ref="AI32:AK32"/>
    <mergeCell ref="AL32:AO32"/>
    <mergeCell ref="AP32:AS32"/>
    <mergeCell ref="AT32:AW32"/>
    <mergeCell ref="AT31:AW31"/>
    <mergeCell ref="AX31:BA31"/>
    <mergeCell ref="BB31:BF31"/>
    <mergeCell ref="B32:G32"/>
    <mergeCell ref="H32:M32"/>
    <mergeCell ref="N32:P32"/>
    <mergeCell ref="Q32:S32"/>
    <mergeCell ref="T32:V32"/>
    <mergeCell ref="W32:Y32"/>
    <mergeCell ref="Z32:AB32"/>
    <mergeCell ref="Z31:AB31"/>
    <mergeCell ref="AC31:AE31"/>
    <mergeCell ref="AF31:AH31"/>
    <mergeCell ref="AI31:AK31"/>
    <mergeCell ref="AL31:AO31"/>
    <mergeCell ref="AP31:AS31"/>
    <mergeCell ref="B35:G35"/>
    <mergeCell ref="H35:M35"/>
    <mergeCell ref="N35:P35"/>
    <mergeCell ref="Q35:S35"/>
    <mergeCell ref="T35:V35"/>
    <mergeCell ref="W35:Y35"/>
    <mergeCell ref="AI34:AK34"/>
    <mergeCell ref="AL34:AO34"/>
    <mergeCell ref="AP34:AS34"/>
    <mergeCell ref="AT34:AW34"/>
    <mergeCell ref="AX34:BA34"/>
    <mergeCell ref="BB34:BF34"/>
    <mergeCell ref="BB33:BF33"/>
    <mergeCell ref="B34:G34"/>
    <mergeCell ref="H34:M34"/>
    <mergeCell ref="N34:P34"/>
    <mergeCell ref="Q34:S34"/>
    <mergeCell ref="T34:V34"/>
    <mergeCell ref="W34:Y34"/>
    <mergeCell ref="Z34:AB34"/>
    <mergeCell ref="AC34:AE34"/>
    <mergeCell ref="AF34:AH34"/>
    <mergeCell ref="AF33:AH33"/>
    <mergeCell ref="AI33:AK33"/>
    <mergeCell ref="AL33:AO33"/>
    <mergeCell ref="AP33:AS33"/>
    <mergeCell ref="AT33:AW33"/>
    <mergeCell ref="AX33:BA33"/>
    <mergeCell ref="AX36:BA36"/>
    <mergeCell ref="BB36:BF36"/>
    <mergeCell ref="B37:G37"/>
    <mergeCell ref="H37:M37"/>
    <mergeCell ref="N37:P37"/>
    <mergeCell ref="Q37:S37"/>
    <mergeCell ref="T37:V37"/>
    <mergeCell ref="W37:Y37"/>
    <mergeCell ref="Z37:AB37"/>
    <mergeCell ref="AC37:AE37"/>
    <mergeCell ref="AC36:AE36"/>
    <mergeCell ref="AF36:AH36"/>
    <mergeCell ref="AI36:AK36"/>
    <mergeCell ref="AL36:AO36"/>
    <mergeCell ref="AP36:AS36"/>
    <mergeCell ref="AT36:AW36"/>
    <mergeCell ref="AT35:AW35"/>
    <mergeCell ref="AX35:BA35"/>
    <mergeCell ref="BB35:BF35"/>
    <mergeCell ref="B36:G36"/>
    <mergeCell ref="H36:M36"/>
    <mergeCell ref="N36:P36"/>
    <mergeCell ref="Q36:S36"/>
    <mergeCell ref="T36:V36"/>
    <mergeCell ref="W36:Y36"/>
    <mergeCell ref="Z36:AB36"/>
    <mergeCell ref="Z35:AB35"/>
    <mergeCell ref="AC35:AE35"/>
    <mergeCell ref="AF35:AH35"/>
    <mergeCell ref="AI35:AK35"/>
    <mergeCell ref="AL35:AO35"/>
    <mergeCell ref="AP35:AS35"/>
    <mergeCell ref="B39:G39"/>
    <mergeCell ref="H39:M39"/>
    <mergeCell ref="N39:P39"/>
    <mergeCell ref="Q39:S39"/>
    <mergeCell ref="T39:V39"/>
    <mergeCell ref="W39:Y39"/>
    <mergeCell ref="AI38:AK38"/>
    <mergeCell ref="AL38:AO38"/>
    <mergeCell ref="AP38:AS38"/>
    <mergeCell ref="AT38:AW38"/>
    <mergeCell ref="AX38:BA38"/>
    <mergeCell ref="BB38:BF38"/>
    <mergeCell ref="BB37:BF37"/>
    <mergeCell ref="B38:G38"/>
    <mergeCell ref="H38:M38"/>
    <mergeCell ref="N38:P38"/>
    <mergeCell ref="Q38:S38"/>
    <mergeCell ref="T38:V38"/>
    <mergeCell ref="W38:Y38"/>
    <mergeCell ref="Z38:AB38"/>
    <mergeCell ref="AC38:AE38"/>
    <mergeCell ref="AF38:AH38"/>
    <mergeCell ref="AF37:AH37"/>
    <mergeCell ref="AI37:AK37"/>
    <mergeCell ref="AL37:AO37"/>
    <mergeCell ref="AP37:AS37"/>
    <mergeCell ref="AT37:AW37"/>
    <mergeCell ref="AX37:BA37"/>
    <mergeCell ref="AX40:BA40"/>
    <mergeCell ref="BB40:BF40"/>
    <mergeCell ref="B41:G41"/>
    <mergeCell ref="H41:M41"/>
    <mergeCell ref="N41:P41"/>
    <mergeCell ref="Q41:S41"/>
    <mergeCell ref="T41:V41"/>
    <mergeCell ref="W41:Y41"/>
    <mergeCell ref="Z41:AB41"/>
    <mergeCell ref="AC41:AE41"/>
    <mergeCell ref="AC40:AE40"/>
    <mergeCell ref="AF40:AH40"/>
    <mergeCell ref="AI40:AK40"/>
    <mergeCell ref="AL40:AO40"/>
    <mergeCell ref="AP40:AS40"/>
    <mergeCell ref="AT40:AW40"/>
    <mergeCell ref="AT39:AW39"/>
    <mergeCell ref="AX39:BA39"/>
    <mergeCell ref="BB39:BF39"/>
    <mergeCell ref="B40:G40"/>
    <mergeCell ref="H40:M40"/>
    <mergeCell ref="N40:P40"/>
    <mergeCell ref="Q40:S40"/>
    <mergeCell ref="T40:V40"/>
    <mergeCell ref="W40:Y40"/>
    <mergeCell ref="Z40:AB40"/>
    <mergeCell ref="Z39:AB39"/>
    <mergeCell ref="AC39:AE39"/>
    <mergeCell ref="AF39:AH39"/>
    <mergeCell ref="AI39:AK39"/>
    <mergeCell ref="AL39:AO39"/>
    <mergeCell ref="AP39:AS39"/>
    <mergeCell ref="B43:G43"/>
    <mergeCell ref="H43:M43"/>
    <mergeCell ref="N43:P43"/>
    <mergeCell ref="Q43:S43"/>
    <mergeCell ref="T43:V43"/>
    <mergeCell ref="W43:Y43"/>
    <mergeCell ref="AI42:AK42"/>
    <mergeCell ref="AL42:AO42"/>
    <mergeCell ref="AP42:AS42"/>
    <mergeCell ref="AT42:AW42"/>
    <mergeCell ref="AX42:BA42"/>
    <mergeCell ref="BB42:BF42"/>
    <mergeCell ref="BB41:BF41"/>
    <mergeCell ref="B42:G42"/>
    <mergeCell ref="H42:M42"/>
    <mergeCell ref="N42:P42"/>
    <mergeCell ref="Q42:S42"/>
    <mergeCell ref="T42:V42"/>
    <mergeCell ref="W42:Y42"/>
    <mergeCell ref="Z42:AB42"/>
    <mergeCell ref="AC42:AE42"/>
    <mergeCell ref="AF42:AH42"/>
    <mergeCell ref="AF41:AH41"/>
    <mergeCell ref="AI41:AK41"/>
    <mergeCell ref="AL41:AO41"/>
    <mergeCell ref="AP41:AS41"/>
    <mergeCell ref="AT41:AW41"/>
    <mergeCell ref="AX41:BA41"/>
    <mergeCell ref="AX44:BA44"/>
    <mergeCell ref="BB44:BF44"/>
    <mergeCell ref="B45:G45"/>
    <mergeCell ref="H45:M45"/>
    <mergeCell ref="N45:P45"/>
    <mergeCell ref="Q45:S45"/>
    <mergeCell ref="T45:V45"/>
    <mergeCell ref="W45:Y45"/>
    <mergeCell ref="Z45:AB45"/>
    <mergeCell ref="AC45:AE45"/>
    <mergeCell ref="AC44:AE44"/>
    <mergeCell ref="AF44:AH44"/>
    <mergeCell ref="AI44:AK44"/>
    <mergeCell ref="AL44:AO44"/>
    <mergeCell ref="AP44:AS44"/>
    <mergeCell ref="AT44:AW44"/>
    <mergeCell ref="AT43:AW43"/>
    <mergeCell ref="AX43:BA43"/>
    <mergeCell ref="BB43:BF43"/>
    <mergeCell ref="B44:G44"/>
    <mergeCell ref="H44:M44"/>
    <mergeCell ref="N44:P44"/>
    <mergeCell ref="Q44:S44"/>
    <mergeCell ref="T44:V44"/>
    <mergeCell ref="W44:Y44"/>
    <mergeCell ref="Z44:AB44"/>
    <mergeCell ref="Z43:AB43"/>
    <mergeCell ref="AC43:AE43"/>
    <mergeCell ref="AF43:AH43"/>
    <mergeCell ref="AI43:AK43"/>
    <mergeCell ref="AL43:AO43"/>
    <mergeCell ref="AP43:AS43"/>
    <mergeCell ref="B47:G47"/>
    <mergeCell ref="H47:M47"/>
    <mergeCell ref="N47:P47"/>
    <mergeCell ref="Q47:S47"/>
    <mergeCell ref="T47:V47"/>
    <mergeCell ref="W47:Y47"/>
    <mergeCell ref="AI46:AK46"/>
    <mergeCell ref="AL46:AO46"/>
    <mergeCell ref="AP46:AS46"/>
    <mergeCell ref="AT46:AW46"/>
    <mergeCell ref="AX46:BA46"/>
    <mergeCell ref="BB46:BF46"/>
    <mergeCell ref="BB45:BF45"/>
    <mergeCell ref="B46:G46"/>
    <mergeCell ref="H46:M46"/>
    <mergeCell ref="N46:P46"/>
    <mergeCell ref="Q46:S46"/>
    <mergeCell ref="T46:V46"/>
    <mergeCell ref="W46:Y46"/>
    <mergeCell ref="Z46:AB46"/>
    <mergeCell ref="AC46:AE46"/>
    <mergeCell ref="AF46:AH46"/>
    <mergeCell ref="AF45:AH45"/>
    <mergeCell ref="AI45:AK45"/>
    <mergeCell ref="AL45:AO45"/>
    <mergeCell ref="AP45:AS45"/>
    <mergeCell ref="AT45:AW45"/>
    <mergeCell ref="AX45:BA45"/>
    <mergeCell ref="AX48:BA48"/>
    <mergeCell ref="BB48:BF48"/>
    <mergeCell ref="B49:G49"/>
    <mergeCell ref="H49:M49"/>
    <mergeCell ref="N49:P49"/>
    <mergeCell ref="Q49:S49"/>
    <mergeCell ref="T49:V49"/>
    <mergeCell ref="W49:Y49"/>
    <mergeCell ref="Z49:AB49"/>
    <mergeCell ref="AC49:AE49"/>
    <mergeCell ref="AC48:AE48"/>
    <mergeCell ref="AF48:AH48"/>
    <mergeCell ref="AI48:AK48"/>
    <mergeCell ref="AL48:AO48"/>
    <mergeCell ref="AP48:AS48"/>
    <mergeCell ref="AT48:AW48"/>
    <mergeCell ref="AT47:AW47"/>
    <mergeCell ref="AX47:BA47"/>
    <mergeCell ref="BB47:BF47"/>
    <mergeCell ref="B48:G48"/>
    <mergeCell ref="H48:M48"/>
    <mergeCell ref="N48:P48"/>
    <mergeCell ref="Q48:S48"/>
    <mergeCell ref="T48:V48"/>
    <mergeCell ref="W48:Y48"/>
    <mergeCell ref="Z48:AB48"/>
    <mergeCell ref="Z47:AB47"/>
    <mergeCell ref="AC47:AE47"/>
    <mergeCell ref="AF47:AH47"/>
    <mergeCell ref="AI47:AK47"/>
    <mergeCell ref="AL47:AO47"/>
    <mergeCell ref="AP47:AS47"/>
    <mergeCell ref="B51:G51"/>
    <mergeCell ref="H51:M51"/>
    <mergeCell ref="N51:P51"/>
    <mergeCell ref="Q51:S51"/>
    <mergeCell ref="T51:V51"/>
    <mergeCell ref="W51:Y51"/>
    <mergeCell ref="AI50:AK50"/>
    <mergeCell ref="AL50:AO50"/>
    <mergeCell ref="AP50:AS50"/>
    <mergeCell ref="AT50:AW50"/>
    <mergeCell ref="AX50:BA50"/>
    <mergeCell ref="BB50:BF50"/>
    <mergeCell ref="BB49:BF49"/>
    <mergeCell ref="B50:G50"/>
    <mergeCell ref="H50:M50"/>
    <mergeCell ref="N50:P50"/>
    <mergeCell ref="Q50:S50"/>
    <mergeCell ref="T50:V50"/>
    <mergeCell ref="W50:Y50"/>
    <mergeCell ref="Z50:AB50"/>
    <mergeCell ref="AC50:AE50"/>
    <mergeCell ref="AF50:AH50"/>
    <mergeCell ref="AF49:AH49"/>
    <mergeCell ref="AI49:AK49"/>
    <mergeCell ref="AL49:AO49"/>
    <mergeCell ref="AP49:AS49"/>
    <mergeCell ref="AT49:AW49"/>
    <mergeCell ref="AX49:BA49"/>
    <mergeCell ref="AX52:BA52"/>
    <mergeCell ref="BB52:BF52"/>
    <mergeCell ref="B53:G53"/>
    <mergeCell ref="H53:M53"/>
    <mergeCell ref="N53:P53"/>
    <mergeCell ref="Q53:S53"/>
    <mergeCell ref="T53:V53"/>
    <mergeCell ref="W53:Y53"/>
    <mergeCell ref="Z53:AB53"/>
    <mergeCell ref="AC53:AE53"/>
    <mergeCell ref="AC52:AE52"/>
    <mergeCell ref="AF52:AH52"/>
    <mergeCell ref="AI52:AK52"/>
    <mergeCell ref="AL52:AO52"/>
    <mergeCell ref="AP52:AS52"/>
    <mergeCell ref="AT52:AW52"/>
    <mergeCell ref="AT51:AW51"/>
    <mergeCell ref="AX51:BA51"/>
    <mergeCell ref="BB51:BF51"/>
    <mergeCell ref="B52:G52"/>
    <mergeCell ref="H52:M52"/>
    <mergeCell ref="N52:P52"/>
    <mergeCell ref="Q52:S52"/>
    <mergeCell ref="T52:V52"/>
    <mergeCell ref="W52:Y52"/>
    <mergeCell ref="Z52:AB52"/>
    <mergeCell ref="Z51:AB51"/>
    <mergeCell ref="AC51:AE51"/>
    <mergeCell ref="AF51:AH51"/>
    <mergeCell ref="AI51:AK51"/>
    <mergeCell ref="AL51:AO51"/>
    <mergeCell ref="AP51:AS51"/>
    <mergeCell ref="B55:G55"/>
    <mergeCell ref="H55:M55"/>
    <mergeCell ref="N55:P55"/>
    <mergeCell ref="Q55:S55"/>
    <mergeCell ref="T55:V55"/>
    <mergeCell ref="W55:Y55"/>
    <mergeCell ref="AI54:AK54"/>
    <mergeCell ref="AL54:AO54"/>
    <mergeCell ref="AP54:AS54"/>
    <mergeCell ref="AT54:AW54"/>
    <mergeCell ref="AX54:BA54"/>
    <mergeCell ref="BB54:BF54"/>
    <mergeCell ref="BB53:BF53"/>
    <mergeCell ref="B54:G54"/>
    <mergeCell ref="H54:M54"/>
    <mergeCell ref="N54:P54"/>
    <mergeCell ref="Q54:S54"/>
    <mergeCell ref="T54:V54"/>
    <mergeCell ref="W54:Y54"/>
    <mergeCell ref="Z54:AB54"/>
    <mergeCell ref="AC54:AE54"/>
    <mergeCell ref="AF54:AH54"/>
    <mergeCell ref="AF53:AH53"/>
    <mergeCell ref="AI53:AK53"/>
    <mergeCell ref="AL53:AO53"/>
    <mergeCell ref="AP53:AS53"/>
    <mergeCell ref="AT53:AW53"/>
    <mergeCell ref="AX53:BA53"/>
    <mergeCell ref="AX56:BA56"/>
    <mergeCell ref="BB56:BF56"/>
    <mergeCell ref="B57:G57"/>
    <mergeCell ref="H57:M57"/>
    <mergeCell ref="N57:P57"/>
    <mergeCell ref="Q57:S57"/>
    <mergeCell ref="T57:V57"/>
    <mergeCell ref="W57:Y57"/>
    <mergeCell ref="Z57:AB57"/>
    <mergeCell ref="AC57:AE57"/>
    <mergeCell ref="AC56:AE56"/>
    <mergeCell ref="AF56:AH56"/>
    <mergeCell ref="AI56:AK56"/>
    <mergeCell ref="AL56:AO56"/>
    <mergeCell ref="AP56:AS56"/>
    <mergeCell ref="AT56:AW56"/>
    <mergeCell ref="AT55:AW55"/>
    <mergeCell ref="AX55:BA55"/>
    <mergeCell ref="BB55:BF55"/>
    <mergeCell ref="B56:G56"/>
    <mergeCell ref="H56:M56"/>
    <mergeCell ref="N56:P56"/>
    <mergeCell ref="Q56:S56"/>
    <mergeCell ref="T56:V56"/>
    <mergeCell ref="W56:Y56"/>
    <mergeCell ref="Z56:AB56"/>
    <mergeCell ref="Z55:AB55"/>
    <mergeCell ref="AC55:AE55"/>
    <mergeCell ref="AF55:AH55"/>
    <mergeCell ref="AI55:AK55"/>
    <mergeCell ref="AL55:AO55"/>
    <mergeCell ref="AP55:AS55"/>
    <mergeCell ref="B59:G59"/>
    <mergeCell ref="H59:M59"/>
    <mergeCell ref="N59:P59"/>
    <mergeCell ref="Q59:S59"/>
    <mergeCell ref="T59:V59"/>
    <mergeCell ref="W59:Y59"/>
    <mergeCell ref="AI58:AK58"/>
    <mergeCell ref="AL58:AO58"/>
    <mergeCell ref="AP58:AS58"/>
    <mergeCell ref="AT58:AW58"/>
    <mergeCell ref="AX58:BA58"/>
    <mergeCell ref="BB58:BF58"/>
    <mergeCell ref="BB57:BF57"/>
    <mergeCell ref="B58:G58"/>
    <mergeCell ref="H58:M58"/>
    <mergeCell ref="N58:P58"/>
    <mergeCell ref="Q58:S58"/>
    <mergeCell ref="T58:V58"/>
    <mergeCell ref="W58:Y58"/>
    <mergeCell ref="Z58:AB58"/>
    <mergeCell ref="AC58:AE58"/>
    <mergeCell ref="AF58:AH58"/>
    <mergeCell ref="AF57:AH57"/>
    <mergeCell ref="AI57:AK57"/>
    <mergeCell ref="AL57:AO57"/>
    <mergeCell ref="AP57:AS57"/>
    <mergeCell ref="AT57:AW57"/>
    <mergeCell ref="AX57:BA57"/>
    <mergeCell ref="AX60:BA60"/>
    <mergeCell ref="BB60:BF60"/>
    <mergeCell ref="B61:G61"/>
    <mergeCell ref="H61:M61"/>
    <mergeCell ref="N61:P61"/>
    <mergeCell ref="Q61:S61"/>
    <mergeCell ref="T61:V61"/>
    <mergeCell ref="W61:Y61"/>
    <mergeCell ref="Z61:AB61"/>
    <mergeCell ref="AC61:AE61"/>
    <mergeCell ref="AC60:AE60"/>
    <mergeCell ref="AF60:AH60"/>
    <mergeCell ref="AI60:AK60"/>
    <mergeCell ref="AL60:AO60"/>
    <mergeCell ref="AP60:AS60"/>
    <mergeCell ref="AT60:AW60"/>
    <mergeCell ref="AT59:AW59"/>
    <mergeCell ref="AX59:BA59"/>
    <mergeCell ref="BB59:BF59"/>
    <mergeCell ref="B60:G60"/>
    <mergeCell ref="H60:M60"/>
    <mergeCell ref="N60:P60"/>
    <mergeCell ref="Q60:S60"/>
    <mergeCell ref="T60:V60"/>
    <mergeCell ref="W60:Y60"/>
    <mergeCell ref="Z60:AB60"/>
    <mergeCell ref="Z59:AB59"/>
    <mergeCell ref="AC59:AE59"/>
    <mergeCell ref="AF59:AH59"/>
    <mergeCell ref="AI59:AK59"/>
    <mergeCell ref="AL59:AO59"/>
    <mergeCell ref="AP59:AS59"/>
    <mergeCell ref="AI62:AK62"/>
    <mergeCell ref="AL62:AO62"/>
    <mergeCell ref="AP62:AS62"/>
    <mergeCell ref="AT62:AW62"/>
    <mergeCell ref="AX62:BA62"/>
    <mergeCell ref="BB62:BF62"/>
    <mergeCell ref="BB61:BF61"/>
    <mergeCell ref="B62:G62"/>
    <mergeCell ref="H62:M62"/>
    <mergeCell ref="N62:P62"/>
    <mergeCell ref="Q62:S62"/>
    <mergeCell ref="T62:V62"/>
    <mergeCell ref="W62:Y62"/>
    <mergeCell ref="Z62:AB62"/>
    <mergeCell ref="AC62:AE62"/>
    <mergeCell ref="AF62:AH62"/>
    <mergeCell ref="AF61:AH61"/>
    <mergeCell ref="AI61:AK61"/>
    <mergeCell ref="AL61:AO61"/>
    <mergeCell ref="AP61:AS61"/>
    <mergeCell ref="AT61:AW61"/>
    <mergeCell ref="AX61:BA61"/>
    <mergeCell ref="AC65:AE67"/>
    <mergeCell ref="Q67:S67"/>
    <mergeCell ref="T67:V67"/>
    <mergeCell ref="W67:Y67"/>
    <mergeCell ref="Z67:AB67"/>
    <mergeCell ref="A68:A89"/>
    <mergeCell ref="B68:G68"/>
    <mergeCell ref="H68:M68"/>
    <mergeCell ref="N68:P68"/>
    <mergeCell ref="Q68:S68"/>
    <mergeCell ref="AI64:AK67"/>
    <mergeCell ref="AL64:AO67"/>
    <mergeCell ref="AP64:AS67"/>
    <mergeCell ref="AT64:AW67"/>
    <mergeCell ref="AX64:BA67"/>
    <mergeCell ref="BB64:BF67"/>
    <mergeCell ref="A64:A67"/>
    <mergeCell ref="B64:G67"/>
    <mergeCell ref="H64:M67"/>
    <mergeCell ref="N64:P67"/>
    <mergeCell ref="Q64:AE64"/>
    <mergeCell ref="AF64:AH67"/>
    <mergeCell ref="Q65:S66"/>
    <mergeCell ref="T65:V66"/>
    <mergeCell ref="W65:Y66"/>
    <mergeCell ref="Z65:AB66"/>
    <mergeCell ref="AP69:AS69"/>
    <mergeCell ref="AT69:AW69"/>
    <mergeCell ref="AX69:BA69"/>
    <mergeCell ref="BB69:BF69"/>
    <mergeCell ref="B70:G70"/>
    <mergeCell ref="H70:M70"/>
    <mergeCell ref="N70:P70"/>
    <mergeCell ref="Q70:S70"/>
    <mergeCell ref="T70:V70"/>
    <mergeCell ref="W70:Y70"/>
    <mergeCell ref="W69:Y69"/>
    <mergeCell ref="Z69:AB69"/>
    <mergeCell ref="AC69:AE69"/>
    <mergeCell ref="AF69:AH69"/>
    <mergeCell ref="AI69:AK69"/>
    <mergeCell ref="AL69:AO69"/>
    <mergeCell ref="AL68:AO68"/>
    <mergeCell ref="AP68:AS68"/>
    <mergeCell ref="AT68:AW68"/>
    <mergeCell ref="AX68:BA68"/>
    <mergeCell ref="BB68:BF68"/>
    <mergeCell ref="B69:G69"/>
    <mergeCell ref="H69:M69"/>
    <mergeCell ref="N69:P69"/>
    <mergeCell ref="Q69:S69"/>
    <mergeCell ref="T69:V69"/>
    <mergeCell ref="T68:V68"/>
    <mergeCell ref="W68:Y68"/>
    <mergeCell ref="Z68:AB68"/>
    <mergeCell ref="AC68:AE68"/>
    <mergeCell ref="AF68:AH68"/>
    <mergeCell ref="AI68:AK68"/>
    <mergeCell ref="AX71:BA71"/>
    <mergeCell ref="BB71:BF71"/>
    <mergeCell ref="B72:G72"/>
    <mergeCell ref="H72:M72"/>
    <mergeCell ref="N72:P72"/>
    <mergeCell ref="Q72:S72"/>
    <mergeCell ref="T72:V72"/>
    <mergeCell ref="W72:Y72"/>
    <mergeCell ref="Z72:AB72"/>
    <mergeCell ref="AC72:AE72"/>
    <mergeCell ref="AC71:AE71"/>
    <mergeCell ref="AF71:AH71"/>
    <mergeCell ref="AI71:AK71"/>
    <mergeCell ref="AL71:AO71"/>
    <mergeCell ref="AP71:AS71"/>
    <mergeCell ref="AT71:AW71"/>
    <mergeCell ref="AT70:AW70"/>
    <mergeCell ref="AX70:BA70"/>
    <mergeCell ref="BB70:BF70"/>
    <mergeCell ref="B71:G71"/>
    <mergeCell ref="H71:M71"/>
    <mergeCell ref="N71:P71"/>
    <mergeCell ref="Q71:S71"/>
    <mergeCell ref="T71:V71"/>
    <mergeCell ref="W71:Y71"/>
    <mergeCell ref="Z71:AB71"/>
    <mergeCell ref="Z70:AB70"/>
    <mergeCell ref="AC70:AE70"/>
    <mergeCell ref="AF70:AH70"/>
    <mergeCell ref="AI70:AK70"/>
    <mergeCell ref="AL70:AO70"/>
    <mergeCell ref="AP70:AS70"/>
    <mergeCell ref="B74:G74"/>
    <mergeCell ref="H74:M74"/>
    <mergeCell ref="N74:P74"/>
    <mergeCell ref="Q74:S74"/>
    <mergeCell ref="T74:V74"/>
    <mergeCell ref="W74:Y74"/>
    <mergeCell ref="AI73:AK73"/>
    <mergeCell ref="AL73:AO73"/>
    <mergeCell ref="AP73:AS73"/>
    <mergeCell ref="AT73:AW73"/>
    <mergeCell ref="AX73:BA73"/>
    <mergeCell ref="BB73:BF73"/>
    <mergeCell ref="BB72:BF72"/>
    <mergeCell ref="B73:G73"/>
    <mergeCell ref="H73:M73"/>
    <mergeCell ref="N73:P73"/>
    <mergeCell ref="Q73:S73"/>
    <mergeCell ref="T73:V73"/>
    <mergeCell ref="W73:Y73"/>
    <mergeCell ref="Z73:AB73"/>
    <mergeCell ref="AC73:AE73"/>
    <mergeCell ref="AF73:AH73"/>
    <mergeCell ref="AF72:AH72"/>
    <mergeCell ref="AI72:AK72"/>
    <mergeCell ref="AL72:AO72"/>
    <mergeCell ref="AP72:AS72"/>
    <mergeCell ref="AT72:AW72"/>
    <mergeCell ref="AX72:BA72"/>
    <mergeCell ref="AX75:BA75"/>
    <mergeCell ref="BB75:BF75"/>
    <mergeCell ref="B76:G76"/>
    <mergeCell ref="H76:M76"/>
    <mergeCell ref="N76:P76"/>
    <mergeCell ref="Q76:S76"/>
    <mergeCell ref="T76:V76"/>
    <mergeCell ref="W76:Y76"/>
    <mergeCell ref="Z76:AB76"/>
    <mergeCell ref="AC76:AE76"/>
    <mergeCell ref="AC75:AE75"/>
    <mergeCell ref="AF75:AH75"/>
    <mergeCell ref="AI75:AK75"/>
    <mergeCell ref="AL75:AO75"/>
    <mergeCell ref="AP75:AS75"/>
    <mergeCell ref="AT75:AW75"/>
    <mergeCell ref="AT74:AW74"/>
    <mergeCell ref="AX74:BA74"/>
    <mergeCell ref="BB74:BF74"/>
    <mergeCell ref="B75:G75"/>
    <mergeCell ref="H75:M75"/>
    <mergeCell ref="N75:P75"/>
    <mergeCell ref="Q75:S75"/>
    <mergeCell ref="T75:V75"/>
    <mergeCell ref="W75:Y75"/>
    <mergeCell ref="Z75:AB75"/>
    <mergeCell ref="Z74:AB74"/>
    <mergeCell ref="AC74:AE74"/>
    <mergeCell ref="AF74:AH74"/>
    <mergeCell ref="AI74:AK74"/>
    <mergeCell ref="AL74:AO74"/>
    <mergeCell ref="AP74:AS74"/>
    <mergeCell ref="B78:G78"/>
    <mergeCell ref="H78:M78"/>
    <mergeCell ref="N78:P78"/>
    <mergeCell ref="Q78:S78"/>
    <mergeCell ref="T78:V78"/>
    <mergeCell ref="W78:Y78"/>
    <mergeCell ref="AI77:AK77"/>
    <mergeCell ref="AL77:AO77"/>
    <mergeCell ref="AP77:AS77"/>
    <mergeCell ref="AT77:AW77"/>
    <mergeCell ref="AX77:BA77"/>
    <mergeCell ref="BB77:BF77"/>
    <mergeCell ref="BB76:BF76"/>
    <mergeCell ref="B77:G77"/>
    <mergeCell ref="H77:M77"/>
    <mergeCell ref="N77:P77"/>
    <mergeCell ref="Q77:S77"/>
    <mergeCell ref="T77:V77"/>
    <mergeCell ref="W77:Y77"/>
    <mergeCell ref="Z77:AB77"/>
    <mergeCell ref="AC77:AE77"/>
    <mergeCell ref="AF77:AH77"/>
    <mergeCell ref="AF76:AH76"/>
    <mergeCell ref="AI76:AK76"/>
    <mergeCell ref="AL76:AO76"/>
    <mergeCell ref="AP76:AS76"/>
    <mergeCell ref="AT76:AW76"/>
    <mergeCell ref="AX76:BA76"/>
    <mergeCell ref="AX79:BA79"/>
    <mergeCell ref="BB79:BF79"/>
    <mergeCell ref="B80:G80"/>
    <mergeCell ref="H80:M80"/>
    <mergeCell ref="N80:P80"/>
    <mergeCell ref="Q80:S80"/>
    <mergeCell ref="T80:V80"/>
    <mergeCell ref="W80:Y80"/>
    <mergeCell ref="Z80:AB80"/>
    <mergeCell ref="AC80:AE80"/>
    <mergeCell ref="AC79:AE79"/>
    <mergeCell ref="AF79:AH79"/>
    <mergeCell ref="AI79:AK79"/>
    <mergeCell ref="AL79:AO79"/>
    <mergeCell ref="AP79:AS79"/>
    <mergeCell ref="AT79:AW79"/>
    <mergeCell ref="AT78:AW78"/>
    <mergeCell ref="AX78:BA78"/>
    <mergeCell ref="BB78:BF78"/>
    <mergeCell ref="B79:G79"/>
    <mergeCell ref="H79:M79"/>
    <mergeCell ref="N79:P79"/>
    <mergeCell ref="Q79:S79"/>
    <mergeCell ref="T79:V79"/>
    <mergeCell ref="W79:Y79"/>
    <mergeCell ref="Z79:AB79"/>
    <mergeCell ref="Z78:AB78"/>
    <mergeCell ref="AC78:AE78"/>
    <mergeCell ref="AF78:AH78"/>
    <mergeCell ref="AI78:AK78"/>
    <mergeCell ref="AL78:AO78"/>
    <mergeCell ref="AP78:AS78"/>
    <mergeCell ref="B82:G82"/>
    <mergeCell ref="H82:M82"/>
    <mergeCell ref="N82:P82"/>
    <mergeCell ref="Q82:S82"/>
    <mergeCell ref="T82:V82"/>
    <mergeCell ref="W82:Y82"/>
    <mergeCell ref="AI81:AK81"/>
    <mergeCell ref="AL81:AO81"/>
    <mergeCell ref="AP81:AS81"/>
    <mergeCell ref="AT81:AW81"/>
    <mergeCell ref="AX81:BA81"/>
    <mergeCell ref="BB81:BF81"/>
    <mergeCell ref="BB80:BF80"/>
    <mergeCell ref="B81:G81"/>
    <mergeCell ref="H81:M81"/>
    <mergeCell ref="N81:P81"/>
    <mergeCell ref="Q81:S81"/>
    <mergeCell ref="T81:V81"/>
    <mergeCell ref="W81:Y81"/>
    <mergeCell ref="Z81:AB81"/>
    <mergeCell ref="AC81:AE81"/>
    <mergeCell ref="AF81:AH81"/>
    <mergeCell ref="AF80:AH80"/>
    <mergeCell ref="AI80:AK80"/>
    <mergeCell ref="AL80:AO80"/>
    <mergeCell ref="AP80:AS80"/>
    <mergeCell ref="AT80:AW80"/>
    <mergeCell ref="AX80:BA80"/>
    <mergeCell ref="AX83:BA83"/>
    <mergeCell ref="BB83:BF83"/>
    <mergeCell ref="B84:G84"/>
    <mergeCell ref="H84:M84"/>
    <mergeCell ref="N84:P84"/>
    <mergeCell ref="Q84:S84"/>
    <mergeCell ref="T84:V84"/>
    <mergeCell ref="W84:Y84"/>
    <mergeCell ref="Z84:AB84"/>
    <mergeCell ref="AC84:AE84"/>
    <mergeCell ref="AC83:AE83"/>
    <mergeCell ref="AF83:AH83"/>
    <mergeCell ref="AI83:AK83"/>
    <mergeCell ref="AL83:AO83"/>
    <mergeCell ref="AP83:AS83"/>
    <mergeCell ref="AT83:AW83"/>
    <mergeCell ref="AT82:AW82"/>
    <mergeCell ref="AX82:BA82"/>
    <mergeCell ref="BB82:BF82"/>
    <mergeCell ref="B83:G83"/>
    <mergeCell ref="H83:M83"/>
    <mergeCell ref="N83:P83"/>
    <mergeCell ref="Q83:S83"/>
    <mergeCell ref="T83:V83"/>
    <mergeCell ref="W83:Y83"/>
    <mergeCell ref="Z83:AB83"/>
    <mergeCell ref="Z82:AB82"/>
    <mergeCell ref="AC82:AE82"/>
    <mergeCell ref="AF82:AH82"/>
    <mergeCell ref="AI82:AK82"/>
    <mergeCell ref="AL82:AO82"/>
    <mergeCell ref="AP82:AS82"/>
    <mergeCell ref="B86:G86"/>
    <mergeCell ref="H86:M86"/>
    <mergeCell ref="N86:P86"/>
    <mergeCell ref="Q86:S86"/>
    <mergeCell ref="T86:V86"/>
    <mergeCell ref="W86:Y86"/>
    <mergeCell ref="AI85:AK85"/>
    <mergeCell ref="AL85:AO85"/>
    <mergeCell ref="AP85:AS85"/>
    <mergeCell ref="AT85:AW85"/>
    <mergeCell ref="AX85:BA85"/>
    <mergeCell ref="BB85:BF85"/>
    <mergeCell ref="BB84:BF84"/>
    <mergeCell ref="B85:G85"/>
    <mergeCell ref="H85:M85"/>
    <mergeCell ref="N85:P85"/>
    <mergeCell ref="Q85:S85"/>
    <mergeCell ref="T85:V85"/>
    <mergeCell ref="W85:Y85"/>
    <mergeCell ref="Z85:AB85"/>
    <mergeCell ref="AC85:AE85"/>
    <mergeCell ref="AF85:AH85"/>
    <mergeCell ref="AF84:AH84"/>
    <mergeCell ref="AI84:AK84"/>
    <mergeCell ref="AL84:AO84"/>
    <mergeCell ref="AP84:AS84"/>
    <mergeCell ref="AT84:AW84"/>
    <mergeCell ref="AX84:BA84"/>
    <mergeCell ref="AX87:BA87"/>
    <mergeCell ref="BB87:BF87"/>
    <mergeCell ref="B88:G88"/>
    <mergeCell ref="H88:M88"/>
    <mergeCell ref="N88:P88"/>
    <mergeCell ref="Q88:S88"/>
    <mergeCell ref="T88:V88"/>
    <mergeCell ref="W88:Y88"/>
    <mergeCell ref="Z88:AB88"/>
    <mergeCell ref="AC88:AE88"/>
    <mergeCell ref="AC87:AE87"/>
    <mergeCell ref="AF87:AH87"/>
    <mergeCell ref="AI87:AK87"/>
    <mergeCell ref="AL87:AO87"/>
    <mergeCell ref="AP87:AS87"/>
    <mergeCell ref="AT87:AW87"/>
    <mergeCell ref="AT86:AW86"/>
    <mergeCell ref="AX86:BA86"/>
    <mergeCell ref="BB86:BF86"/>
    <mergeCell ref="B87:G87"/>
    <mergeCell ref="H87:M87"/>
    <mergeCell ref="N87:P87"/>
    <mergeCell ref="Q87:S87"/>
    <mergeCell ref="T87:V87"/>
    <mergeCell ref="W87:Y87"/>
    <mergeCell ref="Z87:AB87"/>
    <mergeCell ref="Z86:AB86"/>
    <mergeCell ref="AC86:AE86"/>
    <mergeCell ref="AF86:AH86"/>
    <mergeCell ref="AI86:AK86"/>
    <mergeCell ref="AL86:AO86"/>
    <mergeCell ref="AP86:AS86"/>
    <mergeCell ref="AI89:AK89"/>
    <mergeCell ref="AL89:AO89"/>
    <mergeCell ref="AP89:AS89"/>
    <mergeCell ref="AT89:AW89"/>
    <mergeCell ref="AX89:BA89"/>
    <mergeCell ref="BB89:BF89"/>
    <mergeCell ref="BB88:BF88"/>
    <mergeCell ref="B89:G89"/>
    <mergeCell ref="H89:M89"/>
    <mergeCell ref="N89:P89"/>
    <mergeCell ref="Q89:S89"/>
    <mergeCell ref="T89:V89"/>
    <mergeCell ref="W89:Y89"/>
    <mergeCell ref="Z89:AB89"/>
    <mergeCell ref="AC89:AE89"/>
    <mergeCell ref="AF89:AH89"/>
    <mergeCell ref="AF88:AH88"/>
    <mergeCell ref="AI88:AK88"/>
    <mergeCell ref="AL88:AO88"/>
    <mergeCell ref="AP88:AS88"/>
    <mergeCell ref="AT88:AW88"/>
    <mergeCell ref="AX88:BA88"/>
  </mergeCells>
  <phoneticPr fontId="7"/>
  <pageMargins left="0.19685039370078741" right="0.19685039370078741" top="0.39370078740157483" bottom="0.3937007874015748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52"/>
  <sheetViews>
    <sheetView showGridLines="0" view="pageBreakPreview" zoomScaleNormal="100" zoomScaleSheetLayoutView="100" workbookViewId="0">
      <pane xSplit="4" ySplit="5" topLeftCell="N18" activePane="bottomRight" state="frozen"/>
      <selection activeCell="AG8" sqref="AG8"/>
      <selection pane="topRight" activeCell="AG8" sqref="AG8"/>
      <selection pane="bottomLeft" activeCell="AG8" sqref="AG8"/>
      <selection pane="bottomRight" activeCell="AJ2" sqref="AJ2:AN2"/>
    </sheetView>
  </sheetViews>
  <sheetFormatPr defaultColWidth="3.125" defaultRowHeight="13.5"/>
  <cols>
    <col min="1" max="1" width="2.25" style="59" hidden="1" customWidth="1"/>
    <col min="2" max="2" width="3.5" style="59" hidden="1" customWidth="1"/>
    <col min="3" max="4" width="9" style="59" customWidth="1"/>
    <col min="5" max="35" width="3.25" style="59" customWidth="1"/>
    <col min="36" max="36" width="4.75" style="59" customWidth="1"/>
    <col min="37" max="37" width="5" style="59" customWidth="1"/>
    <col min="38" max="38" width="4.75" style="59" customWidth="1"/>
    <col min="39" max="39" width="5.25" style="59" customWidth="1"/>
    <col min="40" max="40" width="4.25" style="59" customWidth="1"/>
    <col min="41" max="41" width="3.125" style="59"/>
    <col min="42" max="42" width="5.875" style="59" hidden="1" customWidth="1"/>
    <col min="43" max="16384" width="3.125" style="59"/>
  </cols>
  <sheetData>
    <row r="1" spans="1:44" ht="18.75">
      <c r="A1" s="166"/>
      <c r="B1" s="52"/>
      <c r="C1" s="505" t="s">
        <v>1592</v>
      </c>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3"/>
      <c r="AE1" s="53"/>
      <c r="AF1" s="53"/>
      <c r="AG1" s="54"/>
      <c r="AH1" s="54"/>
      <c r="AI1" s="55"/>
      <c r="AJ1" s="56"/>
      <c r="AK1" s="165"/>
      <c r="AL1" s="57" t="s">
        <v>1536</v>
      </c>
      <c r="AM1" s="165"/>
      <c r="AN1" s="58" t="s">
        <v>1537</v>
      </c>
      <c r="AO1" s="188" t="s">
        <v>1735</v>
      </c>
    </row>
    <row r="2" spans="1:44" ht="17.25">
      <c r="A2" s="52"/>
      <c r="B2" s="52"/>
      <c r="C2" s="506"/>
      <c r="D2" s="506"/>
      <c r="E2" s="506"/>
      <c r="F2" s="506"/>
      <c r="G2" s="506"/>
      <c r="H2" s="506"/>
      <c r="I2" s="506"/>
      <c r="J2" s="506"/>
      <c r="K2" s="506"/>
      <c r="L2" s="506"/>
      <c r="M2" s="506"/>
      <c r="N2" s="506"/>
      <c r="O2" s="506"/>
      <c r="P2" s="506"/>
      <c r="Q2" s="506"/>
      <c r="R2" s="506"/>
      <c r="S2" s="506"/>
      <c r="T2" s="506"/>
      <c r="U2" s="506"/>
      <c r="V2" s="506"/>
      <c r="W2" s="506"/>
      <c r="X2" s="506"/>
      <c r="Y2" s="506"/>
      <c r="Z2" s="506"/>
      <c r="AA2" s="53"/>
      <c r="AB2" s="60" t="s">
        <v>1538</v>
      </c>
      <c r="AC2" s="53"/>
      <c r="AD2" s="53"/>
      <c r="AE2" s="53"/>
      <c r="AF2" s="53"/>
      <c r="AG2" s="515" t="s">
        <v>1622</v>
      </c>
      <c r="AH2" s="516"/>
      <c r="AI2" s="516"/>
      <c r="AJ2" s="499"/>
      <c r="AK2" s="499"/>
      <c r="AL2" s="499"/>
      <c r="AM2" s="499"/>
      <c r="AN2" s="500"/>
    </row>
    <row r="3" spans="1:44" ht="16.5" customHeight="1">
      <c r="A3" s="61" t="s">
        <v>1539</v>
      </c>
      <c r="B3" s="118"/>
      <c r="C3" s="117" t="s">
        <v>1591</v>
      </c>
      <c r="D3" s="62" t="s">
        <v>1590</v>
      </c>
      <c r="E3" s="507" t="s">
        <v>1540</v>
      </c>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c r="AF3" s="508"/>
      <c r="AG3" s="509"/>
      <c r="AH3" s="509"/>
      <c r="AI3" s="510"/>
      <c r="AJ3" s="63"/>
      <c r="AK3" s="64" t="s">
        <v>1541</v>
      </c>
      <c r="AL3" s="113" t="s">
        <v>1542</v>
      </c>
      <c r="AM3" s="116"/>
      <c r="AN3" s="115"/>
    </row>
    <row r="4" spans="1:44" ht="16.5" customHeight="1">
      <c r="A4" s="65" t="s">
        <v>1543</v>
      </c>
      <c r="B4" s="119"/>
      <c r="C4" s="66"/>
      <c r="D4" s="114"/>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8" t="s">
        <v>1544</v>
      </c>
      <c r="AK4" s="64" t="s">
        <v>1545</v>
      </c>
      <c r="AL4" s="113" t="s">
        <v>1545</v>
      </c>
      <c r="AM4" s="69" t="s">
        <v>1546</v>
      </c>
      <c r="AN4" s="70" t="s">
        <v>1547</v>
      </c>
      <c r="AO4" s="71"/>
      <c r="AP4" s="71"/>
    </row>
    <row r="5" spans="1:44" ht="16.5" customHeight="1">
      <c r="A5" s="65" t="s">
        <v>1548</v>
      </c>
      <c r="B5" s="119"/>
      <c r="C5" s="72" t="s">
        <v>1549</v>
      </c>
      <c r="D5" s="73"/>
      <c r="E5" s="74">
        <v>1</v>
      </c>
      <c r="F5" s="74">
        <v>2</v>
      </c>
      <c r="G5" s="74">
        <v>3</v>
      </c>
      <c r="H5" s="75">
        <v>4</v>
      </c>
      <c r="I5" s="74">
        <v>5</v>
      </c>
      <c r="J5" s="74">
        <v>6</v>
      </c>
      <c r="K5" s="74">
        <v>7</v>
      </c>
      <c r="L5" s="74">
        <v>8</v>
      </c>
      <c r="M5" s="74">
        <v>9</v>
      </c>
      <c r="N5" s="74">
        <v>10</v>
      </c>
      <c r="O5" s="74">
        <v>11</v>
      </c>
      <c r="P5" s="74">
        <v>12</v>
      </c>
      <c r="Q5" s="74">
        <v>13</v>
      </c>
      <c r="R5" s="74">
        <v>14</v>
      </c>
      <c r="S5" s="74">
        <v>15</v>
      </c>
      <c r="T5" s="74">
        <v>16</v>
      </c>
      <c r="U5" s="74">
        <v>17</v>
      </c>
      <c r="V5" s="76">
        <v>18</v>
      </c>
      <c r="W5" s="76">
        <v>19</v>
      </c>
      <c r="X5" s="74">
        <v>20</v>
      </c>
      <c r="Y5" s="74">
        <v>21</v>
      </c>
      <c r="Z5" s="74">
        <v>22</v>
      </c>
      <c r="AA5" s="74">
        <v>23</v>
      </c>
      <c r="AB5" s="74">
        <v>24</v>
      </c>
      <c r="AC5" s="74">
        <v>25</v>
      </c>
      <c r="AD5" s="74">
        <v>26</v>
      </c>
      <c r="AE5" s="74">
        <v>27</v>
      </c>
      <c r="AF5" s="74">
        <v>28</v>
      </c>
      <c r="AG5" s="74">
        <v>29</v>
      </c>
      <c r="AH5" s="74">
        <v>30</v>
      </c>
      <c r="AI5" s="74">
        <v>31</v>
      </c>
      <c r="AJ5" s="77" t="s">
        <v>1550</v>
      </c>
      <c r="AK5" s="78" t="s">
        <v>1550</v>
      </c>
      <c r="AL5" s="112" t="s">
        <v>1550</v>
      </c>
      <c r="AM5" s="167" t="s">
        <v>1551</v>
      </c>
      <c r="AN5" s="73"/>
      <c r="AO5" s="71"/>
      <c r="AP5" s="71" t="s">
        <v>1737</v>
      </c>
    </row>
    <row r="6" spans="1:44" ht="18" customHeight="1">
      <c r="A6" s="79"/>
      <c r="B6" s="79">
        <v>1</v>
      </c>
      <c r="C6" s="80" t="s">
        <v>1552</v>
      </c>
      <c r="D6" s="81" t="s">
        <v>1553</v>
      </c>
      <c r="E6" s="222">
        <f>IFERROR(SUMIF('1'!$Q$17:$Q$89,B6,'1'!$N$17:$N$89)*'1'!$V$16,"")</f>
        <v>0</v>
      </c>
      <c r="F6" s="222">
        <f>IFERROR(SUMIF('2'!$Q$17:$Q$89,B6,'2'!$N$17:$N$89)*'2'!$V$16,"")</f>
        <v>0</v>
      </c>
      <c r="G6" s="222">
        <f>IFERROR(SUMIF('3'!$Q$17:$Q$89,B6,'3'!$N$17:$N$89)*'3'!$V$16,"")</f>
        <v>0</v>
      </c>
      <c r="H6" s="222">
        <f>IFERROR(SUMIF('4'!$Q$17:$Q$89,B6,'4'!$N$17:$N$89)*'4'!$V$16,"")</f>
        <v>0</v>
      </c>
      <c r="I6" s="222">
        <f>IFERROR(SUMIF('5'!$Q$17:$Q$89,B6,'5'!$N$17:$N$89)*'5'!$V$16,"")</f>
        <v>0</v>
      </c>
      <c r="J6" s="222">
        <f>IFERROR(SUMIF('6'!$Q$17:$Q$89,B6,'6'!$N$17:$N$89)*'6'!$V$16,"")</f>
        <v>0</v>
      </c>
      <c r="K6" s="221">
        <f>IFERROR(SUMIF('7'!$Q$17:$Q$89,B6,'7'!$N$17:$N$89)*'7'!$V$16,"")</f>
        <v>0</v>
      </c>
      <c r="L6" s="222">
        <f>IFERROR(SUMIF('8'!$Q$17:$Q$89,B6,'8'!$N$17:$N$89)*'8'!$V$16,"")</f>
        <v>0</v>
      </c>
      <c r="M6" s="221">
        <f>IFERROR(SUMIF('9'!$Q$17:$Q$89,B6,'9'!$N$17:$N$89)*'9'!$V$16,"")</f>
        <v>0</v>
      </c>
      <c r="N6" s="221">
        <f>IFERROR(SUMIF('10'!$Q$17:$Q$89,B6,'10'!$N$17:$N$89)*'10'!$V$16,"")</f>
        <v>0</v>
      </c>
      <c r="O6" s="221">
        <f>IFERROR(SUMIF('11'!$Q$17:$Q$89,B6,'11'!$N$17:$N$89)*'11'!$V$16,"")</f>
        <v>0</v>
      </c>
      <c r="P6" s="221">
        <f>IFERROR(SUMIF('12'!$Q$17:$Q$89,B6,'12'!$N$17:$N$89)*'12'!$V$16,"")</f>
        <v>0</v>
      </c>
      <c r="Q6" s="221">
        <f>IFERROR(SUMIF('13'!$Q$17:$Q$89,B6,'13'!$N$17:$N$89)*'13'!$V$16,"")</f>
        <v>0</v>
      </c>
      <c r="R6" s="221">
        <f>IFERROR(SUMIF('14'!$Q$17:$Q$89,B6,'14'!$N$17:$N$89)*'14'!$V$16,"")</f>
        <v>0</v>
      </c>
      <c r="S6" s="221">
        <f>IFERROR(SUMIF('15'!$Q$17:$Q$89,B6,'15'!$N$17:$N$89)*'15'!$V$16,"")</f>
        <v>0</v>
      </c>
      <c r="T6" s="221">
        <f>IFERROR(SUMIF('16'!$Q$17:$Q$89,B6,'16'!$N$17:$N$89)*'16'!$V$16,"")</f>
        <v>0</v>
      </c>
      <c r="U6" s="221">
        <f>IFERROR(SUMIF('17'!$Q$17:$Q$89,B6,'17'!$N$17:$N$89)*'17'!$V$16,"")</f>
        <v>0</v>
      </c>
      <c r="V6" s="221">
        <f>IFERROR(SUMIF('18'!$Q$17:$Q$89,B6,'18'!$N$17:$N$89)*'18'!$V$16,"")</f>
        <v>0</v>
      </c>
      <c r="W6" s="221">
        <f>IFERROR(SUMIF('19'!$Q$17:$Q$89,B6,'19'!$N$17:$N$89)*'19'!$V$16,"")</f>
        <v>0</v>
      </c>
      <c r="X6" s="221">
        <f>IFERROR(SUMIF('20'!$Q$17:$Q$89,B6,'20'!$N$17:$N$89)*'20'!$V$16,"")</f>
        <v>0</v>
      </c>
      <c r="Y6" s="221">
        <f>IFERROR(SUMIF('21'!$Q$17:$Q$89,B6,'21'!$N$17:$N$89)*'21'!$V$16,"")</f>
        <v>0</v>
      </c>
      <c r="Z6" s="221">
        <f>IFERROR(SUMIF('22'!$Q$17:$Q$89,B6,'22'!$N$17:$N$89)*'22'!$V$16,"")</f>
        <v>0</v>
      </c>
      <c r="AA6" s="221">
        <f>IFERROR(SUMIF('23'!$Q$17:$Q$89,B6,'23'!$N$17:$N$89)*'23'!$V$16,"")</f>
        <v>0</v>
      </c>
      <c r="AB6" s="221">
        <f>IFERROR(SUMIF('24'!$Q$17:$Q$89,B6,'24'!$N$17:$N$89)*'24'!$V$16,"")</f>
        <v>0</v>
      </c>
      <c r="AC6" s="221">
        <f>IFERROR(SUMIF('25'!$Q$17:$Q$89,B6,'25'!$N$17:$N$89)*'25'!$V$16,"")</f>
        <v>0</v>
      </c>
      <c r="AD6" s="221">
        <f>IFERROR(SUMIF('26'!$Q$17:$Q$89,B6,'26'!$N$17:$N$89)*'26'!$V$16,"")</f>
        <v>0</v>
      </c>
      <c r="AE6" s="221">
        <f>IFERROR(SUMIF('27'!$Q$17:$Q$89,B6,'27'!$N$17:$N$89)*'27'!$V$16,"")</f>
        <v>0</v>
      </c>
      <c r="AF6" s="221">
        <f>IFERROR(SUMIF('28'!$Q$17:$Q$89,B6,'28'!$N$17:$N$89)*'28'!$V$16,"")</f>
        <v>0</v>
      </c>
      <c r="AG6" s="221">
        <f>IFERROR(SUMIF('29'!$Q$17:$Q$89,B6,'29'!$N$17:$N$89)*'29'!$V$16,"")</f>
        <v>0</v>
      </c>
      <c r="AH6" s="221">
        <f>IFERROR(SUMIF('30'!$Q$17:$Q$89,B6,'30'!$N$17:$N$89)*'30'!$V$16,"")</f>
        <v>0</v>
      </c>
      <c r="AI6" s="221">
        <f>IFERROR(SUMIF('31'!$Q$17:$Q$89,B6,'31'!$N$17:$N$89)*'31'!$V$16,"")</f>
        <v>0</v>
      </c>
      <c r="AJ6" s="110">
        <f t="shared" ref="AJ6:AJ28" si="0">SUM(E6:AI6)</f>
        <v>0</v>
      </c>
      <c r="AK6" s="212" t="str">
        <f>IF(AND($AP$6&gt;0,AJ6&lt;&gt;""), ROUND(AJ6/$AP$6,1), "")</f>
        <v/>
      </c>
      <c r="AL6" s="206">
        <v>14</v>
      </c>
      <c r="AM6" s="216" t="str">
        <f>IF(AND(AL6&gt;0,AK6&lt;&gt;""),ROUND(AK6/AL6*100,0),"")</f>
        <v/>
      </c>
      <c r="AN6" s="109"/>
      <c r="AO6" s="71"/>
      <c r="AP6" s="211">
        <f>COUNTIF(E36:AI36,"&gt;0")</f>
        <v>0</v>
      </c>
    </row>
    <row r="7" spans="1:44" ht="18" customHeight="1">
      <c r="A7" s="83"/>
      <c r="B7" s="83">
        <v>2</v>
      </c>
      <c r="C7" s="84"/>
      <c r="D7" s="85" t="s">
        <v>1554</v>
      </c>
      <c r="E7" s="224">
        <f>IFERROR(SUMIF('1'!$Q$17:$Q$89,B7,'1'!$N$17:$N$89)*'1'!$V$16,"")</f>
        <v>0</v>
      </c>
      <c r="F7" s="224">
        <f>IFERROR(SUMIF('2'!$Q$17:$Q$89,B7,'2'!$N$17:$N$89)*'2'!$V$16,"")</f>
        <v>0</v>
      </c>
      <c r="G7" s="224">
        <f>IFERROR(SUMIF('3'!$Q$17:$Q$89,B7,'3'!$N$17:$N$89)*'3'!$V$16,"")</f>
        <v>0</v>
      </c>
      <c r="H7" s="224">
        <f>IFERROR(SUMIF('4'!$Q$17:$Q$89,B7,'4'!$N$17:$N$89)*'4'!$V$16,"")</f>
        <v>0</v>
      </c>
      <c r="I7" s="224">
        <f>IFERROR(SUMIF('5'!$Q$17:$Q$89,B7,'5'!$N$17:$N$89)*'5'!$V$16,"")</f>
        <v>0</v>
      </c>
      <c r="J7" s="224">
        <f>IFERROR(SUMIF('6'!$Q$17:$Q$89,B7,'6'!$N$17:$N$89)*'6'!$V$16,"")</f>
        <v>0</v>
      </c>
      <c r="K7" s="225">
        <f>IFERROR(SUMIF('7'!$Q$17:$Q$89,B7,'7'!$N$17:$N$89)*'7'!$V$16,"")</f>
        <v>0</v>
      </c>
      <c r="L7" s="224">
        <f>IFERROR(SUMIF('8'!$Q$17:$Q$89,B7,'8'!$N$17:$N$89)*'8'!$V$16,"")</f>
        <v>0</v>
      </c>
      <c r="M7" s="223">
        <f>IFERROR(SUMIF('9'!$Q$17:$Q$89,B7,'9'!$N$17:$N$89)*'9'!$V$16,"")</f>
        <v>0</v>
      </c>
      <c r="N7" s="223">
        <f>IFERROR(SUMIF('10'!$Q$17:$Q$89,B7,'10'!$N$17:$N$89)*'10'!$V$16,"")</f>
        <v>0</v>
      </c>
      <c r="O7" s="224">
        <f>IFERROR(SUMIF('11'!$Q$17:$Q$89,B7,'11'!$N$17:$N$89)*'11'!$V$16,"")</f>
        <v>0</v>
      </c>
      <c r="P7" s="224">
        <f>IFERROR(SUMIF('12'!$Q$17:$Q$89,B7,'12'!$N$17:$N$89)*'12'!$V$16,"")</f>
        <v>0</v>
      </c>
      <c r="Q7" s="224">
        <f>IFERROR(SUMIF('13'!$Q$17:$Q$89,B7,'13'!$N$17:$N$89)*'13'!$V$16,"")</f>
        <v>0</v>
      </c>
      <c r="R7" s="223">
        <f>IFERROR(SUMIF('14'!$Q$17:$Q$89,B7,'14'!$N$17:$N$89)*'14'!$V$16,"")</f>
        <v>0</v>
      </c>
      <c r="S7" s="224">
        <f>IFERROR(SUMIF('15'!$Q$17:$Q$89,B7,'15'!$N$17:$N$89)*'15'!$V$16,"")</f>
        <v>0</v>
      </c>
      <c r="T7" s="224">
        <f>IFERROR(SUMIF('16'!$Q$17:$Q$89,B7,'16'!$N$17:$N$89)*'16'!$V$16,"")</f>
        <v>0</v>
      </c>
      <c r="U7" s="224">
        <f>IFERROR(SUMIF('17'!$Q$17:$Q$89,B7,'17'!$N$17:$N$89)*'17'!$V$16,"")</f>
        <v>0</v>
      </c>
      <c r="V7" s="224">
        <f>IFERROR(SUMIF('18'!$Q$17:$Q$89,B7,'18'!$N$17:$N$89)*'18'!$V$16,"")</f>
        <v>0</v>
      </c>
      <c r="W7" s="224">
        <f>IFERROR(SUMIF('19'!$Q$17:$Q$89,B7,'19'!$N$17:$N$89)*'19'!$V$16,"")</f>
        <v>0</v>
      </c>
      <c r="X7" s="224">
        <f>IFERROR(SUMIF('20'!$Q$17:$Q$89,B7,'20'!$N$17:$N$89)*'20'!$V$16,"")</f>
        <v>0</v>
      </c>
      <c r="Y7" s="224">
        <f>IFERROR(SUMIF('21'!$Q$17:$Q$89,B7,'21'!$N$17:$N$89)*'21'!$V$16,"")</f>
        <v>0</v>
      </c>
      <c r="Z7" s="224">
        <f>IFERROR(SUMIF('22'!$Q$17:$Q$89,B7,'22'!$N$17:$N$89)*'22'!$V$16,"")</f>
        <v>0</v>
      </c>
      <c r="AA7" s="224">
        <f>IFERROR(SUMIF('23'!$Q$17:$Q$89,B7,'23'!$N$17:$N$89)*'23'!$V$16,"")</f>
        <v>0</v>
      </c>
      <c r="AB7" s="224">
        <f>IFERROR(SUMIF('24'!$Q$17:$Q$89,B7,'24'!$N$17:$N$89)*'24'!$V$16,"")</f>
        <v>0</v>
      </c>
      <c r="AC7" s="224">
        <f>IFERROR(SUMIF('25'!$Q$17:$Q$89,B7,'25'!$N$17:$N$89)*'25'!$V$16,"")</f>
        <v>0</v>
      </c>
      <c r="AD7" s="224">
        <f>IFERROR(SUMIF('26'!$Q$17:$Q$89,B7,'26'!$N$17:$N$89)*'26'!$V$16,"")</f>
        <v>0</v>
      </c>
      <c r="AE7" s="223">
        <f>IFERROR(SUMIF('27'!$Q$17:$Q$89,B7,'27'!$N$17:$N$89)*'27'!$V$16,"")</f>
        <v>0</v>
      </c>
      <c r="AF7" s="224">
        <f>IFERROR(SUMIF('28'!$Q$17:$Q$89,B7,'28'!$N$17:$N$89)*'28'!$V$16,"")</f>
        <v>0</v>
      </c>
      <c r="AG7" s="224">
        <f>IFERROR(SUMIF('29'!$Q$17:$Q$89,B7,'29'!$N$17:$N$89)*'29'!$V$16,"")</f>
        <v>0</v>
      </c>
      <c r="AH7" s="224">
        <f>IFERROR(SUMIF('30'!$Q$17:$Q$89,B7,'30'!$N$17:$N$89)*'30'!$V$16,"")</f>
        <v>0</v>
      </c>
      <c r="AI7" s="224">
        <f>IFERROR(SUMIF('31'!$Q$17:$Q$89,B7,'31'!$N$17:$N$89)*'31'!$V$16,"")</f>
        <v>0</v>
      </c>
      <c r="AJ7" s="106">
        <f t="shared" si="0"/>
        <v>0</v>
      </c>
      <c r="AK7" s="213" t="str">
        <f t="shared" ref="AK7:AK28" si="1">IF(AND($AP$6&gt;0,AJ7&lt;&gt;""), ROUND(AJ7/$AP$6,1), "")</f>
        <v/>
      </c>
      <c r="AL7" s="207">
        <v>2</v>
      </c>
      <c r="AM7" s="217" t="str">
        <f t="shared" ref="AM7:AM28" si="2">IF(AND(AL7&gt;0,AK7&lt;&gt;""),ROUND(AK7/AL7*100,0),"")</f>
        <v/>
      </c>
      <c r="AN7" s="104"/>
      <c r="AO7" s="71"/>
      <c r="AP7" s="71"/>
    </row>
    <row r="8" spans="1:44" ht="18" customHeight="1">
      <c r="A8" s="83"/>
      <c r="B8" s="83">
        <v>3</v>
      </c>
      <c r="C8" s="86" t="s">
        <v>1555</v>
      </c>
      <c r="D8" s="81" t="s">
        <v>1553</v>
      </c>
      <c r="E8" s="221">
        <f>IFERROR(SUMIF('1'!$Q$17:$Q$89,B8,'1'!$N$17:$N$89)*'1'!$V$16,"")</f>
        <v>0</v>
      </c>
      <c r="F8" s="221">
        <f>IFERROR(SUMIF('2'!$Q$17:$Q$89,B8,'2'!$N$17:$N$89)*'2'!$V$16,"")</f>
        <v>0</v>
      </c>
      <c r="G8" s="221">
        <f>IFERROR(SUMIF('3'!$Q$17:$Q$89,B8,'3'!$N$17:$N$89)*'3'!$V$16,"")</f>
        <v>0</v>
      </c>
      <c r="H8" s="221">
        <f>IFERROR(SUMIF('4'!$Q$17:$Q$89,B8,'4'!$N$17:$N$89)*'4'!$V$16,"")</f>
        <v>0</v>
      </c>
      <c r="I8" s="221">
        <f>IFERROR(SUMIF('5'!$Q$17:$Q$89,B8,'5'!$N$17:$N$89)*'5'!$V$16,"")</f>
        <v>0</v>
      </c>
      <c r="J8" s="221">
        <f>IFERROR(SUMIF('6'!$Q$17:$Q$89,B8,'6'!$N$17:$N$89)*'6'!$V$16,"")</f>
        <v>0</v>
      </c>
      <c r="K8" s="222">
        <f>IFERROR(SUMIF('7'!$Q$17:$Q$89,B8,'7'!$N$17:$N$89)*'7'!$V$16,"")</f>
        <v>0</v>
      </c>
      <c r="L8" s="222">
        <f>IFERROR(SUMIF('8'!$Q$17:$Q$89,B8,'8'!$N$17:$N$89)*'8'!$V$16,"")</f>
        <v>0</v>
      </c>
      <c r="M8" s="222">
        <f>IFERROR(SUMIF('9'!$Q$17:$Q$89,B8,'9'!$N$17:$N$89)*'9'!$V$16,"")</f>
        <v>0</v>
      </c>
      <c r="N8" s="221">
        <f>IFERROR(SUMIF('10'!$Q$17:$Q$89,B8,'10'!$N$17:$N$89)*'10'!$V$16,"")</f>
        <v>0</v>
      </c>
      <c r="O8" s="221">
        <f>IFERROR(SUMIF('11'!$Q$17:$Q$89,B8,'11'!$N$17:$N$89)*'11'!$V$16,"")</f>
        <v>0</v>
      </c>
      <c r="P8" s="221">
        <f>IFERROR(SUMIF('12'!$Q$17:$Q$89,B8,'12'!$N$17:$N$89)*'12'!$V$16,"")</f>
        <v>0</v>
      </c>
      <c r="Q8" s="221">
        <f>IFERROR(SUMIF('13'!$Q$17:$Q$89,B8,'13'!$N$17:$N$89)*'13'!$V$16,"")</f>
        <v>0</v>
      </c>
      <c r="R8" s="221">
        <f>IFERROR(SUMIF('14'!$Q$17:$Q$89,B8,'14'!$N$17:$N$89)*'14'!$V$16,"")</f>
        <v>0</v>
      </c>
      <c r="S8" s="221">
        <f>IFERROR(SUMIF('15'!$Q$17:$Q$89,B8,'15'!$N$17:$N$89)*'15'!$V$16,"")</f>
        <v>0</v>
      </c>
      <c r="T8" s="221">
        <f>IFERROR(SUMIF('16'!$Q$17:$Q$89,B8,'16'!$N$17:$N$89)*'16'!$V$16,"")</f>
        <v>0</v>
      </c>
      <c r="U8" s="221">
        <f>IFERROR(SUMIF('17'!$Q$17:$Q$89,B8,'17'!$N$17:$N$89)*'17'!$V$16,"")</f>
        <v>0</v>
      </c>
      <c r="V8" s="221">
        <f>IFERROR(SUMIF('18'!$Q$17:$Q$89,B8,'18'!$N$17:$N$89)*'18'!$V$16,"")</f>
        <v>0</v>
      </c>
      <c r="W8" s="230">
        <f>IFERROR(SUMIF('19'!$Q$17:$Q$89,B8,'19'!$N$17:$N$89)*'19'!$V$16,"")</f>
        <v>0</v>
      </c>
      <c r="X8" s="221">
        <f>IFERROR(SUMIF('20'!$Q$17:$Q$89,B8,'20'!$N$17:$N$89)*'20'!$V$16,"")</f>
        <v>0</v>
      </c>
      <c r="Y8" s="221">
        <f>IFERROR(SUMIF('21'!$Q$17:$Q$89,B8,'21'!$N$17:$N$89)*'21'!$V$16,"")</f>
        <v>0</v>
      </c>
      <c r="Z8" s="221">
        <f>IFERROR(SUMIF('22'!$Q$17:$Q$89,B8,'22'!$N$17:$N$89)*'22'!$V$16,"")</f>
        <v>0</v>
      </c>
      <c r="AA8" s="221">
        <f>IFERROR(SUMIF('23'!$Q$17:$Q$89,B8,'23'!$N$17:$N$89)*'23'!$V$16,"")</f>
        <v>0</v>
      </c>
      <c r="AB8" s="221">
        <f>IFERROR(SUMIF('24'!$Q$17:$Q$89,B8,'24'!$N$17:$N$89)*'24'!$V$16,"")</f>
        <v>0</v>
      </c>
      <c r="AC8" s="222">
        <f>IFERROR(SUMIF('25'!$Q$17:$Q$89,B8,'25'!$N$17:$N$89)*'25'!$V$16,"")</f>
        <v>0</v>
      </c>
      <c r="AD8" s="221">
        <f>IFERROR(SUMIF('26'!$Q$17:$Q$89,B8,'26'!$N$17:$N$89)*'26'!$V$16,"")</f>
        <v>0</v>
      </c>
      <c r="AE8" s="222">
        <f>IFERROR(SUMIF('27'!$Q$17:$Q$89,B8,'27'!$N$17:$N$89)*'27'!$V$16,"")</f>
        <v>0</v>
      </c>
      <c r="AF8" s="222">
        <f>IFERROR(SUMIF('28'!$Q$17:$Q$89,B8,'28'!$N$17:$N$89)*'28'!$V$16,"")</f>
        <v>0</v>
      </c>
      <c r="AG8" s="222">
        <f>IFERROR(SUMIF('29'!$Q$17:$Q$89,B8,'29'!$N$17:$N$89)*'29'!$V$16,"")</f>
        <v>0</v>
      </c>
      <c r="AH8" s="222">
        <f>IFERROR(SUMIF('30'!$Q$17:$Q$89,B8,'30'!$N$17:$N$89)*'30'!$V$16,"")</f>
        <v>0</v>
      </c>
      <c r="AI8" s="221">
        <f>IFERROR(SUMIF('31'!$Q$17:$Q$89,B8,'31'!$N$17:$N$89)*'31'!$V$16,"")</f>
        <v>0</v>
      </c>
      <c r="AJ8" s="110">
        <f t="shared" si="0"/>
        <v>0</v>
      </c>
      <c r="AK8" s="212" t="str">
        <f t="shared" si="1"/>
        <v/>
      </c>
      <c r="AL8" s="206">
        <v>14</v>
      </c>
      <c r="AM8" s="216" t="str">
        <f>IF(AND(AL8&gt;0,AK8&lt;&gt;""),ROUND(AK8/AL8*100,0),"")</f>
        <v/>
      </c>
      <c r="AN8" s="109"/>
      <c r="AO8" s="71"/>
      <c r="AP8" s="71"/>
    </row>
    <row r="9" spans="1:44" ht="18" customHeight="1">
      <c r="A9" s="83">
        <v>1</v>
      </c>
      <c r="B9" s="83">
        <v>4</v>
      </c>
      <c r="C9" s="85"/>
      <c r="D9" s="85" t="s">
        <v>1554</v>
      </c>
      <c r="E9" s="225">
        <f>IFERROR(SUMIF('1'!$Q$17:$Q$89,B9,'1'!$N$17:$N$89)*'1'!$V$16,"")</f>
        <v>0</v>
      </c>
      <c r="F9" s="225">
        <f>IFERROR(SUMIF('2'!$Q$17:$Q$89,B9,'2'!$N$17:$N$89)*'2'!$V$16,"")</f>
        <v>0</v>
      </c>
      <c r="G9" s="225">
        <f>IFERROR(SUMIF('3'!$Q$17:$Q$89,B9,'3'!$N$17:$N$89)*'3'!$V$16,"")</f>
        <v>0</v>
      </c>
      <c r="H9" s="223">
        <f>IFERROR(SUMIF('4'!$Q$17:$Q$89,B9,'4'!$N$17:$N$89)*'4'!$V$16,"")</f>
        <v>0</v>
      </c>
      <c r="I9" s="223">
        <f>IFERROR(SUMIF('5'!$Q$17:$Q$89,B9,'5'!$N$17:$N$89)*'5'!$V$16,"")</f>
        <v>0</v>
      </c>
      <c r="J9" s="227">
        <f>IFERROR(SUMIF('6'!$Q$17:$Q$89,B9,'6'!$N$17:$N$89)*'6'!$V$16,"")</f>
        <v>0</v>
      </c>
      <c r="K9" s="224">
        <f>IFERROR(SUMIF('7'!$Q$17:$Q$89,B9,'7'!$N$17:$N$89)*'7'!$V$16,"")</f>
        <v>0</v>
      </c>
      <c r="L9" s="224">
        <f>IFERROR(SUMIF('8'!$Q$17:$Q$89,B9,'8'!$N$17:$N$89)*'8'!$V$16,"")</f>
        <v>0</v>
      </c>
      <c r="M9" s="224">
        <f>IFERROR(SUMIF('9'!$Q$17:$Q$89,B9,'9'!$N$17:$N$89)*'9'!$V$16,"")</f>
        <v>0</v>
      </c>
      <c r="N9" s="223">
        <f>IFERROR(SUMIF('10'!$Q$17:$Q$89,B9,'10'!$N$17:$N$89)*'10'!$V$16,"")</f>
        <v>0</v>
      </c>
      <c r="O9" s="223">
        <f>IFERROR(SUMIF('11'!$Q$17:$Q$89,B9,'11'!$N$17:$N$89)*'11'!$V$16,"")</f>
        <v>0</v>
      </c>
      <c r="P9" s="223">
        <f>IFERROR(SUMIF('12'!$Q$17:$Q$89,B9,'12'!$N$17:$N$89)*'12'!$V$16,"")</f>
        <v>0</v>
      </c>
      <c r="Q9" s="223">
        <f>IFERROR(SUMIF('13'!$Q$17:$Q$89,B9,'13'!$N$17:$N$89)*'13'!$V$16,"")</f>
        <v>0</v>
      </c>
      <c r="R9" s="223">
        <f>IFERROR(SUMIF('14'!$Q$17:$Q$89,B9,'14'!$N$17:$N$89)*'14'!$V$16,"")</f>
        <v>0</v>
      </c>
      <c r="S9" s="223">
        <f>IFERROR(SUMIF('15'!$Q$17:$Q$89,B9,'15'!$N$17:$N$89)*'15'!$V$16,"")</f>
        <v>0</v>
      </c>
      <c r="T9" s="223">
        <f>IFERROR(SUMIF('16'!$Q$17:$Q$89,B9,'16'!$N$17:$N$89)*'16'!$V$16,"")</f>
        <v>0</v>
      </c>
      <c r="U9" s="223">
        <f>IFERROR(SUMIF('17'!$Q$17:$Q$89,B9,'17'!$N$17:$N$89)*'17'!$V$16,"")</f>
        <v>0</v>
      </c>
      <c r="V9" s="223">
        <f>IFERROR(SUMIF('18'!$Q$17:$Q$89,B9,'18'!$N$17:$N$89)*'18'!$V$16,"")</f>
        <v>0</v>
      </c>
      <c r="W9" s="223">
        <f>IFERROR(SUMIF('19'!$Q$17:$Q$89,B9,'19'!$N$17:$N$89)*'19'!$V$16,"")</f>
        <v>0</v>
      </c>
      <c r="X9" s="223">
        <f>IFERROR(SUMIF('20'!$Q$17:$Q$89,B9,'20'!$N$17:$N$89)*'20'!$V$16,"")</f>
        <v>0</v>
      </c>
      <c r="Y9" s="224">
        <f>IFERROR(SUMIF('21'!$Q$17:$Q$89,B9,'21'!$N$17:$N$89)*'21'!$V$16,"")</f>
        <v>0</v>
      </c>
      <c r="Z9" s="223">
        <f>IFERROR(SUMIF('22'!$Q$17:$Q$89,B9,'22'!$N$17:$N$89)*'22'!$V$16,"")</f>
        <v>0</v>
      </c>
      <c r="AA9" s="223">
        <f>IFERROR(SUMIF('23'!$Q$17:$Q$89,B9,'23'!$N$17:$N$89)*'23'!$V$16,"")</f>
        <v>0</v>
      </c>
      <c r="AB9" s="223">
        <f>IFERROR(SUMIF('24'!$Q$17:$Q$89,B9,'24'!$N$17:$N$89)*'24'!$V$16,"")</f>
        <v>0</v>
      </c>
      <c r="AC9" s="224">
        <f>IFERROR(SUMIF('25'!$Q$17:$Q$89,B9,'25'!$N$17:$N$89)*'25'!$V$16,"")</f>
        <v>0</v>
      </c>
      <c r="AD9" s="223">
        <f>IFERROR(SUMIF('26'!$Q$17:$Q$89,B9,'26'!$N$17:$N$89)*'26'!$V$16,"")</f>
        <v>0</v>
      </c>
      <c r="AE9" s="224">
        <f>IFERROR(SUMIF('27'!$Q$17:$Q$89,B9,'27'!$N$17:$N$89)*'27'!$V$16,"")</f>
        <v>0</v>
      </c>
      <c r="AF9" s="224">
        <f>IFERROR(SUMIF('28'!$Q$17:$Q$89,B9,'28'!$N$17:$N$89)*'28'!$V$16,"")</f>
        <v>0</v>
      </c>
      <c r="AG9" s="224">
        <f>IFERROR(SUMIF('29'!$Q$17:$Q$89,B9,'29'!$N$17:$N$89)*'29'!$V$16,"")</f>
        <v>0</v>
      </c>
      <c r="AH9" s="224">
        <f>IFERROR(SUMIF('30'!$Q$17:$Q$89,B9,'30'!$N$17:$N$89)*'30'!$V$16,"")</f>
        <v>0</v>
      </c>
      <c r="AI9" s="223">
        <f>IFERROR(SUMIF('31'!$Q$17:$Q$89,B9,'31'!$N$17:$N$89)*'31'!$V$16,"")</f>
        <v>0</v>
      </c>
      <c r="AJ9" s="106">
        <f t="shared" si="0"/>
        <v>0</v>
      </c>
      <c r="AK9" s="213" t="str">
        <f t="shared" si="1"/>
        <v/>
      </c>
      <c r="AL9" s="105">
        <v>1.2</v>
      </c>
      <c r="AM9" s="217" t="str">
        <f t="shared" si="2"/>
        <v/>
      </c>
      <c r="AN9" s="104"/>
      <c r="AO9" s="71"/>
      <c r="AP9" s="71"/>
    </row>
    <row r="10" spans="1:44" ht="18" customHeight="1">
      <c r="A10" s="83"/>
      <c r="B10" s="83">
        <v>5</v>
      </c>
      <c r="C10" s="511" t="s">
        <v>1556</v>
      </c>
      <c r="D10" s="512"/>
      <c r="E10" s="221">
        <f>IFERROR(SUMIF('1'!$Q$17:$Q$89,B10,'1'!$N$17:$N$89)*'1'!$V$16,"")</f>
        <v>0</v>
      </c>
      <c r="F10" s="221">
        <f>IFERROR(SUMIF('2'!$Q$17:$Q$89,B10,'2'!$N$17:$N$89)*'2'!$V$16,"")</f>
        <v>0</v>
      </c>
      <c r="G10" s="221">
        <f>IFERROR(SUMIF('3'!$Q$17:$Q$89,B10,'3'!$N$17:$N$89)*'3'!$V$16,"")</f>
        <v>0</v>
      </c>
      <c r="H10" s="222">
        <f>IFERROR(SUMIF('4'!$Q$17:$Q$89,B10,'4'!$N$17:$N$89)*'4'!$V$16,"")</f>
        <v>0</v>
      </c>
      <c r="I10" s="222">
        <f>IFERROR(SUMIF('5'!$Q$17:$Q$89,B10,'5'!$N$17:$N$89)*'5'!$V$16,"")</f>
        <v>0</v>
      </c>
      <c r="J10" s="222">
        <f>IFERROR(SUMIF('6'!$Q$17:$Q$89,B10,'6'!$N$17:$N$89)*'6'!$V$16,"")</f>
        <v>0</v>
      </c>
      <c r="K10" s="221">
        <f>IFERROR(SUMIF('7'!$Q$17:$Q$89,B10,'7'!$N$17:$N$89)*'7'!$V$16,"")</f>
        <v>0</v>
      </c>
      <c r="L10" s="221">
        <f>IFERROR(SUMIF('8'!$Q$17:$Q$89,B10,'8'!$N$17:$N$89)*'8'!$V$16,"")</f>
        <v>0</v>
      </c>
      <c r="M10" s="222">
        <f>IFERROR(SUMIF('9'!$Q$17:$Q$89,B10,'9'!$N$17:$N$89)*'9'!$V$16,"")</f>
        <v>0</v>
      </c>
      <c r="N10" s="222">
        <f>IFERROR(SUMIF('10'!$Q$17:$Q$89,B10,'10'!$N$17:$N$89)*'10'!$V$16,"")</f>
        <v>0</v>
      </c>
      <c r="O10" s="222">
        <f>IFERROR(SUMIF('11'!$Q$17:$Q$89,B10,'11'!$N$17:$N$89)*'11'!$V$16,"")</f>
        <v>0</v>
      </c>
      <c r="P10" s="222">
        <f>IFERROR(SUMIF('12'!$Q$17:$Q$89,B10,'12'!$N$17:$N$89)*'12'!$V$16,"")</f>
        <v>0</v>
      </c>
      <c r="Q10" s="222">
        <f>IFERROR(SUMIF('13'!$Q$17:$Q$89,B10,'13'!$N$17:$N$89)*'13'!$V$16,"")</f>
        <v>0</v>
      </c>
      <c r="R10" s="222">
        <f>IFERROR(SUMIF('14'!$Q$17:$Q$89,B10,'14'!$N$17:$N$89)*'14'!$V$16,"")</f>
        <v>0</v>
      </c>
      <c r="S10" s="222">
        <f>IFERROR(SUMIF('15'!$Q$17:$Q$89,B10,'15'!$N$17:$N$89)*'15'!$V$16,"")</f>
        <v>0</v>
      </c>
      <c r="T10" s="222">
        <f>IFERROR(SUMIF('16'!$Q$17:$Q$89,B10,'16'!$N$17:$N$89)*'16'!$V$16,"")</f>
        <v>0</v>
      </c>
      <c r="U10" s="222">
        <f>IFERROR(SUMIF('17'!$Q$17:$Q$89,B10,'17'!$N$17:$N$89)*'17'!$V$16,"")</f>
        <v>0</v>
      </c>
      <c r="V10" s="222">
        <f>IFERROR(SUMIF('18'!$Q$17:$Q$89,B10,'18'!$N$17:$N$89)*'18'!$V$16,"")</f>
        <v>0</v>
      </c>
      <c r="W10" s="222">
        <f>IFERROR(SUMIF('19'!$Q$17:$Q$89,B10,'19'!$N$17:$N$89)*'19'!$V$16,"")</f>
        <v>0</v>
      </c>
      <c r="X10" s="222">
        <f>IFERROR(SUMIF('20'!$Q$17:$Q$89,B10,'20'!$N$17:$N$89)*'20'!$V$16,"")</f>
        <v>0</v>
      </c>
      <c r="Y10" s="222">
        <f>IFERROR(SUMIF('21'!$Q$17:$Q$89,B10,'21'!$N$17:$N$89)*'21'!$V$16,"")</f>
        <v>0</v>
      </c>
      <c r="Z10" s="222">
        <f>IFERROR(SUMIF('22'!$Q$17:$Q$89,B10,'22'!$N$17:$N$89)*'22'!$V$16,"")</f>
        <v>0</v>
      </c>
      <c r="AA10" s="222">
        <f>IFERROR(SUMIF('23'!$Q$17:$Q$89,B10,'23'!$N$17:$N$89)*'23'!$V$16,"")</f>
        <v>0</v>
      </c>
      <c r="AB10" s="222">
        <f>IFERROR(SUMIF('24'!$Q$17:$Q$89,B10,'24'!$N$17:$N$89)*'24'!$V$16,"")</f>
        <v>0</v>
      </c>
      <c r="AC10" s="222">
        <f>IFERROR(SUMIF('25'!$Q$17:$Q$89,B10,'25'!$N$17:$N$89)*'25'!$V$16,"")</f>
        <v>0</v>
      </c>
      <c r="AD10" s="222">
        <f>IFERROR(SUMIF('26'!$Q$17:$Q$89,B10,'26'!$N$17:$N$89)*'26'!$V$16,"")</f>
        <v>0</v>
      </c>
      <c r="AE10" s="222">
        <f>IFERROR(SUMIF('27'!$Q$17:$Q$89,B10,'27'!$N$17:$N$89)*'27'!$V$16,"")</f>
        <v>0</v>
      </c>
      <c r="AF10" s="222">
        <f>IFERROR(SUMIF('28'!$Q$17:$Q$89,B10,'28'!$N$17:$N$89)*'28'!$V$16,"")</f>
        <v>0</v>
      </c>
      <c r="AG10" s="222">
        <f>IFERROR(SUMIF('29'!$Q$17:$Q$89,B10,'29'!$N$17:$N$89)*'29'!$V$16,"")</f>
        <v>0</v>
      </c>
      <c r="AH10" s="222">
        <f>IFERROR(SUMIF('30'!$Q$17:$Q$89,B10,'30'!$N$17:$N$89)*'30'!$V$16,"")</f>
        <v>0</v>
      </c>
      <c r="AI10" s="222">
        <f>IFERROR(SUMIF('31'!$Q$17:$Q$89,B10,'31'!$N$17:$N$89)*'31'!$V$16,"")</f>
        <v>0</v>
      </c>
      <c r="AJ10" s="100">
        <f t="shared" si="0"/>
        <v>0</v>
      </c>
      <c r="AK10" s="214" t="str">
        <f t="shared" si="1"/>
        <v/>
      </c>
      <c r="AL10" s="208">
        <v>7</v>
      </c>
      <c r="AM10" s="218" t="str">
        <f t="shared" si="2"/>
        <v/>
      </c>
      <c r="AN10" s="101"/>
      <c r="AO10" s="71"/>
      <c r="AP10" s="71"/>
      <c r="AR10" s="197"/>
    </row>
    <row r="11" spans="1:44" ht="18" customHeight="1">
      <c r="A11" s="83"/>
      <c r="B11" s="83">
        <v>6</v>
      </c>
      <c r="C11" s="80" t="s">
        <v>1557</v>
      </c>
      <c r="D11" s="87" t="s">
        <v>1558</v>
      </c>
      <c r="E11" s="221">
        <f>IFERROR(SUMIF('1'!$Q$17:$Q$89,B11,'1'!$N$17:$N$89)*'1'!$V$16,"")</f>
        <v>0</v>
      </c>
      <c r="F11" s="221">
        <f>IFERROR(SUMIF('2'!$Q$17:$Q$89,B11,'2'!$N$17:$N$89)*'2'!$V$16,"")</f>
        <v>0</v>
      </c>
      <c r="G11" s="221">
        <f>IFERROR(SUMIF('3'!$Q$17:$Q$89,B11,'3'!$N$17:$N$89)*'3'!$V$16,"")</f>
        <v>0</v>
      </c>
      <c r="H11" s="221">
        <f>IFERROR(SUMIF('4'!$Q$17:$Q$89,B11,'4'!$N$17:$N$89)*'4'!$V$16,"")</f>
        <v>0</v>
      </c>
      <c r="I11" s="221">
        <f>IFERROR(SUMIF('5'!$Q$17:$Q$89,B11,'5'!$N$17:$N$89)*'5'!$V$16,"")</f>
        <v>0</v>
      </c>
      <c r="J11" s="222">
        <f>IFERROR(SUMIF('6'!$Q$17:$Q$89,B11,'6'!$N$17:$N$89)*'6'!$V$16,"")</f>
        <v>0</v>
      </c>
      <c r="K11" s="222">
        <f>IFERROR(SUMIF('7'!$Q$17:$Q$89,B11,'7'!$N$17:$N$89)*'7'!$V$16,"")</f>
        <v>0</v>
      </c>
      <c r="L11" s="222">
        <f>IFERROR(SUMIF('8'!$Q$17:$Q$89,B11,'8'!$N$17:$N$89)*'8'!$V$16,"")</f>
        <v>0</v>
      </c>
      <c r="M11" s="221">
        <f>IFERROR(SUMIF('9'!$Q$17:$Q$89,B11,'9'!$N$17:$N$89)*'9'!$V$16,"")</f>
        <v>0</v>
      </c>
      <c r="N11" s="222">
        <f>IFERROR(SUMIF('10'!$Q$17:$Q$89,B11,'10'!$N$17:$N$89)*'10'!$V$16,"")</f>
        <v>0</v>
      </c>
      <c r="O11" s="221">
        <f>IFERROR(SUMIF('11'!$Q$17:$Q$89,B11,'11'!$N$17:$N$89)*'11'!$V$16,"")</f>
        <v>0</v>
      </c>
      <c r="P11" s="222">
        <f>IFERROR(SUMIF('12'!$Q$17:$Q$89,B11,'12'!$N$17:$N$89)*'12'!$V$16,"")</f>
        <v>0</v>
      </c>
      <c r="Q11" s="222">
        <f>IFERROR(SUMIF('13'!$Q$17:$Q$89,B11,'13'!$N$17:$N$89)*'13'!$V$16,"")</f>
        <v>0</v>
      </c>
      <c r="R11" s="221">
        <f>IFERROR(SUMIF('14'!$Q$17:$Q$89,B11,'14'!$N$17:$N$89)*'14'!$V$16,"")</f>
        <v>0</v>
      </c>
      <c r="S11" s="222">
        <f>IFERROR(SUMIF('15'!$Q$17:$Q$89,B11,'15'!$N$17:$N$89)*'15'!$V$16,"")</f>
        <v>0</v>
      </c>
      <c r="T11" s="222">
        <f>IFERROR(SUMIF('16'!$Q$17:$Q$89,B11,'16'!$N$17:$N$89)*'16'!$V$16,"")</f>
        <v>0</v>
      </c>
      <c r="U11" s="222">
        <f>IFERROR(SUMIF('17'!$Q$17:$Q$89,B11,'17'!$N$17:$N$89)*'17'!$V$16,"")</f>
        <v>0</v>
      </c>
      <c r="V11" s="222">
        <f>IFERROR(SUMIF('18'!$Q$17:$Q$89,B11,'18'!$N$17:$N$89)*'18'!$V$16,"")</f>
        <v>0</v>
      </c>
      <c r="W11" s="221">
        <f>IFERROR(SUMIF('19'!$Q$17:$Q$89,B11,'19'!$N$17:$N$89)*'19'!$V$16,"")</f>
        <v>0</v>
      </c>
      <c r="X11" s="221">
        <f>IFERROR(SUMIF('20'!$Q$17:$Q$89,B11,'20'!$N$17:$N$89)*'20'!$V$16,"")</f>
        <v>0</v>
      </c>
      <c r="Y11" s="222">
        <f>IFERROR(SUMIF('21'!$Q$17:$Q$89,B11,'21'!$N$17:$N$89)*'21'!$V$16,"")</f>
        <v>0</v>
      </c>
      <c r="Z11" s="222">
        <f>IFERROR(SUMIF('22'!$Q$17:$Q$89,B11,'22'!$N$17:$N$89)*'22'!$V$16,"")</f>
        <v>0</v>
      </c>
      <c r="AA11" s="222">
        <f>IFERROR(SUMIF('23'!$Q$17:$Q$89,B11,'23'!$N$17:$N$89)*'23'!$V$16,"")</f>
        <v>0</v>
      </c>
      <c r="AB11" s="221">
        <f>IFERROR(SUMIF('24'!$Q$17:$Q$89,B11,'24'!$N$17:$N$89)*'24'!$V$16,"")</f>
        <v>0</v>
      </c>
      <c r="AC11" s="221">
        <f>IFERROR(SUMIF('25'!$Q$17:$Q$89,B11,'25'!$N$17:$N$89)*'25'!$V$16,"")</f>
        <v>0</v>
      </c>
      <c r="AD11" s="221">
        <f>IFERROR(SUMIF('26'!$Q$17:$Q$89,B11,'26'!$N$17:$N$89)*'26'!$V$16,"")</f>
        <v>0</v>
      </c>
      <c r="AE11" s="222">
        <f>IFERROR(SUMIF('27'!$Q$17:$Q$89,B11,'27'!$N$17:$N$89)*'27'!$V$16,"")</f>
        <v>0</v>
      </c>
      <c r="AF11" s="222">
        <f>IFERROR(SUMIF('28'!$Q$17:$Q$89,B11,'28'!$N$17:$N$89)*'28'!$V$16,"")</f>
        <v>0</v>
      </c>
      <c r="AG11" s="222">
        <f>IFERROR(SUMIF('29'!$Q$17:$Q$89,B11,'29'!$N$17:$N$89)*'29'!$V$16,"")</f>
        <v>0</v>
      </c>
      <c r="AH11" s="222">
        <f>IFERROR(SUMIF('30'!$Q$17:$Q$89,B11,'30'!$N$17:$N$89)*'30'!$V$16,"")</f>
        <v>0</v>
      </c>
      <c r="AI11" s="222">
        <f>IFERROR(SUMIF('31'!$Q$17:$Q$89,B11,'31'!$N$17:$N$89)*'31'!$V$16,"")</f>
        <v>0</v>
      </c>
      <c r="AJ11" s="110">
        <f t="shared" si="0"/>
        <v>0</v>
      </c>
      <c r="AK11" s="212" t="str">
        <f t="shared" si="1"/>
        <v/>
      </c>
      <c r="AL11" s="206">
        <v>10</v>
      </c>
      <c r="AM11" s="216" t="str">
        <f t="shared" si="2"/>
        <v/>
      </c>
      <c r="AN11" s="109"/>
      <c r="AO11" s="71"/>
      <c r="AP11" s="71"/>
    </row>
    <row r="12" spans="1:44" ht="18" customHeight="1">
      <c r="A12" s="88"/>
      <c r="B12" s="83">
        <v>7</v>
      </c>
      <c r="C12" s="85"/>
      <c r="D12" s="89" t="s">
        <v>1559</v>
      </c>
      <c r="E12" s="225">
        <f>IFERROR(SUMIF('1'!$Q$17:$Q$89,B12,'1'!$N$17:$N$89)*'1'!$V$16,"")</f>
        <v>0</v>
      </c>
      <c r="F12" s="225">
        <f>IFERROR(SUMIF('2'!$Q$17:$Q$89,B12,'2'!$N$17:$N$89)*'2'!$V$16,"")</f>
        <v>0</v>
      </c>
      <c r="G12" s="225">
        <f>IFERROR(SUMIF('3'!$Q$17:$Q$89,B12,'3'!$N$17:$N$89)*'3'!$V$16,"")</f>
        <v>0</v>
      </c>
      <c r="H12" s="223">
        <f>IFERROR(SUMIF('4'!$Q$17:$Q$89,B12,'4'!$N$17:$N$89)*'4'!$V$16,"")</f>
        <v>0</v>
      </c>
      <c r="I12" s="223">
        <f>IFERROR(SUMIF('5'!$Q$17:$Q$89,B12,'5'!$N$17:$N$89)*'5'!$V$16,"")</f>
        <v>0</v>
      </c>
      <c r="J12" s="224">
        <f>IFERROR(SUMIF('6'!$Q$17:$Q$89,B12,'6'!$N$17:$N$89)*'6'!$V$16,"")</f>
        <v>0</v>
      </c>
      <c r="K12" s="224">
        <f>IFERROR(SUMIF('7'!$Q$17:$Q$89,B12,'7'!$N$17:$N$89)*'7'!$V$16,"")</f>
        <v>0</v>
      </c>
      <c r="L12" s="224">
        <f>IFERROR(SUMIF('8'!$Q$17:$Q$89,B12,'8'!$N$17:$N$89)*'8'!$V$16,"")</f>
        <v>0</v>
      </c>
      <c r="M12" s="223">
        <f>IFERROR(SUMIF('9'!$Q$17:$Q$89,B12,'9'!$N$17:$N$89)*'9'!$V$16,"")</f>
        <v>0</v>
      </c>
      <c r="N12" s="224">
        <f>IFERROR(SUMIF('10'!$Q$17:$Q$89,B12,'10'!$N$17:$N$89)*'10'!$V$16,"")</f>
        <v>0</v>
      </c>
      <c r="O12" s="223">
        <f>IFERROR(SUMIF('11'!$Q$17:$Q$89,B12,'11'!$N$17:$N$89)*'11'!$V$16,"")</f>
        <v>0</v>
      </c>
      <c r="P12" s="224">
        <f>IFERROR(SUMIF('12'!$Q$17:$Q$89,B12,'12'!$N$17:$N$89)*'12'!$V$16,"")</f>
        <v>0</v>
      </c>
      <c r="Q12" s="224">
        <f>IFERROR(SUMIF('13'!$Q$17:$Q$89,B12,'13'!$N$17:$N$89)*'13'!$V$16,"")</f>
        <v>0</v>
      </c>
      <c r="R12" s="223">
        <f>IFERROR(SUMIF('14'!$Q$17:$Q$89,B12,'14'!$N$17:$N$89)*'14'!$V$16,"")</f>
        <v>0</v>
      </c>
      <c r="S12" s="224">
        <f>IFERROR(SUMIF('15'!$Q$17:$Q$89,B12,'15'!$N$17:$N$89)*'15'!$V$16,"")</f>
        <v>0</v>
      </c>
      <c r="T12" s="224">
        <f>IFERROR(SUMIF('16'!$Q$17:$Q$89,B12,'16'!$N$17:$N$89)*'16'!$V$16,"")</f>
        <v>0</v>
      </c>
      <c r="U12" s="224">
        <f>IFERROR(SUMIF('17'!$Q$17:$Q$89,B12,'17'!$N$17:$N$89)*'17'!$V$16,"")</f>
        <v>0</v>
      </c>
      <c r="V12" s="224">
        <f>IFERROR(SUMIF('18'!$Q$17:$Q$89,B12,'18'!$N$17:$N$89)*'18'!$V$16,"")</f>
        <v>0</v>
      </c>
      <c r="W12" s="223">
        <f>IFERROR(SUMIF('19'!$Q$17:$Q$89,B12,'19'!$N$17:$N$89)*'19'!$V$16,"")</f>
        <v>0</v>
      </c>
      <c r="X12" s="223">
        <f>IFERROR(SUMIF('20'!$Q$17:$Q$89,B12,'20'!$N$17:$N$89)*'20'!$V$16,"")</f>
        <v>0</v>
      </c>
      <c r="Y12" s="224">
        <f>IFERROR(SUMIF('21'!$Q$17:$Q$89,B12,'21'!$N$17:$N$89)*'21'!$V$16,"")</f>
        <v>0</v>
      </c>
      <c r="Z12" s="224">
        <f>IFERROR(SUMIF('22'!$Q$17:$Q$89,B12,'22'!$N$17:$N$89)*'22'!$V$16,"")</f>
        <v>0</v>
      </c>
      <c r="AA12" s="224">
        <f>IFERROR(SUMIF('23'!$Q$17:$Q$89,B12,'23'!$N$17:$N$89)*'23'!$V$16,"")</f>
        <v>0</v>
      </c>
      <c r="AB12" s="223">
        <f>IFERROR(SUMIF('24'!$Q$17:$Q$89,B12,'24'!$N$17:$N$89)*'24'!$V$16,"")</f>
        <v>0</v>
      </c>
      <c r="AC12" s="223">
        <f>IFERROR(SUMIF('25'!$Q$17:$Q$89,B12,'25'!$N$17:$N$89)*'25'!$V$16,"")</f>
        <v>0</v>
      </c>
      <c r="AD12" s="223">
        <f>IFERROR(SUMIF('26'!$Q$17:$Q$89,B12,'26'!$N$17:$N$89)*'26'!$V$16,"")</f>
        <v>0</v>
      </c>
      <c r="AE12" s="224">
        <f>IFERROR(SUMIF('27'!$Q$17:$Q$89,B12,'27'!$N$17:$N$89)*'27'!$V$16,"")</f>
        <v>0</v>
      </c>
      <c r="AF12" s="224">
        <f>IFERROR(SUMIF('28'!$Q$17:$Q$89,B12,'28'!$N$17:$N$89)*'28'!$V$16,"")</f>
        <v>0</v>
      </c>
      <c r="AG12" s="224">
        <f>IFERROR(SUMIF('29'!$Q$17:$Q$89,B12,'29'!$N$17:$N$89)*'29'!$V$16,"")</f>
        <v>0</v>
      </c>
      <c r="AH12" s="224">
        <f>IFERROR(SUMIF('30'!$Q$17:$Q$89,B12,'30'!$N$17:$N$89)*'30'!$V$16,"")</f>
        <v>0</v>
      </c>
      <c r="AI12" s="224">
        <f>IFERROR(SUMIF('31'!$Q$17:$Q$89,B12,'31'!$N$17:$N$89)*'31'!$V$16,"")</f>
        <v>0</v>
      </c>
      <c r="AJ12" s="106">
        <f t="shared" si="0"/>
        <v>0</v>
      </c>
      <c r="AK12" s="213" t="str">
        <f t="shared" si="1"/>
        <v/>
      </c>
      <c r="AL12" s="105">
        <v>4.5</v>
      </c>
      <c r="AM12" s="217" t="str">
        <f t="shared" si="2"/>
        <v/>
      </c>
      <c r="AN12" s="111"/>
      <c r="AO12" s="71"/>
      <c r="AP12" s="71"/>
    </row>
    <row r="13" spans="1:44" ht="18" customHeight="1">
      <c r="A13" s="79"/>
      <c r="B13" s="83">
        <v>8</v>
      </c>
      <c r="C13" s="513" t="s">
        <v>1560</v>
      </c>
      <c r="D13" s="81" t="s">
        <v>1561</v>
      </c>
      <c r="E13" s="221">
        <f>IFERROR(SUMIF('1'!$Q$17:$Q$89,B13,'1'!$N$17:$N$89)*'1'!$V$16,"")</f>
        <v>0</v>
      </c>
      <c r="F13" s="221">
        <f>IFERROR(SUMIF('2'!$Q$17:$Q$89,B13,'2'!$N$17:$N$89)*'2'!$V$16,"")</f>
        <v>0</v>
      </c>
      <c r="G13" s="221">
        <f>IFERROR(SUMIF('3'!$Q$17:$Q$89,B13,'3'!$N$17:$N$89)*'3'!$V$16,"")</f>
        <v>0</v>
      </c>
      <c r="H13" s="221">
        <f>IFERROR(SUMIF('4'!$Q$17:$Q$89,B13,'4'!$N$17:$N$89)*'4'!$V$16,"")</f>
        <v>0</v>
      </c>
      <c r="I13" s="221">
        <f>IFERROR(SUMIF('5'!$Q$17:$Q$89,B13,'5'!$N$17:$N$89)*'5'!$V$16,"")</f>
        <v>0</v>
      </c>
      <c r="J13" s="221">
        <f>IFERROR(SUMIF('6'!$Q$17:$Q$89,B13,'6'!$N$17:$N$89)*'6'!$V$16,"")</f>
        <v>0</v>
      </c>
      <c r="K13" s="221">
        <f>IFERROR(SUMIF('7'!$Q$17:$Q$89,B13,'7'!$N$17:$N$89)*'7'!$V$16,"")</f>
        <v>0</v>
      </c>
      <c r="L13" s="222">
        <f>IFERROR(SUMIF('8'!$Q$17:$Q$89,B13,'8'!$N$17:$N$89)*'8'!$V$16,"")</f>
        <v>0</v>
      </c>
      <c r="M13" s="221">
        <f>IFERROR(SUMIF('9'!$Q$17:$Q$89,B13,'9'!$N$17:$N$89)*'9'!$V$16,"")</f>
        <v>0</v>
      </c>
      <c r="N13" s="221">
        <f>IFERROR(SUMIF('10'!$Q$17:$Q$89,B13,'10'!$N$17:$N$89)*'10'!$V$16,"")</f>
        <v>0</v>
      </c>
      <c r="O13" s="221">
        <f>IFERROR(SUMIF('11'!$Q$17:$Q$89,B13,'11'!$N$17:$N$89)*'11'!$V$16,"")</f>
        <v>0</v>
      </c>
      <c r="P13" s="222">
        <f>IFERROR(SUMIF('12'!$Q$17:$Q$89,B13,'12'!$N$17:$N$89)*'12'!$V$16,"")</f>
        <v>0</v>
      </c>
      <c r="Q13" s="222">
        <f>IFERROR(SUMIF('13'!$Q$17:$Q$89,B13,'13'!$N$17:$N$89)*'13'!$V$16,"")</f>
        <v>0</v>
      </c>
      <c r="R13" s="222">
        <f>IFERROR(SUMIF('14'!$Q$17:$Q$89,B13,'14'!$N$17:$N$89)*'14'!$V$16,"")</f>
        <v>0</v>
      </c>
      <c r="S13" s="221">
        <f>IFERROR(SUMIF('15'!$Q$17:$Q$89,B13,'15'!$N$17:$N$89)*'15'!$V$16,"")</f>
        <v>0</v>
      </c>
      <c r="T13" s="221">
        <f>IFERROR(SUMIF('16'!$Q$17:$Q$89,B13,'16'!$N$17:$N$89)*'16'!$V$16,"")</f>
        <v>0</v>
      </c>
      <c r="U13" s="221">
        <f>IFERROR(SUMIF('17'!$Q$17:$Q$89,B13,'17'!$N$17:$N$89)*'17'!$V$16,"")</f>
        <v>0</v>
      </c>
      <c r="V13" s="221">
        <f>IFERROR(SUMIF('18'!$Q$17:$Q$89,B13,'18'!$N$17:$N$89)*'18'!$V$16,"")</f>
        <v>0</v>
      </c>
      <c r="W13" s="221">
        <f>IFERROR(SUMIF('19'!$Q$17:$Q$89,B13,'19'!$N$17:$N$89)*'19'!$V$16,"")</f>
        <v>0</v>
      </c>
      <c r="X13" s="221">
        <f>IFERROR(SUMIF('20'!$Q$17:$Q$89,B13,'20'!$N$17:$N$89)*'20'!$V$16,"")</f>
        <v>0</v>
      </c>
      <c r="Y13" s="221">
        <f>IFERROR(SUMIF('21'!$Q$17:$Q$89,B13,'21'!$N$17:$N$89)*'21'!$V$16,"")</f>
        <v>0</v>
      </c>
      <c r="Z13" s="221">
        <f>IFERROR(SUMIF('22'!$Q$17:$Q$89,B13,'22'!$N$17:$N$89)*'22'!$V$16,"")</f>
        <v>0</v>
      </c>
      <c r="AA13" s="221">
        <f>IFERROR(SUMIF('23'!$Q$17:$Q$89,B13,'23'!$N$17:$N$89)*'23'!$V$16,"")</f>
        <v>0</v>
      </c>
      <c r="AB13" s="221">
        <f>IFERROR(SUMIF('24'!$Q$17:$Q$89,B13,'24'!$N$17:$N$89)*'24'!$V$16,"")</f>
        <v>0</v>
      </c>
      <c r="AC13" s="221">
        <f>IFERROR(SUMIF('25'!$Q$17:$Q$89,B13,'25'!$N$17:$N$89)*'25'!$V$16,"")</f>
        <v>0</v>
      </c>
      <c r="AD13" s="221">
        <f>IFERROR(SUMIF('26'!$Q$17:$Q$89,B13,'26'!$N$17:$N$89)*'26'!$V$16,"")</f>
        <v>0</v>
      </c>
      <c r="AE13" s="222">
        <f>IFERROR(SUMIF('27'!$Q$17:$Q$89,B13,'27'!$N$17:$N$89)*'27'!$V$16,"")</f>
        <v>0</v>
      </c>
      <c r="AF13" s="221">
        <f>IFERROR(SUMIF('28'!$Q$17:$Q$89,B13,'28'!$N$17:$N$89)*'28'!$V$16,"")</f>
        <v>0</v>
      </c>
      <c r="AG13" s="221">
        <f>IFERROR(SUMIF('29'!$Q$17:$Q$89,B13,'29'!$N$17:$N$89)*'29'!$V$16,"")</f>
        <v>0</v>
      </c>
      <c r="AH13" s="221">
        <f>IFERROR(SUMIF('30'!$Q$17:$Q$89,B13,'30'!$N$17:$N$89)*'30'!$V$16,"")</f>
        <v>0</v>
      </c>
      <c r="AI13" s="221">
        <f>IFERROR(SUMIF('31'!$Q$17:$Q$89,B13,'31'!$N$17:$N$89)*'31'!$V$16,"")</f>
        <v>0</v>
      </c>
      <c r="AJ13" s="110">
        <f t="shared" si="0"/>
        <v>0</v>
      </c>
      <c r="AK13" s="212" t="str">
        <f t="shared" si="1"/>
        <v/>
      </c>
      <c r="AL13" s="206">
        <v>150</v>
      </c>
      <c r="AM13" s="216" t="str">
        <f t="shared" si="2"/>
        <v/>
      </c>
      <c r="AN13" s="109"/>
      <c r="AO13" s="71"/>
      <c r="AP13" s="71"/>
    </row>
    <row r="14" spans="1:44" ht="18" customHeight="1">
      <c r="A14" s="83">
        <v>2</v>
      </c>
      <c r="B14" s="83">
        <v>9</v>
      </c>
      <c r="C14" s="514"/>
      <c r="D14" s="86" t="s">
        <v>1562</v>
      </c>
      <c r="E14" s="225">
        <f>IFERROR(SUMIF('1'!$Q$17:$Q$89,B14,'1'!$N$17:$N$89)*'1'!$V$16,"")</f>
        <v>0</v>
      </c>
      <c r="F14" s="225">
        <f>IFERROR(SUMIF('2'!$Q$17:$Q$89,B14,'2'!$N$17:$N$89)*'2'!$V$16,"")</f>
        <v>0</v>
      </c>
      <c r="G14" s="225">
        <f>IFERROR(SUMIF('3'!$Q$17:$Q$89,B14,'3'!$N$17:$N$89)*'3'!$V$16,"")</f>
        <v>0</v>
      </c>
      <c r="H14" s="223">
        <f>IFERROR(SUMIF('4'!$Q$17:$Q$89,B14,'4'!$N$17:$N$89)*'4'!$V$16,"")</f>
        <v>0</v>
      </c>
      <c r="I14" s="223">
        <f>IFERROR(SUMIF('5'!$Q$17:$Q$89,B14,'5'!$N$17:$N$89)*'5'!$V$16,"")</f>
        <v>0</v>
      </c>
      <c r="J14" s="227">
        <f>IFERROR(SUMIF('6'!$Q$17:$Q$89,B14,'6'!$N$17:$N$89)*'6'!$V$16,"")</f>
        <v>0</v>
      </c>
      <c r="K14" s="225">
        <f>IFERROR(SUMIF('7'!$Q$17:$Q$89,B14,'7'!$N$17:$N$89)*'7'!$V$16,"")</f>
        <v>0</v>
      </c>
      <c r="L14" s="224">
        <f>IFERROR(SUMIF('8'!$Q$17:$Q$89,B14,'8'!$N$17:$N$89)*'8'!$V$16,"")</f>
        <v>0</v>
      </c>
      <c r="M14" s="223">
        <f>IFERROR(SUMIF('9'!$Q$17:$Q$89,B14,'9'!$N$17:$N$89)*'9'!$V$16,"")</f>
        <v>0</v>
      </c>
      <c r="N14" s="223">
        <f>IFERROR(SUMIF('10'!$Q$17:$Q$89,B14,'10'!$N$17:$N$89)*'10'!$V$16,"")</f>
        <v>0</v>
      </c>
      <c r="O14" s="223">
        <f>IFERROR(SUMIF('11'!$Q$17:$Q$89,B14,'11'!$N$17:$N$89)*'11'!$V$16,"")</f>
        <v>0</v>
      </c>
      <c r="P14" s="224">
        <f>IFERROR(SUMIF('12'!$Q$17:$Q$89,B14,'12'!$N$17:$N$89)*'12'!$V$16,"")</f>
        <v>0</v>
      </c>
      <c r="Q14" s="224">
        <f>IFERROR(SUMIF('13'!$Q$17:$Q$89,B14,'13'!$N$17:$N$89)*'13'!$V$16,"")</f>
        <v>0</v>
      </c>
      <c r="R14" s="224">
        <f>IFERROR(SUMIF('14'!$Q$17:$Q$89,B14,'14'!$N$17:$N$89)*'14'!$V$16,"")</f>
        <v>0</v>
      </c>
      <c r="S14" s="223">
        <f>IFERROR(SUMIF('15'!$Q$17:$Q$89,B14,'15'!$N$17:$N$89)*'15'!$V$16,"")</f>
        <v>0</v>
      </c>
      <c r="T14" s="223">
        <f>IFERROR(SUMIF('16'!$Q$17:$Q$89,B14,'16'!$N$17:$N$89)*'16'!$V$16,"")</f>
        <v>0</v>
      </c>
      <c r="U14" s="223">
        <f>IFERROR(SUMIF('17'!$Q$17:$Q$89,B14,'17'!$N$17:$N$89)*'17'!$V$16,"")</f>
        <v>0</v>
      </c>
      <c r="V14" s="223">
        <f>IFERROR(SUMIF('18'!$Q$17:$Q$89,B14,'18'!$N$17:$N$89)*'18'!$V$16,"")</f>
        <v>0</v>
      </c>
      <c r="W14" s="223">
        <f>IFERROR(SUMIF('19'!$Q$17:$Q$89,B14,'19'!$N$17:$N$89)*'19'!$V$16,"")</f>
        <v>0</v>
      </c>
      <c r="X14" s="223">
        <f>IFERROR(SUMIF('20'!$Q$17:$Q$89,B14,'20'!$N$17:$N$89)*'20'!$V$16,"")</f>
        <v>0</v>
      </c>
      <c r="Y14" s="223">
        <f>IFERROR(SUMIF('21'!$Q$17:$Q$89,B14,'21'!$N$17:$N$89)*'21'!$V$16,"")</f>
        <v>0</v>
      </c>
      <c r="Z14" s="223">
        <f>IFERROR(SUMIF('22'!$Q$17:$Q$89,B14,'22'!$N$17:$N$89)*'22'!$V$16,"")</f>
        <v>0</v>
      </c>
      <c r="AA14" s="223">
        <f>IFERROR(SUMIF('23'!$Q$17:$Q$89,B14,'23'!$N$17:$N$89)*'23'!$V$16,"")</f>
        <v>0</v>
      </c>
      <c r="AB14" s="223">
        <f>IFERROR(SUMIF('24'!$Q$17:$Q$89,B14,'24'!$N$17:$N$89)*'24'!$V$16,"")</f>
        <v>0</v>
      </c>
      <c r="AC14" s="223">
        <f>IFERROR(SUMIF('25'!$Q$17:$Q$89,B14,'25'!$N$17:$N$89)*'25'!$V$16,"")</f>
        <v>0</v>
      </c>
      <c r="AD14" s="223">
        <f>IFERROR(SUMIF('26'!$Q$17:$Q$89,B14,'26'!$N$17:$N$89)*'26'!$V$16,"")</f>
        <v>0</v>
      </c>
      <c r="AE14" s="224">
        <f>IFERROR(SUMIF('27'!$Q$17:$Q$89,B14,'27'!$N$17:$N$89)*'27'!$V$16,"")</f>
        <v>0</v>
      </c>
      <c r="AF14" s="223">
        <f>IFERROR(SUMIF('28'!$Q$17:$Q$89,B14,'28'!$N$17:$N$89)*'28'!$V$16,"")</f>
        <v>0</v>
      </c>
      <c r="AG14" s="223">
        <f>IFERROR(SUMIF('29'!$Q$17:$Q$89,B14,'29'!$N$17:$N$89)*'29'!$V$16,"")</f>
        <v>0</v>
      </c>
      <c r="AH14" s="223">
        <f>IFERROR(SUMIF('30'!$Q$17:$Q$89,B14,'30'!$N$17:$N$89)*'30'!$V$16,"")</f>
        <v>0</v>
      </c>
      <c r="AI14" s="223">
        <f>IFERROR(SUMIF('31'!$Q$17:$Q$89,B14,'31'!$N$17:$N$89)*'31'!$V$16,"")</f>
        <v>0</v>
      </c>
      <c r="AJ14" s="106">
        <f t="shared" si="0"/>
        <v>0</v>
      </c>
      <c r="AK14" s="213" t="str">
        <f t="shared" si="1"/>
        <v/>
      </c>
      <c r="AL14" s="105">
        <v>6.3</v>
      </c>
      <c r="AM14" s="217" t="str">
        <f t="shared" si="2"/>
        <v/>
      </c>
      <c r="AN14" s="104"/>
      <c r="AO14" s="71"/>
      <c r="AP14" s="71"/>
    </row>
    <row r="15" spans="1:44" ht="18" customHeight="1">
      <c r="A15" s="88"/>
      <c r="B15" s="83">
        <v>10</v>
      </c>
      <c r="C15" s="511" t="s">
        <v>1563</v>
      </c>
      <c r="D15" s="512"/>
      <c r="E15" s="221">
        <f>IFERROR(SUMIF('1'!$Q$17:$Q$89,B15,'1'!$N$17:$N$89)*'1'!$V$16,"")</f>
        <v>0</v>
      </c>
      <c r="F15" s="221">
        <f>IFERROR(SUMIF('2'!$Q$17:$Q$89,B15,'2'!$N$17:$N$89)*'2'!$V$16,"")</f>
        <v>0</v>
      </c>
      <c r="G15" s="221">
        <f>IFERROR(SUMIF('3'!$Q$17:$Q$89,B15,'3'!$N$17:$N$89)*'3'!$V$16,"")</f>
        <v>0</v>
      </c>
      <c r="H15" s="222">
        <f>IFERROR(SUMIF('4'!$Q$17:$Q$89,B15,'4'!$N$17:$N$89)*'4'!$V$16,"")</f>
        <v>0</v>
      </c>
      <c r="I15" s="222">
        <f>IFERROR(SUMIF('5'!$Q$17:$Q$89,B15,'5'!$N$17:$N$89)*'5'!$V$16,"")</f>
        <v>0</v>
      </c>
      <c r="J15" s="222">
        <f>IFERROR(SUMIF('6'!$Q$17:$Q$89,B15,'6'!$N$17:$N$89)*'6'!$V$16,"")</f>
        <v>0</v>
      </c>
      <c r="K15" s="221">
        <f>IFERROR(SUMIF('7'!$Q$17:$Q$89,B15,'7'!$N$17:$N$89)*'7'!$V$16,"")</f>
        <v>0</v>
      </c>
      <c r="L15" s="221">
        <f>IFERROR(SUMIF('8'!$Q$17:$Q$89,B15,'8'!$N$17:$N$89)*'8'!$V$16,"")</f>
        <v>0</v>
      </c>
      <c r="M15" s="222">
        <f>IFERROR(SUMIF('9'!$Q$17:$Q$89,B15,'9'!$N$17:$N$89)*'9'!$V$16,"")</f>
        <v>0</v>
      </c>
      <c r="N15" s="222">
        <f>IFERROR(SUMIF('10'!$Q$17:$Q$89,B15,'10'!$N$17:$N$89)*'10'!$V$16,"")</f>
        <v>0</v>
      </c>
      <c r="O15" s="222">
        <f>IFERROR(SUMIF('11'!$Q$17:$Q$89,B15,'11'!$N$17:$N$89)*'11'!$V$16,"")</f>
        <v>0</v>
      </c>
      <c r="P15" s="222">
        <f>IFERROR(SUMIF('12'!$Q$17:$Q$89,B15,'12'!$N$17:$N$89)*'12'!$V$16,"")</f>
        <v>0</v>
      </c>
      <c r="Q15" s="227">
        <f>IFERROR(SUMIF('13'!$Q$17:$Q$89,B15,'13'!$N$17:$N$89)*'13'!$V$16,"")</f>
        <v>0</v>
      </c>
      <c r="R15" s="222">
        <f>IFERROR(SUMIF('14'!$Q$17:$Q$89,B15,'14'!$N$17:$N$89)*'14'!$V$16,"")</f>
        <v>0</v>
      </c>
      <c r="S15" s="222">
        <f>IFERROR(SUMIF('15'!$Q$17:$Q$89,B15,'15'!$N$17:$N$89)*'15'!$V$16,"")</f>
        <v>0</v>
      </c>
      <c r="T15" s="222">
        <f>IFERROR(SUMIF('16'!$Q$17:$Q$89,B15,'16'!$N$17:$N$89)*'16'!$V$16,"")</f>
        <v>0</v>
      </c>
      <c r="U15" s="222">
        <f>IFERROR(SUMIF('17'!$Q$17:$Q$89,B15,'17'!$N$17:$N$89)*'17'!$V$16,"")</f>
        <v>0</v>
      </c>
      <c r="V15" s="222">
        <f>IFERROR(SUMIF('18'!$Q$17:$Q$89,B15,'18'!$N$17:$N$89)*'18'!$V$16,"")</f>
        <v>0</v>
      </c>
      <c r="W15" s="222">
        <f>IFERROR(SUMIF('19'!$Q$17:$Q$89,B15,'19'!$N$17:$N$89)*'19'!$V$16,"")</f>
        <v>0</v>
      </c>
      <c r="X15" s="222">
        <f>IFERROR(SUMIF('20'!$Q$17:$Q$89,B15,'20'!$N$17:$N$89)*'20'!$V$16,"")</f>
        <v>0</v>
      </c>
      <c r="Y15" s="222">
        <f>IFERROR(SUMIF('21'!$Q$17:$Q$89,B15,'21'!$N$17:$N$89)*'21'!$V$16,"")</f>
        <v>0</v>
      </c>
      <c r="Z15" s="222">
        <f>IFERROR(SUMIF('22'!$Q$17:$Q$89,B15,'22'!$N$17:$N$89)*'22'!$V$16,"")</f>
        <v>0</v>
      </c>
      <c r="AA15" s="222">
        <f>IFERROR(SUMIF('23'!$Q$17:$Q$89,B15,'23'!$N$17:$N$89)*'23'!$V$16,"")</f>
        <v>0</v>
      </c>
      <c r="AB15" s="222">
        <f>IFERROR(SUMIF('24'!$Q$17:$Q$89,B15,'24'!$N$17:$N$89)*'24'!$V$16,"")</f>
        <v>0</v>
      </c>
      <c r="AC15" s="222">
        <f>IFERROR(SUMIF('25'!$Q$17:$Q$89,B15,'25'!$N$17:$N$89)*'25'!$V$16,"")</f>
        <v>0</v>
      </c>
      <c r="AD15" s="222">
        <f>IFERROR(SUMIF('26'!$Q$17:$Q$89,B15,'26'!$N$17:$N$89)*'26'!$V$16,"")</f>
        <v>0</v>
      </c>
      <c r="AE15" s="222">
        <f>IFERROR(SUMIF('27'!$Q$17:$Q$89,B15,'27'!$N$17:$N$89)*'27'!$V$16,"")</f>
        <v>0</v>
      </c>
      <c r="AF15" s="222">
        <f>IFERROR(SUMIF('28'!$Q$17:$Q$89,B15,'28'!$N$17:$N$89)*'28'!$V$16,"")</f>
        <v>0</v>
      </c>
      <c r="AG15" s="222">
        <f>IFERROR(SUMIF('29'!$Q$17:$Q$89,B15,'29'!$N$17:$N$89)*'29'!$V$16,"")</f>
        <v>0</v>
      </c>
      <c r="AH15" s="222">
        <f>IFERROR(SUMIF('30'!$Q$17:$Q$89,B15,'30'!$N$17:$N$89)*'30'!$V$16,"")</f>
        <v>0</v>
      </c>
      <c r="AI15" s="222">
        <f>IFERROR(SUMIF('31'!$Q$17:$Q$89,B15,'31'!$N$17:$N$89)*'31'!$V$16,"")</f>
        <v>0</v>
      </c>
      <c r="AJ15" s="100">
        <f t="shared" si="0"/>
        <v>0</v>
      </c>
      <c r="AK15" s="214" t="str">
        <f t="shared" si="1"/>
        <v/>
      </c>
      <c r="AL15" s="102">
        <v>1.1000000000000001</v>
      </c>
      <c r="AM15" s="218" t="str">
        <f t="shared" si="2"/>
        <v/>
      </c>
      <c r="AN15" s="101"/>
      <c r="AO15" s="71"/>
      <c r="AP15" s="71"/>
    </row>
    <row r="16" spans="1:44" ht="18" customHeight="1">
      <c r="A16" s="83">
        <v>3</v>
      </c>
      <c r="B16" s="83">
        <v>11</v>
      </c>
      <c r="C16" s="511" t="s">
        <v>1564</v>
      </c>
      <c r="D16" s="512"/>
      <c r="E16" s="221">
        <f>IFERROR(SUMIF('1'!$Q$17:$Q$89,B16,'1'!$N$17:$N$89)*'1'!$V$16,"")</f>
        <v>0</v>
      </c>
      <c r="F16" s="221">
        <f>IFERROR(SUMIF('2'!$Q$17:$Q$89,B16,'2'!$N$17:$N$89)*'2'!$V$16,"")</f>
        <v>0</v>
      </c>
      <c r="G16" s="221">
        <f>IFERROR(SUMIF('3'!$Q$17:$Q$89,B16,'3'!$N$17:$N$89)*'3'!$V$16,"")</f>
        <v>0</v>
      </c>
      <c r="H16" s="222">
        <f>IFERROR(SUMIF('4'!$Q$17:$Q$89,B16,'4'!$N$17:$N$89)*'4'!$V$16,"")</f>
        <v>0</v>
      </c>
      <c r="I16" s="222">
        <f>IFERROR(SUMIF('5'!$Q$17:$Q$89,B16,'5'!$N$17:$N$89)*'5'!$V$16,"")</f>
        <v>0</v>
      </c>
      <c r="J16" s="222">
        <f>IFERROR(SUMIF('6'!$Q$17:$Q$89,B16,'6'!$N$17:$N$89)*'6'!$V$16,"")</f>
        <v>0</v>
      </c>
      <c r="K16" s="221">
        <f>IFERROR(SUMIF('7'!$Q$17:$Q$89,B16,'7'!$N$17:$N$89)*'7'!$V$16,"")</f>
        <v>0</v>
      </c>
      <c r="L16" s="221">
        <f>IFERROR(SUMIF('8'!$Q$17:$Q$89,B16,'8'!$N$17:$N$89)*'8'!$V$16,"")</f>
        <v>0</v>
      </c>
      <c r="M16" s="222">
        <f>IFERROR(SUMIF('9'!$Q$17:$Q$89,B16,'9'!$N$17:$N$89)*'9'!$V$16,"")</f>
        <v>0</v>
      </c>
      <c r="N16" s="222">
        <f>IFERROR(SUMIF('10'!$Q$17:$Q$89,B16,'10'!$N$17:$N$89)*'10'!$V$16,"")</f>
        <v>0</v>
      </c>
      <c r="O16" s="222">
        <f>IFERROR(SUMIF('11'!$Q$17:$Q$89,B16,'11'!$N$17:$N$89)*'11'!$V$16,"")</f>
        <v>0</v>
      </c>
      <c r="P16" s="222">
        <f>IFERROR(SUMIF('12'!$Q$17:$Q$89,B16,'12'!$N$17:$N$89)*'12'!$V$16,"")</f>
        <v>0</v>
      </c>
      <c r="Q16" s="222">
        <f>IFERROR(SUMIF('13'!$Q$17:$Q$89,B16,'13'!$N$17:$N$89)*'13'!$V$16,"")</f>
        <v>0</v>
      </c>
      <c r="R16" s="222">
        <f>IFERROR(SUMIF('14'!$Q$17:$Q$89,B16,'14'!$N$17:$N$89)*'14'!$V$16,"")</f>
        <v>0</v>
      </c>
      <c r="S16" s="222">
        <f>IFERROR(SUMIF('15'!$Q$17:$Q$89,B16,'15'!$N$17:$N$89)*'15'!$V$16,"")</f>
        <v>0</v>
      </c>
      <c r="T16" s="222">
        <f>IFERROR(SUMIF('16'!$Q$17:$Q$89,B16,'16'!$N$17:$N$89)*'16'!$V$16,"")</f>
        <v>0</v>
      </c>
      <c r="U16" s="222">
        <f>IFERROR(SUMIF('17'!$Q$17:$Q$89,B16,'17'!$N$17:$N$89)*'17'!$V$16,"")</f>
        <v>0</v>
      </c>
      <c r="V16" s="222">
        <f>IFERROR(SUMIF('18'!$Q$17:$Q$89,B16,'18'!$N$17:$N$89)*'18'!$V$16,"")</f>
        <v>0</v>
      </c>
      <c r="W16" s="222">
        <f>IFERROR(SUMIF('19'!$Q$17:$Q$89,B16,'19'!$N$17:$N$89)*'19'!$V$16,"")</f>
        <v>0</v>
      </c>
      <c r="X16" s="222">
        <f>IFERROR(SUMIF('20'!$Q$17:$Q$89,B16,'20'!$N$17:$N$89)*'20'!$V$16,"")</f>
        <v>0</v>
      </c>
      <c r="Y16" s="222">
        <f>IFERROR(SUMIF('21'!$Q$17:$Q$89,B16,'21'!$N$17:$N$89)*'21'!$V$16,"")</f>
        <v>0</v>
      </c>
      <c r="Z16" s="222">
        <f>IFERROR(SUMIF('22'!$Q$17:$Q$89,B16,'22'!$N$17:$N$89)*'22'!$V$16,"")</f>
        <v>0</v>
      </c>
      <c r="AA16" s="222">
        <f>IFERROR(SUMIF('23'!$Q$17:$Q$89,B16,'23'!$N$17:$N$89)*'23'!$V$16,"")</f>
        <v>0</v>
      </c>
      <c r="AB16" s="222">
        <f>IFERROR(SUMIF('24'!$Q$17:$Q$89,B16,'24'!$N$17:$N$89)*'24'!$V$16,"")</f>
        <v>0</v>
      </c>
      <c r="AC16" s="222">
        <f>IFERROR(SUMIF('25'!$Q$17:$Q$89,B16,'25'!$N$17:$N$89)*'25'!$V$16,"")</f>
        <v>0</v>
      </c>
      <c r="AD16" s="222">
        <f>IFERROR(SUMIF('26'!$Q$17:$Q$89,B16,'26'!$N$17:$N$89)*'26'!$V$16,"")</f>
        <v>0</v>
      </c>
      <c r="AE16" s="222">
        <f>IFERROR(SUMIF('27'!$Q$17:$Q$89,B16,'27'!$N$17:$N$89)*'27'!$V$16,"")</f>
        <v>0</v>
      </c>
      <c r="AF16" s="222">
        <f>IFERROR(SUMIF('28'!$Q$17:$Q$89,B16,'28'!$N$17:$N$89)*'28'!$V$16,"")</f>
        <v>0</v>
      </c>
      <c r="AG16" s="222">
        <f>IFERROR(SUMIF('29'!$Q$17:$Q$89,B16,'29'!$N$17:$N$89)*'29'!$V$16,"")</f>
        <v>0</v>
      </c>
      <c r="AH16" s="222">
        <f>IFERROR(SUMIF('30'!$Q$17:$Q$89,B16,'30'!$N$17:$N$89)*'30'!$V$16,"")</f>
        <v>0</v>
      </c>
      <c r="AI16" s="222">
        <f>IFERROR(SUMIF('31'!$Q$17:$Q$89,B16,'31'!$N$17:$N$89)*'31'!$V$16,"")</f>
        <v>0</v>
      </c>
      <c r="AJ16" s="100">
        <f t="shared" si="0"/>
        <v>0</v>
      </c>
      <c r="AK16" s="214" t="str">
        <f t="shared" si="1"/>
        <v/>
      </c>
      <c r="AL16" s="208">
        <v>32</v>
      </c>
      <c r="AM16" s="218" t="str">
        <f t="shared" si="2"/>
        <v/>
      </c>
      <c r="AN16" s="101"/>
      <c r="AO16" s="71"/>
      <c r="AP16" s="71"/>
    </row>
    <row r="17" spans="1:42" ht="18" customHeight="1">
      <c r="A17" s="79">
        <v>4</v>
      </c>
      <c r="B17" s="83">
        <v>12</v>
      </c>
      <c r="C17" s="511" t="s">
        <v>1565</v>
      </c>
      <c r="D17" s="512"/>
      <c r="E17" s="221">
        <f>IFERROR(SUMIF('1'!$Q$17:$Q$89,B17,'1'!$N$17:$N$89)*'1'!$V$16,"")</f>
        <v>0</v>
      </c>
      <c r="F17" s="221">
        <f>IFERROR(SUMIF('2'!$Q$17:$Q$89,B17,'2'!$N$17:$N$89)*'2'!$V$16,"")</f>
        <v>0</v>
      </c>
      <c r="G17" s="221">
        <f>IFERROR(SUMIF('3'!$Q$17:$Q$89,B17,'3'!$N$17:$N$89)*'3'!$V$16,"")</f>
        <v>0</v>
      </c>
      <c r="H17" s="222">
        <f>IFERROR(SUMIF('4'!$Q$17:$Q$89,B17,'4'!$N$17:$N$89)*'4'!$V$16,"")</f>
        <v>0</v>
      </c>
      <c r="I17" s="222">
        <f>IFERROR(SUMIF('5'!$Q$17:$Q$89,B17,'5'!$N$17:$N$89)*'5'!$V$16,"")</f>
        <v>0</v>
      </c>
      <c r="J17" s="222">
        <f>IFERROR(SUMIF('6'!$Q$17:$Q$89,B17,'6'!$N$17:$N$89)*'6'!$V$16,"")</f>
        <v>0</v>
      </c>
      <c r="K17" s="221">
        <f>IFERROR(SUMIF('7'!$Q$17:$Q$89,B17,'7'!$N$17:$N$89)*'7'!$V$16,"")</f>
        <v>0</v>
      </c>
      <c r="L17" s="221">
        <f>IFERROR(SUMIF('8'!$Q$17:$Q$89,B17,'8'!$N$17:$N$89)*'8'!$V$16,"")</f>
        <v>0</v>
      </c>
      <c r="M17" s="222">
        <f>IFERROR(SUMIF('9'!$Q$17:$Q$89,B17,'9'!$N$17:$N$89)*'9'!$V$16,"")</f>
        <v>0</v>
      </c>
      <c r="N17" s="222">
        <f>IFERROR(SUMIF('10'!$Q$17:$Q$89,B17,'10'!$N$17:$N$89)*'10'!$V$16,"")</f>
        <v>0</v>
      </c>
      <c r="O17" s="222">
        <f>IFERROR(SUMIF('11'!$Q$17:$Q$89,B17,'11'!$N$17:$N$89)*'11'!$V$16,"")</f>
        <v>0</v>
      </c>
      <c r="P17" s="222">
        <f>IFERROR(SUMIF('12'!$Q$17:$Q$89,B17,'12'!$N$17:$N$89)*'12'!$V$16,"")</f>
        <v>0</v>
      </c>
      <c r="Q17" s="222">
        <f>IFERROR(SUMIF('13'!$Q$17:$Q$89,B17,'13'!$N$17:$N$89)*'13'!$V$16,"")</f>
        <v>0</v>
      </c>
      <c r="R17" s="222">
        <f>IFERROR(SUMIF('14'!$Q$17:$Q$89,B17,'14'!$N$17:$N$89)*'14'!$V$16,"")</f>
        <v>0</v>
      </c>
      <c r="S17" s="222">
        <f>IFERROR(SUMIF('15'!$Q$17:$Q$89,B17,'15'!$N$17:$N$89)*'15'!$V$16,"")</f>
        <v>0</v>
      </c>
      <c r="T17" s="222">
        <f>IFERROR(SUMIF('16'!$Q$17:$Q$89,B17,'16'!$N$17:$N$89)*'16'!$V$16,"")</f>
        <v>0</v>
      </c>
      <c r="U17" s="222">
        <f>IFERROR(SUMIF('17'!$Q$17:$Q$89,B17,'17'!$N$17:$N$89)*'17'!$V$16,"")</f>
        <v>0</v>
      </c>
      <c r="V17" s="222">
        <f>IFERROR(SUMIF('18'!$Q$17:$Q$89,B17,'18'!$N$17:$N$89)*'18'!$V$16,"")</f>
        <v>0</v>
      </c>
      <c r="W17" s="222">
        <f>IFERROR(SUMIF('19'!$Q$17:$Q$89,B17,'19'!$N$17:$N$89)*'19'!$V$16,"")</f>
        <v>0</v>
      </c>
      <c r="X17" s="222">
        <f>IFERROR(SUMIF('20'!$Q$17:$Q$89,B17,'20'!$N$17:$N$89)*'20'!$V$16,"")</f>
        <v>0</v>
      </c>
      <c r="Y17" s="222">
        <f>IFERROR(SUMIF('21'!$Q$17:$Q$89,B17,'21'!$N$17:$N$89)*'21'!$V$16,"")</f>
        <v>0</v>
      </c>
      <c r="Z17" s="222">
        <f>IFERROR(SUMIF('22'!$Q$17:$Q$89,B17,'22'!$N$17:$N$89)*'22'!$V$16,"")</f>
        <v>0</v>
      </c>
      <c r="AA17" s="222">
        <f>IFERROR(SUMIF('23'!$Q$17:$Q$89,B17,'23'!$N$17:$N$89)*'23'!$V$16,"")</f>
        <v>0</v>
      </c>
      <c r="AB17" s="222">
        <f>IFERROR(SUMIF('24'!$Q$17:$Q$89,B17,'24'!$N$17:$N$89)*'24'!$V$16,"")</f>
        <v>0</v>
      </c>
      <c r="AC17" s="222">
        <f>IFERROR(SUMIF('25'!$Q$17:$Q$89,B17,'25'!$N$17:$N$89)*'25'!$V$16,"")</f>
        <v>0</v>
      </c>
      <c r="AD17" s="222">
        <f>IFERROR(SUMIF('26'!$Q$17:$Q$89,B17,'26'!$N$17:$N$89)*'26'!$V$16,"")</f>
        <v>0</v>
      </c>
      <c r="AE17" s="222">
        <f>IFERROR(SUMIF('27'!$Q$17:$Q$89,B17,'27'!$N$17:$N$89)*'27'!$V$16,"")</f>
        <v>0</v>
      </c>
      <c r="AF17" s="222">
        <f>IFERROR(SUMIF('28'!$Q$17:$Q$89,B17,'28'!$N$17:$N$89)*'28'!$V$16,"")</f>
        <v>0</v>
      </c>
      <c r="AG17" s="222">
        <f>IFERROR(SUMIF('29'!$Q$17:$Q$89,B17,'29'!$N$17:$N$89)*'29'!$V$16,"")</f>
        <v>0</v>
      </c>
      <c r="AH17" s="222">
        <f>IFERROR(SUMIF('30'!$Q$17:$Q$89,B17,'30'!$N$17:$N$89)*'30'!$V$16,"")</f>
        <v>0</v>
      </c>
      <c r="AI17" s="222">
        <f>IFERROR(SUMIF('31'!$Q$17:$Q$89,B17,'31'!$N$17:$N$89)*'31'!$V$16,"")</f>
        <v>0</v>
      </c>
      <c r="AJ17" s="100">
        <f t="shared" si="0"/>
        <v>0</v>
      </c>
      <c r="AK17" s="214" t="str">
        <f t="shared" si="1"/>
        <v/>
      </c>
      <c r="AL17" s="209">
        <v>41</v>
      </c>
      <c r="AM17" s="218" t="str">
        <f t="shared" si="2"/>
        <v/>
      </c>
      <c r="AN17" s="103"/>
      <c r="AO17" s="71"/>
      <c r="AP17" s="71"/>
    </row>
    <row r="18" spans="1:42" ht="18" customHeight="1">
      <c r="A18" s="88"/>
      <c r="B18" s="83">
        <v>13</v>
      </c>
      <c r="C18" s="511" t="s">
        <v>1566</v>
      </c>
      <c r="D18" s="512"/>
      <c r="E18" s="221">
        <f>IFERROR(SUMIF('1'!$Q$17:$Q$89,B18,'1'!$N$17:$N$89)*'1'!$V$16,"")</f>
        <v>0</v>
      </c>
      <c r="F18" s="221">
        <f>IFERROR(SUMIF('2'!$Q$17:$Q$89,B18,'2'!$N$17:$N$89)*'2'!$V$16,"")</f>
        <v>0</v>
      </c>
      <c r="G18" s="221">
        <f>IFERROR(SUMIF('3'!$Q$17:$Q$89,B18,'3'!$N$17:$N$89)*'3'!$V$16,"")</f>
        <v>0</v>
      </c>
      <c r="H18" s="222">
        <f>IFERROR(SUMIF('4'!$Q$17:$Q$89,B18,'4'!$N$17:$N$89)*'4'!$V$16,"")</f>
        <v>0</v>
      </c>
      <c r="I18" s="222">
        <f>IFERROR(SUMIF('5'!$Q$17:$Q$89,B18,'5'!$N$17:$N$89)*'5'!$V$16,"")</f>
        <v>0</v>
      </c>
      <c r="J18" s="222">
        <f>IFERROR(SUMIF('6'!$Q$17:$Q$89,B18,'6'!$N$17:$N$89)*'6'!$V$16,"")</f>
        <v>0</v>
      </c>
      <c r="K18" s="221">
        <f>IFERROR(SUMIF('7'!$Q$17:$Q$89,B18,'7'!$N$17:$N$89)*'7'!$V$16,"")</f>
        <v>0</v>
      </c>
      <c r="L18" s="221">
        <f>IFERROR(SUMIF('8'!$Q$17:$Q$89,B18,'8'!$N$17:$N$89)*'8'!$V$16,"")</f>
        <v>0</v>
      </c>
      <c r="M18" s="222">
        <f>IFERROR(SUMIF('9'!$Q$17:$Q$89,B18,'9'!$N$17:$N$89)*'9'!$V$16,"")</f>
        <v>0</v>
      </c>
      <c r="N18" s="222">
        <f>IFERROR(SUMIF('10'!$Q$17:$Q$89,B18,'10'!$N$17:$N$89)*'10'!$V$16,"")</f>
        <v>0</v>
      </c>
      <c r="O18" s="222">
        <f>IFERROR(SUMIF('11'!$Q$17:$Q$89,B18,'11'!$N$17:$N$89)*'11'!$V$16,"")</f>
        <v>0</v>
      </c>
      <c r="P18" s="222">
        <f>IFERROR(SUMIF('12'!$Q$17:$Q$89,B18,'12'!$N$17:$N$89)*'12'!$V$16,"")</f>
        <v>0</v>
      </c>
      <c r="Q18" s="222">
        <f>IFERROR(SUMIF('13'!$Q$17:$Q$89,B18,'13'!$N$17:$N$89)*'13'!$V$16,"")</f>
        <v>0</v>
      </c>
      <c r="R18" s="222">
        <f>IFERROR(SUMIF('14'!$Q$17:$Q$89,B18,'14'!$N$17:$N$89)*'14'!$V$16,"")</f>
        <v>0</v>
      </c>
      <c r="S18" s="222">
        <f>IFERROR(SUMIF('15'!$Q$17:$Q$89,B18,'15'!$N$17:$N$89)*'15'!$V$16,"")</f>
        <v>0</v>
      </c>
      <c r="T18" s="222">
        <f>IFERROR(SUMIF('16'!$Q$17:$Q$89,B18,'16'!$N$17:$N$89)*'16'!$V$16,"")</f>
        <v>0</v>
      </c>
      <c r="U18" s="222">
        <f>IFERROR(SUMIF('17'!$Q$17:$Q$89,B18,'17'!$N$17:$N$89)*'17'!$V$16,"")</f>
        <v>0</v>
      </c>
      <c r="V18" s="222">
        <f>IFERROR(SUMIF('18'!$Q$17:$Q$89,B18,'18'!$N$17:$N$89)*'18'!$V$16,"")</f>
        <v>0</v>
      </c>
      <c r="W18" s="222">
        <f>IFERROR(SUMIF('19'!$Q$17:$Q$89,B18,'19'!$N$17:$N$89)*'19'!$V$16,"")</f>
        <v>0</v>
      </c>
      <c r="X18" s="222">
        <f>IFERROR(SUMIF('20'!$Q$17:$Q$89,B18,'20'!$N$17:$N$89)*'20'!$V$16,"")</f>
        <v>0</v>
      </c>
      <c r="Y18" s="222">
        <f>IFERROR(SUMIF('21'!$Q$17:$Q$89,B18,'21'!$N$17:$N$89)*'21'!$V$16,"")</f>
        <v>0</v>
      </c>
      <c r="Z18" s="222">
        <f>IFERROR(SUMIF('22'!$Q$17:$Q$89,B18,'22'!$N$17:$N$89)*'22'!$V$16,"")</f>
        <v>0</v>
      </c>
      <c r="AA18" s="222">
        <f>IFERROR(SUMIF('23'!$Q$17:$Q$89,B18,'23'!$N$17:$N$89)*'23'!$V$16,"")</f>
        <v>0</v>
      </c>
      <c r="AB18" s="222">
        <f>IFERROR(SUMIF('24'!$Q$17:$Q$89,B18,'24'!$N$17:$N$89)*'24'!$V$16,"")</f>
        <v>0</v>
      </c>
      <c r="AC18" s="222">
        <f>IFERROR(SUMIF('25'!$Q$17:$Q$89,B18,'25'!$N$17:$N$89)*'25'!$V$16,"")</f>
        <v>0</v>
      </c>
      <c r="AD18" s="222">
        <f>IFERROR(SUMIF('26'!$Q$17:$Q$89,B18,'26'!$N$17:$N$89)*'26'!$V$16,"")</f>
        <v>0</v>
      </c>
      <c r="AE18" s="222">
        <f>IFERROR(SUMIF('27'!$Q$17:$Q$89,B18,'27'!$N$17:$N$89)*'27'!$V$16,"")</f>
        <v>0</v>
      </c>
      <c r="AF18" s="222">
        <f>IFERROR(SUMIF('28'!$Q$17:$Q$89,B18,'28'!$N$17:$N$89)*'28'!$V$16,"")</f>
        <v>0</v>
      </c>
      <c r="AG18" s="222">
        <f>IFERROR(SUMIF('29'!$Q$17:$Q$89,B18,'29'!$N$17:$N$89)*'29'!$V$16,"")</f>
        <v>0</v>
      </c>
      <c r="AH18" s="222">
        <f>IFERROR(SUMIF('30'!$Q$17:$Q$89,B18,'30'!$N$17:$N$89)*'30'!$V$16,"")</f>
        <v>0</v>
      </c>
      <c r="AI18" s="222">
        <f>IFERROR(SUMIF('31'!$Q$17:$Q$89,B18,'31'!$N$17:$N$89)*'31'!$V$16,"")</f>
        <v>0</v>
      </c>
      <c r="AJ18" s="100">
        <f t="shared" si="0"/>
        <v>0</v>
      </c>
      <c r="AK18" s="214" t="str">
        <f t="shared" si="1"/>
        <v/>
      </c>
      <c r="AL18" s="209">
        <v>23</v>
      </c>
      <c r="AM18" s="218" t="str">
        <f t="shared" si="2"/>
        <v/>
      </c>
      <c r="AN18" s="103"/>
      <c r="AO18" s="71"/>
      <c r="AP18" s="71"/>
    </row>
    <row r="19" spans="1:42" ht="18" customHeight="1">
      <c r="A19" s="79"/>
      <c r="B19" s="83">
        <v>14</v>
      </c>
      <c r="C19" s="511" t="s">
        <v>1567</v>
      </c>
      <c r="D19" s="512"/>
      <c r="E19" s="221">
        <f>IFERROR(SUMIF('1'!$Q$17:$Q$89,B19,'1'!$N$17:$N$89)*'1'!$V$16,"")</f>
        <v>0</v>
      </c>
      <c r="F19" s="221">
        <f>IFERROR(SUMIF('2'!$Q$17:$Q$89,B19,'2'!$N$17:$N$89)*'2'!$V$16,"")</f>
        <v>0</v>
      </c>
      <c r="G19" s="221">
        <f>IFERROR(SUMIF('3'!$Q$17:$Q$89,B19,'3'!$N$17:$N$89)*'3'!$V$16,"")</f>
        <v>0</v>
      </c>
      <c r="H19" s="222">
        <f>IFERROR(SUMIF('4'!$Q$17:$Q$89,B19,'4'!$N$17:$N$89)*'4'!$V$16,"")</f>
        <v>0</v>
      </c>
      <c r="I19" s="222">
        <f>IFERROR(SUMIF('5'!$Q$17:$Q$89,B19,'5'!$N$17:$N$89)*'5'!$V$16,"")</f>
        <v>0</v>
      </c>
      <c r="J19" s="222">
        <f>IFERROR(SUMIF('6'!$Q$17:$Q$89,B19,'6'!$N$17:$N$89)*'6'!$V$16,"")</f>
        <v>0</v>
      </c>
      <c r="K19" s="221">
        <f>IFERROR(SUMIF('7'!$Q$17:$Q$89,B19,'7'!$N$17:$N$89)*'7'!$V$16,"")</f>
        <v>0</v>
      </c>
      <c r="L19" s="221">
        <f>IFERROR(SUMIF('8'!$Q$17:$Q$89,B19,'8'!$N$17:$N$89)*'8'!$V$16,"")</f>
        <v>0</v>
      </c>
      <c r="M19" s="222">
        <f>IFERROR(SUMIF('9'!$Q$17:$Q$89,B19,'9'!$N$17:$N$89)*'9'!$V$16,"")</f>
        <v>0</v>
      </c>
      <c r="N19" s="222">
        <f>IFERROR(SUMIF('10'!$Q$17:$Q$89,B19,'10'!$N$17:$N$89)*'10'!$V$16,"")</f>
        <v>0</v>
      </c>
      <c r="O19" s="222">
        <f>IFERROR(SUMIF('11'!$Q$17:$Q$89,B19,'11'!$N$17:$N$89)*'11'!$V$16,"")</f>
        <v>0</v>
      </c>
      <c r="P19" s="222">
        <f>IFERROR(SUMIF('12'!$Q$17:$Q$89,B19,'12'!$N$17:$N$89)*'12'!$V$16,"")</f>
        <v>0</v>
      </c>
      <c r="Q19" s="222">
        <f>IFERROR(SUMIF('13'!$Q$17:$Q$89,B19,'13'!$N$17:$N$89)*'13'!$V$16,"")</f>
        <v>0</v>
      </c>
      <c r="R19" s="222">
        <f>IFERROR(SUMIF('14'!$Q$17:$Q$89,B19,'14'!$N$17:$N$89)*'14'!$V$16,"")</f>
        <v>0</v>
      </c>
      <c r="S19" s="222">
        <f>IFERROR(SUMIF('15'!$Q$17:$Q$89,B19,'15'!$N$17:$N$89)*'15'!$V$16,"")</f>
        <v>0</v>
      </c>
      <c r="T19" s="222">
        <f>IFERROR(SUMIF('16'!$Q$17:$Q$89,B19,'16'!$N$17:$N$89)*'16'!$V$16,"")</f>
        <v>0</v>
      </c>
      <c r="U19" s="222">
        <f>IFERROR(SUMIF('17'!$Q$17:$Q$89,B19,'17'!$N$17:$N$89)*'17'!$V$16,"")</f>
        <v>0</v>
      </c>
      <c r="V19" s="222">
        <f>IFERROR(SUMIF('18'!$Q$17:$Q$89,B19,'18'!$N$17:$N$89)*'18'!$V$16,"")</f>
        <v>0</v>
      </c>
      <c r="W19" s="222">
        <f>IFERROR(SUMIF('19'!$Q$17:$Q$89,B19,'19'!$N$17:$N$89)*'19'!$V$16,"")</f>
        <v>0</v>
      </c>
      <c r="X19" s="222">
        <f>IFERROR(SUMIF('20'!$Q$17:$Q$89,B19,'20'!$N$17:$N$89)*'20'!$V$16,"")</f>
        <v>0</v>
      </c>
      <c r="Y19" s="222">
        <f>IFERROR(SUMIF('21'!$Q$17:$Q$89,B19,'21'!$N$17:$N$89)*'21'!$V$16,"")</f>
        <v>0</v>
      </c>
      <c r="Z19" s="222">
        <f>IFERROR(SUMIF('22'!$Q$17:$Q$89,B19,'22'!$N$17:$N$89)*'22'!$V$16,"")</f>
        <v>0</v>
      </c>
      <c r="AA19" s="222">
        <f>IFERROR(SUMIF('23'!$Q$17:$Q$89,B19,'23'!$N$17:$N$89)*'23'!$V$16,"")</f>
        <v>0</v>
      </c>
      <c r="AB19" s="222">
        <f>IFERROR(SUMIF('24'!$Q$17:$Q$89,B19,'24'!$N$17:$N$89)*'24'!$V$16,"")</f>
        <v>0</v>
      </c>
      <c r="AC19" s="222">
        <f>IFERROR(SUMIF('25'!$Q$17:$Q$89,B19,'25'!$N$17:$N$89)*'25'!$V$16,"")</f>
        <v>0</v>
      </c>
      <c r="AD19" s="222">
        <f>IFERROR(SUMIF('26'!$Q$17:$Q$89,B19,'26'!$N$17:$N$89)*'26'!$V$16,"")</f>
        <v>0</v>
      </c>
      <c r="AE19" s="222">
        <f>IFERROR(SUMIF('27'!$Q$17:$Q$89,B19,'27'!$N$17:$N$89)*'27'!$V$16,"")</f>
        <v>0</v>
      </c>
      <c r="AF19" s="222">
        <f>IFERROR(SUMIF('28'!$Q$17:$Q$89,B19,'28'!$N$17:$N$89)*'28'!$V$16,"")</f>
        <v>0</v>
      </c>
      <c r="AG19" s="222">
        <f>IFERROR(SUMIF('29'!$Q$17:$Q$89,B19,'29'!$N$17:$N$89)*'29'!$V$16,"")</f>
        <v>0</v>
      </c>
      <c r="AH19" s="222">
        <f>IFERROR(SUMIF('30'!$Q$17:$Q$89,B19,'30'!$N$17:$N$89)*'30'!$V$16,"")</f>
        <v>0</v>
      </c>
      <c r="AI19" s="222">
        <f>IFERROR(SUMIF('31'!$Q$17:$Q$89,B19,'31'!$N$17:$N$89)*'31'!$V$16,"")</f>
        <v>0</v>
      </c>
      <c r="AJ19" s="100">
        <f t="shared" si="0"/>
        <v>0</v>
      </c>
      <c r="AK19" s="214" t="str">
        <f t="shared" si="1"/>
        <v/>
      </c>
      <c r="AL19" s="208">
        <v>13</v>
      </c>
      <c r="AM19" s="218" t="str">
        <f t="shared" si="2"/>
        <v/>
      </c>
      <c r="AN19" s="101"/>
      <c r="AO19" s="71"/>
      <c r="AP19" s="71"/>
    </row>
    <row r="20" spans="1:42" ht="18" customHeight="1">
      <c r="A20" s="83"/>
      <c r="B20" s="83">
        <v>15</v>
      </c>
      <c r="C20" s="86" t="s">
        <v>1568</v>
      </c>
      <c r="D20" s="81" t="s">
        <v>1569</v>
      </c>
      <c r="E20" s="221">
        <f>IFERROR(SUMIF('1'!$Q$17:$Q$89,B20,'1'!$N$17:$N$89)*'1'!$V$16,"")</f>
        <v>0</v>
      </c>
      <c r="F20" s="222">
        <f>IFERROR(SUMIF('2'!$Q$17:$Q$89,B20,'2'!$N$17:$N$89)*'2'!$V$16,"")</f>
        <v>0</v>
      </c>
      <c r="G20" s="221">
        <f>IFERROR(SUMIF('3'!$Q$17:$Q$89,B20,'3'!$N$17:$N$89)*'3'!$V$16,"")</f>
        <v>0</v>
      </c>
      <c r="H20" s="221">
        <f>IFERROR(SUMIF('4'!$Q$17:$Q$89,B20,'4'!$N$17:$N$89)*'4'!$V$16,"")</f>
        <v>0</v>
      </c>
      <c r="I20" s="222">
        <f>IFERROR(SUMIF('5'!$Q$17:$Q$89,B20,'5'!$N$17:$N$89)*'5'!$V$16,"")</f>
        <v>0</v>
      </c>
      <c r="J20" s="222">
        <f>IFERROR(SUMIF('6'!$Q$17:$Q$89,B20,'6'!$N$17:$N$89)*'6'!$V$16,"")</f>
        <v>0</v>
      </c>
      <c r="K20" s="222">
        <f>IFERROR(SUMIF('7'!$Q$17:$Q$89,B20,'7'!$N$17:$N$89)*'7'!$V$16,"")</f>
        <v>0</v>
      </c>
      <c r="L20" s="221">
        <f>IFERROR(SUMIF('8'!$Q$17:$Q$89,B20,'8'!$N$17:$N$89)*'8'!$V$16,"")</f>
        <v>0</v>
      </c>
      <c r="M20" s="222">
        <f>IFERROR(SUMIF('9'!$Q$17:$Q$89,B20,'9'!$N$17:$N$89)*'9'!$V$16,"")</f>
        <v>0</v>
      </c>
      <c r="N20" s="221">
        <f>IFERROR(SUMIF('10'!$Q$17:$Q$89,B20,'10'!$N$17:$N$89)*'10'!$V$16,"")</f>
        <v>0</v>
      </c>
      <c r="O20" s="222">
        <f>IFERROR(SUMIF('11'!$Q$17:$Q$89,B20,'11'!$N$17:$N$89)*'11'!$V$16,"")</f>
        <v>0</v>
      </c>
      <c r="P20" s="222">
        <f>IFERROR(SUMIF('12'!$Q$17:$Q$89,B20,'12'!$N$17:$N$89)*'12'!$V$16,"")</f>
        <v>0</v>
      </c>
      <c r="Q20" s="222">
        <f>IFERROR(SUMIF('13'!$Q$17:$Q$89,B20,'13'!$N$17:$N$89)*'13'!$V$16,"")</f>
        <v>0</v>
      </c>
      <c r="R20" s="222">
        <f>IFERROR(SUMIF('14'!$Q$17:$Q$89,B20,'14'!$N$17:$N$89)*'14'!$V$16,"")</f>
        <v>0</v>
      </c>
      <c r="S20" s="222">
        <f>IFERROR(SUMIF('15'!$Q$17:$Q$89,B20,'15'!$N$17:$N$89)*'15'!$V$16,"")</f>
        <v>0</v>
      </c>
      <c r="T20" s="222">
        <f>IFERROR(SUMIF('16'!$Q$17:$Q$89,B20,'16'!$N$17:$N$89)*'16'!$V$16,"")</f>
        <v>0</v>
      </c>
      <c r="U20" s="221">
        <f>IFERROR(SUMIF('17'!$Q$17:$Q$89,B20,'17'!$N$17:$N$89)*'17'!$V$16,"")</f>
        <v>0</v>
      </c>
      <c r="V20" s="222">
        <f>IFERROR(SUMIF('18'!$Q$17:$Q$89,B20,'18'!$N$17:$N$89)*'18'!$V$16,"")</f>
        <v>0</v>
      </c>
      <c r="W20" s="222">
        <f>IFERROR(SUMIF('19'!$Q$17:$Q$89,B20,'19'!$N$17:$N$89)*'19'!$V$16,"")</f>
        <v>0</v>
      </c>
      <c r="X20" s="222">
        <f>IFERROR(SUMIF('20'!$Q$17:$Q$89,B20,'20'!$N$17:$N$89)*'20'!$V$16,"")</f>
        <v>0</v>
      </c>
      <c r="Y20" s="222">
        <f>IFERROR(SUMIF('21'!$Q$17:$Q$89,B20,'21'!$N$17:$N$89)*'21'!$V$16,"")</f>
        <v>0</v>
      </c>
      <c r="Z20" s="222">
        <f>IFERROR(SUMIF('22'!$Q$17:$Q$89,B20,'22'!$N$17:$N$89)*'22'!$V$16,"")</f>
        <v>0</v>
      </c>
      <c r="AA20" s="222">
        <f>IFERROR(SUMIF('23'!$Q$17:$Q$89,B20,'23'!$N$17:$N$89)*'23'!$V$16,"")</f>
        <v>0</v>
      </c>
      <c r="AB20" s="222">
        <f>IFERROR(SUMIF('24'!$Q$17:$Q$89,B20,'24'!$N$17:$N$89)*'24'!$V$16,"")</f>
        <v>0</v>
      </c>
      <c r="AC20" s="222">
        <f>IFERROR(SUMIF('25'!$Q$17:$Q$89,B20,'25'!$N$17:$N$89)*'25'!$V$16,"")</f>
        <v>0</v>
      </c>
      <c r="AD20" s="222">
        <f>IFERROR(SUMIF('26'!$Q$17:$Q$89,B20,'26'!$N$17:$N$89)*'26'!$V$16,"")</f>
        <v>0</v>
      </c>
      <c r="AE20" s="222">
        <f>IFERROR(SUMIF('27'!$Q$17:$Q$89,B20,'27'!$N$17:$N$89)*'27'!$V$16,"")</f>
        <v>0</v>
      </c>
      <c r="AF20" s="221">
        <f>IFERROR(SUMIF('28'!$Q$17:$Q$89,B20,'28'!$N$17:$N$89)*'28'!$V$16,"")</f>
        <v>0</v>
      </c>
      <c r="AG20" s="222">
        <f>IFERROR(SUMIF('29'!$Q$17:$Q$89,B20,'29'!$N$17:$N$89)*'29'!$V$16,"")</f>
        <v>0</v>
      </c>
      <c r="AH20" s="222">
        <f>IFERROR(SUMIF('30'!$Q$17:$Q$89,B20,'30'!$N$17:$N$89)*'30'!$V$16,"")</f>
        <v>0</v>
      </c>
      <c r="AI20" s="222">
        <f>IFERROR(SUMIF('31'!$Q$17:$Q$89,B20,'31'!$N$17:$N$89)*'31'!$V$16,"")</f>
        <v>0</v>
      </c>
      <c r="AJ20" s="110">
        <f t="shared" si="0"/>
        <v>0</v>
      </c>
      <c r="AK20" s="212" t="str">
        <f t="shared" si="1"/>
        <v/>
      </c>
      <c r="AL20" s="206">
        <v>13</v>
      </c>
      <c r="AM20" s="216" t="str">
        <f t="shared" si="2"/>
        <v/>
      </c>
      <c r="AN20" s="109"/>
      <c r="AO20" s="71"/>
      <c r="AP20" s="71"/>
    </row>
    <row r="21" spans="1:42" ht="18" customHeight="1">
      <c r="A21" s="83"/>
      <c r="B21" s="83">
        <v>16</v>
      </c>
      <c r="C21" s="90" t="s">
        <v>1570</v>
      </c>
      <c r="D21" s="90" t="s">
        <v>1571</v>
      </c>
      <c r="E21" s="225">
        <f>IFERROR(SUMIF('1'!$Q$17:$Q$89,B21,'1'!$N$17:$N$89)*'1'!$V$16,"")</f>
        <v>0</v>
      </c>
      <c r="F21" s="224">
        <f>IFERROR(SUMIF('2'!$Q$17:$Q$89,B21,'2'!$N$17:$N$89)*'2'!$V$16,"")</f>
        <v>0</v>
      </c>
      <c r="G21" s="225">
        <f>IFERROR(SUMIF('3'!$Q$17:$Q$89,B21,'3'!$N$17:$N$89)*'3'!$V$16,"")</f>
        <v>0</v>
      </c>
      <c r="H21" s="223">
        <f>IFERROR(SUMIF('4'!$Q$17:$Q$89,B21,'4'!$N$17:$N$89)*'4'!$V$16,"")</f>
        <v>0</v>
      </c>
      <c r="I21" s="224">
        <f>IFERROR(SUMIF('5'!$Q$17:$Q$89,B21,'5'!$N$17:$N$89)*'5'!$V$16,"")</f>
        <v>0</v>
      </c>
      <c r="J21" s="224">
        <f>IFERROR(SUMIF('6'!$Q$17:$Q$89,B21,'6'!$N$17:$N$89)*'6'!$V$16,"")</f>
        <v>0</v>
      </c>
      <c r="K21" s="224">
        <f>IFERROR(SUMIF('7'!$Q$17:$Q$89,B21,'7'!$N$17:$N$89)*'7'!$V$16,"")</f>
        <v>0</v>
      </c>
      <c r="L21" s="225">
        <f>IFERROR(SUMIF('8'!$Q$17:$Q$89,B21,'8'!$N$17:$N$89)*'8'!$V$16,"")</f>
        <v>0</v>
      </c>
      <c r="M21" s="224">
        <f>IFERROR(SUMIF('9'!$Q$17:$Q$89,B21,'9'!$N$17:$N$89)*'9'!$V$16,"")</f>
        <v>0</v>
      </c>
      <c r="N21" s="223">
        <f>IFERROR(SUMIF('10'!$Q$17:$Q$89,B21,'10'!$N$17:$N$89)*'10'!$V$16,"")</f>
        <v>0</v>
      </c>
      <c r="O21" s="224">
        <f>IFERROR(SUMIF('11'!$Q$17:$Q$89,B21,'11'!$N$17:$N$89)*'11'!$V$16,"")</f>
        <v>0</v>
      </c>
      <c r="P21" s="224">
        <f>IFERROR(SUMIF('12'!$Q$17:$Q$89,B21,'12'!$N$17:$N$89)*'12'!$V$16,"")</f>
        <v>0</v>
      </c>
      <c r="Q21" s="224">
        <f>IFERROR(SUMIF('13'!$Q$17:$Q$89,B21,'13'!$N$17:$N$89)*'13'!$V$16,"")</f>
        <v>0</v>
      </c>
      <c r="R21" s="224">
        <f>IFERROR(SUMIF('14'!$Q$17:$Q$89,B21,'14'!$N$17:$N$89)*'14'!$V$16,"")</f>
        <v>0</v>
      </c>
      <c r="S21" s="224">
        <f>IFERROR(SUMIF('15'!$Q$17:$Q$89,B21,'15'!$N$17:$N$89)*'15'!$V$16,"")</f>
        <v>0</v>
      </c>
      <c r="T21" s="224">
        <f>IFERROR(SUMIF('16'!$Q$17:$Q$89,B21,'16'!$N$17:$N$89)*'16'!$V$16,"")</f>
        <v>0</v>
      </c>
      <c r="U21" s="223">
        <f>IFERROR(SUMIF('17'!$Q$17:$Q$89,B21,'17'!$N$17:$N$89)*'17'!$V$16,"")</f>
        <v>0</v>
      </c>
      <c r="V21" s="224">
        <f>IFERROR(SUMIF('18'!$Q$17:$Q$89,B21,'18'!$N$17:$N$89)*'18'!$V$16,"")</f>
        <v>0</v>
      </c>
      <c r="W21" s="224">
        <f>IFERROR(SUMIF('19'!$Q$17:$Q$89,B21,'19'!$N$17:$N$89)*'19'!$V$16,"")</f>
        <v>0</v>
      </c>
      <c r="X21" s="224">
        <f>IFERROR(SUMIF('20'!$Q$17:$Q$89,B21,'20'!$N$17:$N$89)*'20'!$V$16,"")</f>
        <v>0</v>
      </c>
      <c r="Y21" s="224">
        <f>IFERROR(SUMIF('21'!$Q$17:$Q$89,B21,'21'!$N$17:$N$89)*'21'!$V$16,"")</f>
        <v>0</v>
      </c>
      <c r="Z21" s="224">
        <f>IFERROR(SUMIF('22'!$Q$17:$Q$89,B21,'22'!$N$17:$N$89)*'22'!$V$16,"")</f>
        <v>0</v>
      </c>
      <c r="AA21" s="224">
        <f>IFERROR(SUMIF('23'!$Q$17:$Q$89,B21,'23'!$N$17:$N$89)*'23'!$V$16,"")</f>
        <v>0</v>
      </c>
      <c r="AB21" s="224">
        <f>IFERROR(SUMIF('24'!$Q$17:$Q$89,B21,'24'!$N$17:$N$89)*'24'!$V$16,"")</f>
        <v>0</v>
      </c>
      <c r="AC21" s="224">
        <f>IFERROR(SUMIF('25'!$Q$17:$Q$89,B21,'25'!$N$17:$N$89)*'25'!$V$16,"")</f>
        <v>0</v>
      </c>
      <c r="AD21" s="224">
        <f>IFERROR(SUMIF('26'!$Q$17:$Q$89,B21,'26'!$N$17:$N$89)*'26'!$V$16,"")</f>
        <v>0</v>
      </c>
      <c r="AE21" s="224">
        <f>IFERROR(SUMIF('27'!$Q$17:$Q$89,B21,'27'!$N$17:$N$89)*'27'!$V$16,"")</f>
        <v>0</v>
      </c>
      <c r="AF21" s="223">
        <f>IFERROR(SUMIF('28'!$Q$17:$Q$89,B21,'28'!$N$17:$N$89)*'28'!$V$16,"")</f>
        <v>0</v>
      </c>
      <c r="AG21" s="224">
        <f>IFERROR(SUMIF('29'!$Q$17:$Q$89,B21,'29'!$N$17:$N$89)*'29'!$V$16,"")</f>
        <v>0</v>
      </c>
      <c r="AH21" s="224">
        <f>IFERROR(SUMIF('30'!$Q$17:$Q$89,B21,'30'!$N$17:$N$89)*'30'!$V$16,"")</f>
        <v>0</v>
      </c>
      <c r="AI21" s="224">
        <f>IFERROR(SUMIF('31'!$Q$17:$Q$89,B21,'31'!$N$17:$N$89)*'31'!$V$16,"")</f>
        <v>0</v>
      </c>
      <c r="AJ21" s="106">
        <f t="shared" si="0"/>
        <v>0</v>
      </c>
      <c r="AK21" s="213" t="str">
        <f t="shared" si="1"/>
        <v/>
      </c>
      <c r="AL21" s="105">
        <v>0.7</v>
      </c>
      <c r="AM21" s="217" t="str">
        <f t="shared" si="2"/>
        <v/>
      </c>
      <c r="AN21" s="104"/>
      <c r="AO21" s="71"/>
      <c r="AP21" s="71"/>
    </row>
    <row r="22" spans="1:42" ht="18" customHeight="1">
      <c r="A22" s="83">
        <v>5</v>
      </c>
      <c r="B22" s="83">
        <v>17</v>
      </c>
      <c r="C22" s="91"/>
      <c r="D22" s="81" t="s">
        <v>1572</v>
      </c>
      <c r="E22" s="221">
        <f>IFERROR(SUMIF('1'!$Q$17:$Q$89,B22,'1'!$N$17:$N$89)*'1'!$V$16,"")</f>
        <v>0</v>
      </c>
      <c r="F22" s="221">
        <f>IFERROR(SUMIF('2'!$Q$17:$Q$89,B22,'2'!$N$17:$N$89)*'2'!$V$16,"")</f>
        <v>0</v>
      </c>
      <c r="G22" s="221">
        <f>IFERROR(SUMIF('3'!$Q$17:$Q$89,B22,'3'!$N$17:$N$89)*'3'!$V$16,"")</f>
        <v>0</v>
      </c>
      <c r="H22" s="221">
        <f>IFERROR(SUMIF('4'!$Q$17:$Q$89,B22,'4'!$N$17:$N$89)*'4'!$V$16,"")</f>
        <v>0</v>
      </c>
      <c r="I22" s="221">
        <f>IFERROR(SUMIF('5'!$Q$17:$Q$89,B22,'5'!$N$17:$N$89)*'5'!$V$16,"")</f>
        <v>0</v>
      </c>
      <c r="J22" s="221">
        <f>IFERROR(SUMIF('6'!$Q$17:$Q$89,B22,'6'!$N$17:$N$89)*'6'!$V$16,"")</f>
        <v>0</v>
      </c>
      <c r="K22" s="221">
        <f>IFERROR(SUMIF('7'!$Q$17:$Q$89,B22,'7'!$N$17:$N$89)*'7'!$V$16,"")</f>
        <v>0</v>
      </c>
      <c r="L22" s="221">
        <f>IFERROR(SUMIF('8'!$Q$17:$Q$89,B22,'8'!$N$17:$N$89)*'8'!$V$16,"")</f>
        <v>0</v>
      </c>
      <c r="M22" s="222">
        <f>IFERROR(SUMIF('9'!$Q$17:$Q$89,B22,'9'!$N$17:$N$89)*'9'!$V$16,"")</f>
        <v>0</v>
      </c>
      <c r="N22" s="222">
        <f>IFERROR(SUMIF('10'!$Q$17:$Q$89,B22,'10'!$N$17:$N$89)*'10'!$V$16,"")</f>
        <v>0</v>
      </c>
      <c r="O22" s="222">
        <f>IFERROR(SUMIF('11'!$Q$17:$Q$89,B22,'11'!$N$17:$N$89)*'11'!$V$16,"")</f>
        <v>0</v>
      </c>
      <c r="P22" s="221">
        <f>IFERROR(SUMIF('12'!$Q$17:$Q$89,B22,'12'!$N$17:$N$89)*'12'!$V$16,"")</f>
        <v>0</v>
      </c>
      <c r="Q22" s="222">
        <f>IFERROR(SUMIF('13'!$Q$17:$Q$89,B22,'13'!$N$17:$N$89)*'13'!$V$16,"")</f>
        <v>0</v>
      </c>
      <c r="R22" s="222">
        <f>IFERROR(SUMIF('14'!$Q$17:$Q$89,B22,'14'!$N$17:$N$89)*'14'!$V$16,"")</f>
        <v>0</v>
      </c>
      <c r="S22" s="221">
        <f>IFERROR(SUMIF('15'!$Q$17:$Q$89,B22,'15'!$N$17:$N$89)*'15'!$V$16,"")</f>
        <v>0</v>
      </c>
      <c r="T22" s="222">
        <f>IFERROR(SUMIF('16'!$Q$17:$Q$89,B22,'16'!$N$17:$N$89)*'16'!$V$16,"")</f>
        <v>0</v>
      </c>
      <c r="U22" s="222">
        <f>IFERROR(SUMIF('17'!$Q$17:$Q$89,B22,'17'!$N$17:$N$89)*'17'!$V$16,"")</f>
        <v>0</v>
      </c>
      <c r="V22" s="222">
        <f>IFERROR(SUMIF('18'!$Q$17:$Q$89,B22,'18'!$N$17:$N$89)*'18'!$V$16,"")</f>
        <v>0</v>
      </c>
      <c r="W22" s="222">
        <f>IFERROR(SUMIF('19'!$Q$17:$Q$89,B22,'19'!$N$17:$N$89)*'19'!$V$16,"")</f>
        <v>0</v>
      </c>
      <c r="X22" s="222">
        <f>IFERROR(SUMIF('20'!$Q$17:$Q$89,B22,'20'!$N$17:$N$89)*'20'!$V$16,"")</f>
        <v>0</v>
      </c>
      <c r="Y22" s="222">
        <f>IFERROR(SUMIF('21'!$Q$17:$Q$89,B22,'21'!$N$17:$N$89)*'21'!$V$16,"")</f>
        <v>0</v>
      </c>
      <c r="Z22" s="222">
        <f>IFERROR(SUMIF('22'!$Q$17:$Q$89,B22,'22'!$N$17:$N$89)*'22'!$V$16,"")</f>
        <v>0</v>
      </c>
      <c r="AA22" s="222">
        <f>IFERROR(SUMIF('23'!$Q$17:$Q$89,B22,'23'!$N$17:$N$89)*'23'!$V$16,"")</f>
        <v>0</v>
      </c>
      <c r="AB22" s="222">
        <f>IFERROR(SUMIF('24'!$Q$17:$Q$89,B22,'24'!$N$17:$N$89)*'24'!$V$16,"")</f>
        <v>0</v>
      </c>
      <c r="AC22" s="222">
        <f>IFERROR(SUMIF('25'!$Q$17:$Q$89,B22,'25'!$N$17:$N$89)*'25'!$V$16,"")</f>
        <v>0</v>
      </c>
      <c r="AD22" s="221">
        <f>IFERROR(SUMIF('26'!$Q$17:$Q$89,B22,'26'!$N$17:$N$89)*'26'!$V$16,"")</f>
        <v>0</v>
      </c>
      <c r="AE22" s="222">
        <f>IFERROR(SUMIF('27'!$Q$17:$Q$89,B22,'27'!$N$17:$N$89)*'27'!$V$16,"")</f>
        <v>0</v>
      </c>
      <c r="AF22" s="222">
        <f>IFERROR(SUMIF('28'!$Q$17:$Q$89,B22,'28'!$N$17:$N$89)*'28'!$V$16,"")</f>
        <v>0</v>
      </c>
      <c r="AG22" s="222">
        <f>IFERROR(SUMIF('29'!$Q$17:$Q$89,B22,'29'!$N$17:$N$89)*'29'!$V$16,"")</f>
        <v>0</v>
      </c>
      <c r="AH22" s="222">
        <f>IFERROR(SUMIF('30'!$Q$17:$Q$89,B22,'30'!$N$17:$N$89)*'30'!$V$16,"")</f>
        <v>0</v>
      </c>
      <c r="AI22" s="222">
        <f>IFERROR(SUMIF('31'!$Q$17:$Q$89,B22,'31'!$N$17:$N$89)*'31'!$V$16,"")</f>
        <v>0</v>
      </c>
      <c r="AJ22" s="110">
        <f t="shared" si="0"/>
        <v>0</v>
      </c>
      <c r="AK22" s="212" t="str">
        <f t="shared" si="1"/>
        <v/>
      </c>
      <c r="AL22" s="206">
        <v>35</v>
      </c>
      <c r="AM22" s="216" t="str">
        <f t="shared" si="2"/>
        <v/>
      </c>
      <c r="AN22" s="109"/>
      <c r="AO22" s="71"/>
      <c r="AP22" s="71"/>
    </row>
    <row r="23" spans="1:42" ht="18" customHeight="1">
      <c r="A23" s="83"/>
      <c r="B23" s="83">
        <v>18</v>
      </c>
      <c r="C23" s="91"/>
      <c r="D23" s="92" t="s">
        <v>1573</v>
      </c>
      <c r="E23" s="228">
        <f>IFERROR(SUMIF('1'!$Q$17:$Q$89,B23,'1'!$N$17:$N$89)*'1'!$V$16,"")</f>
        <v>0</v>
      </c>
      <c r="F23" s="228">
        <f>IFERROR(SUMIF('2'!$Q$17:$Q$89,B23,'2'!$N$17:$N$89)*'2'!$V$16,"")</f>
        <v>0</v>
      </c>
      <c r="G23" s="228">
        <f>IFERROR(SUMIF('3'!$Q$17:$Q$89,B23,'3'!$N$17:$N$89)*'3'!$V$16,"")</f>
        <v>0</v>
      </c>
      <c r="H23" s="228">
        <f>IFERROR(SUMIF('4'!$Q$17:$Q$89,B23,'4'!$N$17:$N$89)*'4'!$V$16,"")</f>
        <v>0</v>
      </c>
      <c r="I23" s="228">
        <f>IFERROR(SUMIF('5'!$Q$17:$Q$89,B23,'5'!$N$17:$N$89)*'5'!$V$16,"")</f>
        <v>0</v>
      </c>
      <c r="J23" s="228">
        <f>IFERROR(SUMIF('6'!$Q$17:$Q$89,B23,'6'!$N$17:$N$89)*'6'!$V$16,"")</f>
        <v>0</v>
      </c>
      <c r="K23" s="228">
        <f>IFERROR(SUMIF('7'!$Q$17:$Q$89,B23,'7'!$N$17:$N$89)*'7'!$V$16,"")</f>
        <v>0</v>
      </c>
      <c r="L23" s="228">
        <f>IFERROR(SUMIF('8'!$Q$17:$Q$89,B23,'8'!$N$17:$N$89)*'8'!$V$16,"")</f>
        <v>0</v>
      </c>
      <c r="M23" s="228">
        <f>IFERROR(SUMIF('9'!$Q$17:$Q$89,B23,'9'!$N$17:$N$89)*'9'!$V$16,"")</f>
        <v>0</v>
      </c>
      <c r="N23" s="228">
        <f>IFERROR(SUMIF('10'!$Q$17:$Q$89,B23,'10'!$N$17:$N$89)*'10'!$V$16,"")</f>
        <v>0</v>
      </c>
      <c r="O23" s="228">
        <f>IFERROR(SUMIF('11'!$Q$17:$Q$89,B23,'11'!$N$17:$N$89)*'11'!$V$16,"")</f>
        <v>0</v>
      </c>
      <c r="P23" s="225">
        <f>IFERROR(SUMIF('12'!$Q$17:$Q$89,B23,'12'!$N$17:$N$89)*'12'!$V$16,"")</f>
        <v>0</v>
      </c>
      <c r="Q23" s="228">
        <f>IFERROR(SUMIF('13'!$Q$17:$Q$89,B23,'13'!$N$17:$N$89)*'13'!$V$16,"")</f>
        <v>0</v>
      </c>
      <c r="R23" s="228">
        <f>IFERROR(SUMIF('14'!$Q$17:$Q$89,B23,'14'!$N$17:$N$89)*'14'!$V$16,"")</f>
        <v>0</v>
      </c>
      <c r="S23" s="223">
        <f>IFERROR(SUMIF('15'!$Q$17:$Q$89,B23,'15'!$N$17:$N$89)*'15'!$V$16,"")</f>
        <v>0</v>
      </c>
      <c r="T23" s="228">
        <f>IFERROR(SUMIF('16'!$Q$17:$Q$89,B23,'16'!$N$17:$N$89)*'16'!$V$16,"")</f>
        <v>0</v>
      </c>
      <c r="U23" s="228">
        <f>IFERROR(SUMIF('17'!$Q$17:$Q$89,B23,'17'!$N$17:$N$89)*'17'!$V$16,"")</f>
        <v>0</v>
      </c>
      <c r="V23" s="228">
        <f>IFERROR(SUMIF('18'!$Q$17:$Q$89,B23,'18'!$N$17:$N$89)*'18'!$V$16,"")</f>
        <v>0</v>
      </c>
      <c r="W23" s="228">
        <f>IFERROR(SUMIF('19'!$Q$17:$Q$89,B23,'19'!$N$17:$N$89)*'19'!$V$16,"")</f>
        <v>0</v>
      </c>
      <c r="X23" s="228">
        <f>IFERROR(SUMIF('20'!$Q$17:$Q$89,B23,'20'!$N$17:$N$89)*'20'!$V$16,"")</f>
        <v>0</v>
      </c>
      <c r="Y23" s="228">
        <f>IFERROR(SUMIF('21'!$Q$17:$Q$89,B23,'21'!$N$17:$N$89)*'21'!$V$16,"")</f>
        <v>0</v>
      </c>
      <c r="Z23" s="228">
        <f>IFERROR(SUMIF('22'!$Q$17:$Q$89,B23,'22'!$N$17:$N$89)*'22'!$V$16,"")</f>
        <v>0</v>
      </c>
      <c r="AA23" s="228">
        <f>IFERROR(SUMIF('23'!$Q$17:$Q$89,B23,'23'!$N$17:$N$89)*'23'!$V$16,"")</f>
        <v>0</v>
      </c>
      <c r="AB23" s="228">
        <f>IFERROR(SUMIF('24'!$Q$17:$Q$89,B23,'24'!$N$17:$N$89)*'24'!$V$16,"")</f>
        <v>0</v>
      </c>
      <c r="AC23" s="228">
        <f>IFERROR(SUMIF('25'!$Q$17:$Q$89,B23,'25'!$N$17:$N$89)*'25'!$V$16,"")</f>
        <v>0</v>
      </c>
      <c r="AD23" s="223">
        <f>IFERROR(SUMIF('26'!$Q$17:$Q$89,B23,'26'!$N$17:$N$89)*'26'!$V$16,"")</f>
        <v>0</v>
      </c>
      <c r="AE23" s="228">
        <f>IFERROR(SUMIF('27'!$Q$17:$Q$89,B23,'27'!$N$17:$N$89)*'27'!$V$16,"")</f>
        <v>0</v>
      </c>
      <c r="AF23" s="228">
        <f>IFERROR(SUMIF('28'!$Q$17:$Q$89,B23,'28'!$N$17:$N$89)*'28'!$V$16,"")</f>
        <v>0</v>
      </c>
      <c r="AG23" s="228">
        <f>IFERROR(SUMIF('29'!$Q$17:$Q$89,B23,'29'!$N$17:$N$89)*'29'!$V$16,"")</f>
        <v>0</v>
      </c>
      <c r="AH23" s="228">
        <f>IFERROR(SUMIF('30'!$Q$17:$Q$89,B23,'30'!$N$17:$N$89)*'30'!$V$16,"")</f>
        <v>0</v>
      </c>
      <c r="AI23" s="228">
        <f>IFERROR(SUMIF('31'!$Q$17:$Q$89,B23,'31'!$N$17:$N$89)*'31'!$V$16,"")</f>
        <v>0</v>
      </c>
      <c r="AJ23" s="108">
        <f t="shared" si="0"/>
        <v>0</v>
      </c>
      <c r="AK23" s="215" t="str">
        <f t="shared" si="1"/>
        <v/>
      </c>
      <c r="AL23" s="210">
        <v>12</v>
      </c>
      <c r="AM23" s="219" t="str">
        <f t="shared" si="2"/>
        <v/>
      </c>
      <c r="AN23" s="107"/>
      <c r="AO23" s="71"/>
      <c r="AP23" s="71"/>
    </row>
    <row r="24" spans="1:42" ht="18" customHeight="1">
      <c r="A24" s="83"/>
      <c r="B24" s="83">
        <v>19</v>
      </c>
      <c r="C24" s="86" t="s">
        <v>1574</v>
      </c>
      <c r="D24" s="92" t="s">
        <v>1589</v>
      </c>
      <c r="E24" s="228">
        <f>IFERROR(SUMIF('1'!$Q$17:$Q$89,B24,'1'!$N$17:$N$89)*'1'!$V$16,"")</f>
        <v>0</v>
      </c>
      <c r="F24" s="228">
        <f>IFERROR(SUMIF('2'!$Q$17:$Q$89,B24,'2'!$N$17:$N$89)*'2'!$V$16,"")</f>
        <v>0</v>
      </c>
      <c r="G24" s="228">
        <f>IFERROR(SUMIF('3'!$Q$17:$Q$89,B24,'3'!$N$17:$N$89)*'3'!$V$16,"")</f>
        <v>0</v>
      </c>
      <c r="H24" s="228">
        <f>IFERROR(SUMIF('4'!$Q$17:$Q$89,B24,'4'!$N$17:$N$89)*'4'!$V$16,"")</f>
        <v>0</v>
      </c>
      <c r="I24" s="228">
        <f>IFERROR(SUMIF('5'!$Q$17:$Q$89,B24,'5'!$N$17:$N$89)*'5'!$V$16,"")</f>
        <v>0</v>
      </c>
      <c r="J24" s="225">
        <f>IFERROR(SUMIF('6'!$Q$17:$Q$89,B24,'6'!$N$17:$N$89)*'6'!$V$16,"")</f>
        <v>0</v>
      </c>
      <c r="K24" s="223">
        <f>IFERROR(SUMIF('7'!$Q$17:$Q$89,B24,'7'!$N$17:$N$89)*'7'!$V$16,"")</f>
        <v>0</v>
      </c>
      <c r="L24" s="223">
        <f>IFERROR(SUMIF('8'!$Q$17:$Q$89,B24,'8'!$N$17:$N$89)*'8'!$V$16,"")</f>
        <v>0</v>
      </c>
      <c r="M24" s="225">
        <f>IFERROR(SUMIF('9'!$Q$17:$Q$89,B24,'9'!$N$17:$N$89)*'9'!$V$16,"")</f>
        <v>0</v>
      </c>
      <c r="N24" s="228">
        <f>IFERROR(SUMIF('10'!$Q$17:$Q$89,B24,'10'!$N$17:$N$89)*'10'!$V$16,"")</f>
        <v>0</v>
      </c>
      <c r="O24" s="223">
        <f>IFERROR(SUMIF('11'!$Q$17:$Q$89,B24,'11'!$N$17:$N$89)*'11'!$V$16,"")</f>
        <v>0</v>
      </c>
      <c r="P24" s="223">
        <f>IFERROR(SUMIF('12'!$Q$17:$Q$89,B24,'12'!$N$17:$N$89)*'12'!$V$16,"")</f>
        <v>0</v>
      </c>
      <c r="Q24" s="228">
        <f>IFERROR(SUMIF('13'!$Q$17:$Q$89,B24,'13'!$N$17:$N$89)*'13'!$V$16,"")</f>
        <v>0</v>
      </c>
      <c r="R24" s="228">
        <f>IFERROR(SUMIF('14'!$Q$17:$Q$89,B24,'14'!$N$17:$N$89)*'14'!$V$16,"")</f>
        <v>0</v>
      </c>
      <c r="S24" s="228">
        <f>IFERROR(SUMIF('15'!$Q$17:$Q$89,B24,'15'!$N$17:$N$89)*'15'!$V$16,"")</f>
        <v>0</v>
      </c>
      <c r="T24" s="228">
        <f>IFERROR(SUMIF('16'!$Q$17:$Q$89,B24,'16'!$N$17:$N$89)*'16'!$V$16,"")</f>
        <v>0</v>
      </c>
      <c r="U24" s="228">
        <f>IFERROR(SUMIF('17'!$Q$17:$Q$89,B24,'17'!$N$17:$N$89)*'17'!$V$16,"")</f>
        <v>0</v>
      </c>
      <c r="V24" s="228">
        <f>IFERROR(SUMIF('18'!$Q$17:$Q$89,B24,'18'!$N$17:$N$89)*'18'!$V$16,"")</f>
        <v>0</v>
      </c>
      <c r="W24" s="228">
        <f>IFERROR(SUMIF('19'!$Q$17:$Q$89,B24,'19'!$N$17:$N$89)*'19'!$V$16,"")</f>
        <v>0</v>
      </c>
      <c r="X24" s="228">
        <f>IFERROR(SUMIF('20'!$Q$17:$Q$89,B24,'20'!$N$17:$N$89)*'20'!$V$16,"")</f>
        <v>0</v>
      </c>
      <c r="Y24" s="228">
        <f>IFERROR(SUMIF('21'!$Q$17:$Q$89,B24,'21'!$N$17:$N$89)*'21'!$V$16,"")</f>
        <v>0</v>
      </c>
      <c r="Z24" s="228">
        <f>IFERROR(SUMIF('22'!$Q$17:$Q$89,B24,'22'!$N$17:$N$89)*'22'!$V$16,"")</f>
        <v>0</v>
      </c>
      <c r="AA24" s="228">
        <f>IFERROR(SUMIF('23'!$Q$17:$Q$89,B24,'23'!$N$17:$N$89)*'23'!$V$16,"")</f>
        <v>0</v>
      </c>
      <c r="AB24" s="228">
        <f>IFERROR(SUMIF('24'!$Q$17:$Q$89,B24,'24'!$N$17:$N$89)*'24'!$V$16,"")</f>
        <v>0</v>
      </c>
      <c r="AC24" s="228">
        <f>IFERROR(SUMIF('25'!$Q$17:$Q$89,B24,'25'!$N$17:$N$89)*'25'!$V$16,"")</f>
        <v>0</v>
      </c>
      <c r="AD24" s="228">
        <f>IFERROR(SUMIF('26'!$Q$17:$Q$89,B24,'26'!$N$17:$N$89)*'26'!$V$16,"")</f>
        <v>0</v>
      </c>
      <c r="AE24" s="228">
        <f>IFERROR(SUMIF('27'!$Q$17:$Q$89,B24,'27'!$N$17:$N$89)*'27'!$V$16,"")</f>
        <v>0</v>
      </c>
      <c r="AF24" s="228">
        <f>IFERROR(SUMIF('28'!$Q$17:$Q$89,B24,'28'!$N$17:$N$89)*'28'!$V$16,"")</f>
        <v>0</v>
      </c>
      <c r="AG24" s="228">
        <f>IFERROR(SUMIF('29'!$Q$17:$Q$89,B24,'29'!$N$17:$N$89)*'29'!$V$16,"")</f>
        <v>0</v>
      </c>
      <c r="AH24" s="223">
        <f>IFERROR(SUMIF('30'!$Q$17:$Q$89,B24,'30'!$N$17:$N$89)*'30'!$V$16,"")</f>
        <v>0</v>
      </c>
      <c r="AI24" s="228">
        <f>IFERROR(SUMIF('31'!$Q$17:$Q$89,B24,'31'!$N$17:$N$89)*'31'!$V$16,"")</f>
        <v>0</v>
      </c>
      <c r="AJ24" s="108">
        <f t="shared" si="0"/>
        <v>0</v>
      </c>
      <c r="AK24" s="215" t="str">
        <f t="shared" si="1"/>
        <v/>
      </c>
      <c r="AL24" s="210">
        <v>6</v>
      </c>
      <c r="AM24" s="219" t="str">
        <f t="shared" si="2"/>
        <v/>
      </c>
      <c r="AN24" s="107"/>
      <c r="AO24" s="71"/>
      <c r="AP24" s="71"/>
    </row>
    <row r="25" spans="1:42" ht="18" customHeight="1">
      <c r="A25" s="83"/>
      <c r="B25" s="83">
        <v>20</v>
      </c>
      <c r="C25" s="84"/>
      <c r="D25" s="93" t="s">
        <v>1588</v>
      </c>
      <c r="E25" s="225">
        <f>IFERROR(SUMIF('1'!$Q$17:$Q$89,B25,'1'!$N$17:$N$89)*'1'!$V$16,"")</f>
        <v>0</v>
      </c>
      <c r="F25" s="225">
        <f>IFERROR(SUMIF('2'!$Q$17:$Q$89,B25,'2'!$N$17:$N$89)*'2'!$V$16,"")</f>
        <v>0</v>
      </c>
      <c r="G25" s="225">
        <f>IFERROR(SUMIF('3'!$Q$17:$Q$89,B25,'3'!$N$17:$N$89)*'3'!$V$16,"")</f>
        <v>0</v>
      </c>
      <c r="H25" s="223">
        <f>IFERROR(SUMIF('4'!$Q$17:$Q$89,B25,'4'!$N$17:$N$89)*'4'!$V$16,"")</f>
        <v>0</v>
      </c>
      <c r="I25" s="223">
        <f>IFERROR(SUMIF('5'!$Q$17:$Q$89,B25,'5'!$N$17:$N$89)*'5'!$V$16,"")</f>
        <v>0</v>
      </c>
      <c r="J25" s="224">
        <f>IFERROR(SUMIF('6'!$Q$17:$Q$89,B25,'6'!$N$17:$N$89)*'6'!$V$16,"")</f>
        <v>0</v>
      </c>
      <c r="K25" s="224">
        <f>IFERROR(SUMIF('7'!$Q$17:$Q$89,B25,'7'!$N$17:$N$89)*'7'!$V$16,"")</f>
        <v>0</v>
      </c>
      <c r="L25" s="224">
        <f>IFERROR(SUMIF('8'!$Q$17:$Q$89,B25,'8'!$N$17:$N$89)*'8'!$V$16,"")</f>
        <v>0</v>
      </c>
      <c r="M25" s="224">
        <f>IFERROR(SUMIF('9'!$Q$17:$Q$89,B25,'9'!$N$17:$N$89)*'9'!$V$16,"")</f>
        <v>0</v>
      </c>
      <c r="N25" s="224">
        <f>IFERROR(SUMIF('10'!$Q$17:$Q$89,B25,'10'!$N$17:$N$89)*'10'!$V$16,"")</f>
        <v>0</v>
      </c>
      <c r="O25" s="224">
        <f>IFERROR(SUMIF('11'!$Q$17:$Q$89,B25,'11'!$N$17:$N$89)*'11'!$V$16,"")</f>
        <v>0</v>
      </c>
      <c r="P25" s="224">
        <f>IFERROR(SUMIF('12'!$Q$17:$Q$89,B25,'12'!$N$17:$N$89)*'12'!$V$16,"")</f>
        <v>0</v>
      </c>
      <c r="Q25" s="224">
        <f>IFERROR(SUMIF('13'!$Q$17:$Q$89,B25,'13'!$N$17:$N$89)*'13'!$V$16,"")</f>
        <v>0</v>
      </c>
      <c r="R25" s="224">
        <f>IFERROR(SUMIF('14'!$Q$17:$Q$89,B25,'14'!$N$17:$N$89)*'14'!$V$16,"")</f>
        <v>0</v>
      </c>
      <c r="S25" s="224">
        <f>IFERROR(SUMIF('15'!$Q$17:$Q$89,B25,'15'!$N$17:$N$89)*'15'!$V$16,"")</f>
        <v>0</v>
      </c>
      <c r="T25" s="224">
        <f>IFERROR(SUMIF('16'!$Q$17:$Q$89,B25,'16'!$N$17:$N$89)*'16'!$V$16,"")</f>
        <v>0</v>
      </c>
      <c r="U25" s="224">
        <f>IFERROR(SUMIF('17'!$Q$17:$Q$89,B25,'17'!$N$17:$N$89)*'17'!$V$16,"")</f>
        <v>0</v>
      </c>
      <c r="V25" s="223">
        <f>IFERROR(SUMIF('18'!$Q$17:$Q$89,B25,'18'!$N$17:$N$89)*'18'!$V$16,"")</f>
        <v>0</v>
      </c>
      <c r="W25" s="224">
        <f>IFERROR(SUMIF('19'!$Q$17:$Q$89,B25,'19'!$N$17:$N$89)*'19'!$V$16,"")</f>
        <v>0</v>
      </c>
      <c r="X25" s="224">
        <f>IFERROR(SUMIF('20'!$Q$17:$Q$89,B25,'20'!$N$17:$N$89)*'20'!$V$16,"")</f>
        <v>0</v>
      </c>
      <c r="Y25" s="224">
        <f>IFERROR(SUMIF('21'!$Q$17:$Q$89,B25,'21'!$N$17:$N$89)*'21'!$V$16,"")</f>
        <v>0</v>
      </c>
      <c r="Z25" s="224">
        <f>IFERROR(SUMIF('22'!$Q$17:$Q$89,B25,'22'!$N$17:$N$89)*'22'!$V$16,"")</f>
        <v>0</v>
      </c>
      <c r="AA25" s="224">
        <f>IFERROR(SUMIF('23'!$Q$17:$Q$89,B25,'23'!$N$17:$N$89)*'23'!$V$16,"")</f>
        <v>0</v>
      </c>
      <c r="AB25" s="224">
        <f>IFERROR(SUMIF('24'!$Q$17:$Q$89,B25,'24'!$N$17:$N$89)*'24'!$V$16,"")</f>
        <v>0</v>
      </c>
      <c r="AC25" s="224">
        <f>IFERROR(SUMIF('25'!$Q$17:$Q$89,B25,'25'!$N$17:$N$89)*'25'!$V$16,"")</f>
        <v>0</v>
      </c>
      <c r="AD25" s="224">
        <f>IFERROR(SUMIF('26'!$Q$17:$Q$89,B25,'26'!$N$17:$N$89)*'26'!$V$16,"")</f>
        <v>0</v>
      </c>
      <c r="AE25" s="224">
        <f>IFERROR(SUMIF('27'!$Q$17:$Q$89,B25,'27'!$N$17:$N$89)*'27'!$V$16,"")</f>
        <v>0</v>
      </c>
      <c r="AF25" s="224">
        <f>IFERROR(SUMIF('28'!$Q$17:$Q$89,B25,'28'!$N$17:$N$89)*'28'!$V$16,"")</f>
        <v>0</v>
      </c>
      <c r="AG25" s="224">
        <f>IFERROR(SUMIF('29'!$Q$17:$Q$89,B25,'29'!$N$17:$N$89)*'29'!$V$16,"")</f>
        <v>0</v>
      </c>
      <c r="AH25" s="224">
        <f>IFERROR(SUMIF('30'!$Q$17:$Q$89,B25,'30'!$N$17:$N$89)*'30'!$V$16,"")</f>
        <v>0</v>
      </c>
      <c r="AI25" s="224">
        <f>IFERROR(SUMIF('31'!$Q$17:$Q$89,B25,'31'!$N$17:$N$89)*'31'!$V$16,"")</f>
        <v>0</v>
      </c>
      <c r="AJ25" s="106">
        <f t="shared" si="0"/>
        <v>0</v>
      </c>
      <c r="AK25" s="213" t="str">
        <f t="shared" si="1"/>
        <v/>
      </c>
      <c r="AL25" s="105">
        <v>3.5</v>
      </c>
      <c r="AM25" s="217" t="str">
        <f t="shared" si="2"/>
        <v/>
      </c>
      <c r="AN25" s="104"/>
      <c r="AO25" s="71"/>
      <c r="AP25" s="71"/>
    </row>
    <row r="26" spans="1:42" ht="18" customHeight="1">
      <c r="A26" s="88"/>
      <c r="B26" s="83">
        <v>21</v>
      </c>
      <c r="C26" s="517" t="s">
        <v>1575</v>
      </c>
      <c r="D26" s="518"/>
      <c r="E26" s="221">
        <f>IFERROR(SUMIF('1'!$Q$17:$Q$89,B26,'1'!$N$17:$N$89)*'1'!$V$16,"")</f>
        <v>0</v>
      </c>
      <c r="F26" s="221">
        <f>IFERROR(SUMIF('2'!$Q$17:$Q$89,B26,'2'!$N$17:$N$89)*'2'!$V$16,"")</f>
        <v>0</v>
      </c>
      <c r="G26" s="221">
        <f>IFERROR(SUMIF('3'!$Q$17:$Q$89,B26,'3'!$N$17:$N$89)*'3'!$V$16,"")</f>
        <v>0</v>
      </c>
      <c r="H26" s="222">
        <f>IFERROR(SUMIF('4'!$Q$17:$Q$89,B26,'4'!$N$17:$N$89)*'4'!$V$16,"")</f>
        <v>0</v>
      </c>
      <c r="I26" s="222">
        <f>IFERROR(SUMIF('5'!$Q$17:$Q$89,B26,'5'!$N$17:$N$89)*'5'!$V$16,"")</f>
        <v>0</v>
      </c>
      <c r="J26" s="222">
        <f>IFERROR(SUMIF('6'!$Q$17:$Q$89,B26,'6'!$N$17:$N$89)*'6'!$V$16,"")</f>
        <v>0</v>
      </c>
      <c r="K26" s="221">
        <f>IFERROR(SUMIF('7'!$Q$17:$Q$89,B26,'7'!$N$17:$N$89)*'7'!$V$16,"")</f>
        <v>0</v>
      </c>
      <c r="L26" s="221">
        <f>IFERROR(SUMIF('8'!$Q$17:$Q$89,B26,'8'!$N$17:$N$89)*'8'!$V$16,"")</f>
        <v>0</v>
      </c>
      <c r="M26" s="222">
        <f>IFERROR(SUMIF('9'!$Q$17:$Q$89,B26,'9'!$N$17:$N$89)*'9'!$V$16,"")</f>
        <v>0</v>
      </c>
      <c r="N26" s="222">
        <f>IFERROR(SUMIF('10'!$Q$17:$Q$89,B26,'10'!$N$17:$N$89)*'10'!$V$16,"")</f>
        <v>0</v>
      </c>
      <c r="O26" s="222">
        <f>IFERROR(SUMIF('11'!$Q$17:$Q$89,B26,'11'!$N$17:$N$89)*'11'!$V$16,"")</f>
        <v>0</v>
      </c>
      <c r="P26" s="222">
        <f>IFERROR(SUMIF('12'!$Q$17:$Q$89,B26,'12'!$N$17:$N$89)*'12'!$V$16,"")</f>
        <v>0</v>
      </c>
      <c r="Q26" s="222">
        <f>IFERROR(SUMIF('13'!$Q$17:$Q$89,B26,'13'!$N$17:$N$89)*'13'!$V$16,"")</f>
        <v>0</v>
      </c>
      <c r="R26" s="222">
        <f>IFERROR(SUMIF('14'!$Q$17:$Q$89,B26,'14'!$N$17:$N$89)*'14'!$V$16,"")</f>
        <v>0</v>
      </c>
      <c r="S26" s="222">
        <f>IFERROR(SUMIF('15'!$Q$17:$Q$89,B26,'15'!$N$17:$N$89)*'15'!$V$16,"")</f>
        <v>0</v>
      </c>
      <c r="T26" s="222">
        <f>IFERROR(SUMIF('16'!$Q$17:$Q$89,B26,'16'!$N$17:$N$89)*'16'!$V$16,"")</f>
        <v>0</v>
      </c>
      <c r="U26" s="222">
        <f>IFERROR(SUMIF('17'!$Q$17:$Q$89,B26,'17'!$N$17:$N$89)*'17'!$V$16,"")</f>
        <v>0</v>
      </c>
      <c r="V26" s="222">
        <f>IFERROR(SUMIF('18'!$Q$17:$Q$89,B26,'18'!$N$17:$N$89)*'18'!$V$16,"")</f>
        <v>0</v>
      </c>
      <c r="W26" s="222">
        <f>IFERROR(SUMIF('19'!$Q$17:$Q$89,B26,'19'!$N$17:$N$89)*'19'!$V$16,"")</f>
        <v>0</v>
      </c>
      <c r="X26" s="222">
        <f>IFERROR(SUMIF('20'!$Q$17:$Q$89,B26,'20'!$N$17:$N$89)*'20'!$V$16,"")</f>
        <v>0</v>
      </c>
      <c r="Y26" s="222">
        <f>IFERROR(SUMIF('21'!$Q$17:$Q$89,B26,'21'!$N$17:$N$89)*'21'!$V$16,"")</f>
        <v>0</v>
      </c>
      <c r="Z26" s="222">
        <f>IFERROR(SUMIF('22'!$Q$17:$Q$89,B26,'22'!$N$17:$N$89)*'22'!$V$16,"")</f>
        <v>0</v>
      </c>
      <c r="AA26" s="222">
        <f>IFERROR(SUMIF('23'!$Q$17:$Q$89,B26,'23'!$N$17:$N$89)*'23'!$V$16,"")</f>
        <v>0</v>
      </c>
      <c r="AB26" s="222">
        <f>IFERROR(SUMIF('24'!$Q$17:$Q$89,B26,'24'!$N$17:$N$89)*'24'!$V$16,"")</f>
        <v>0</v>
      </c>
      <c r="AC26" s="222">
        <f>IFERROR(SUMIF('25'!$Q$17:$Q$89,B26,'25'!$N$17:$N$89)*'25'!$V$16,"")</f>
        <v>0</v>
      </c>
      <c r="AD26" s="222">
        <f>IFERROR(SUMIF('26'!$Q$17:$Q$89,B26,'26'!$N$17:$N$89)*'26'!$V$16,"")</f>
        <v>0</v>
      </c>
      <c r="AE26" s="222">
        <f>IFERROR(SUMIF('27'!$Q$17:$Q$89,B26,'27'!$N$17:$N$89)*'27'!$V$16,"")</f>
        <v>0</v>
      </c>
      <c r="AF26" s="222">
        <f>IFERROR(SUMIF('28'!$Q$17:$Q$89,B26,'28'!$N$17:$N$89)*'28'!$V$16,"")</f>
        <v>0</v>
      </c>
      <c r="AG26" s="222">
        <f>IFERROR(SUMIF('29'!$Q$17:$Q$89,B26,'29'!$N$17:$N$89)*'29'!$V$16,"")</f>
        <v>0</v>
      </c>
      <c r="AH26" s="222">
        <f>IFERROR(SUMIF('30'!$Q$17:$Q$89,B26,'30'!$N$17:$N$89)*'30'!$V$16,"")</f>
        <v>0</v>
      </c>
      <c r="AI26" s="222">
        <f>IFERROR(SUMIF('31'!$Q$17:$Q$89,B26,'31'!$N$17:$N$89)*'31'!$V$16,"")</f>
        <v>0</v>
      </c>
      <c r="AJ26" s="100">
        <f t="shared" si="0"/>
        <v>0</v>
      </c>
      <c r="AK26" s="214" t="str">
        <f t="shared" si="1"/>
        <v/>
      </c>
      <c r="AL26" s="209">
        <v>3.6</v>
      </c>
      <c r="AM26" s="218" t="str">
        <f t="shared" si="2"/>
        <v/>
      </c>
      <c r="AN26" s="103"/>
      <c r="AO26" s="71"/>
      <c r="AP26" s="71"/>
    </row>
    <row r="27" spans="1:42" ht="18" customHeight="1">
      <c r="A27" s="79">
        <v>6</v>
      </c>
      <c r="B27" s="83">
        <v>22</v>
      </c>
      <c r="C27" s="501" t="s">
        <v>1576</v>
      </c>
      <c r="D27" s="502"/>
      <c r="E27" s="221">
        <f>IFERROR(SUMIF('1'!$Q$17:$Q$89,B27,'1'!$N$17:$N$89)*'1'!$V$16,"")</f>
        <v>0</v>
      </c>
      <c r="F27" s="221">
        <f>IFERROR(SUMIF('2'!$Q$17:$Q$89,B27,'2'!$N$17:$N$89)*'2'!$V$16,"")</f>
        <v>0</v>
      </c>
      <c r="G27" s="221">
        <f>IFERROR(SUMIF('3'!$Q$17:$Q$89,B27,'3'!$N$17:$N$89)*'3'!$V$16,"")</f>
        <v>0</v>
      </c>
      <c r="H27" s="222">
        <f>IFERROR(SUMIF('4'!$Q$17:$Q$89,B27,'4'!$N$17:$N$89)*'4'!$V$16,"")</f>
        <v>0</v>
      </c>
      <c r="I27" s="222">
        <f>IFERROR(SUMIF('5'!$Q$17:$Q$89,B27,'5'!$N$17:$N$89)*'5'!$V$16,"")</f>
        <v>0</v>
      </c>
      <c r="J27" s="222">
        <f>IFERROR(SUMIF('6'!$Q$17:$Q$89,B27,'6'!$N$17:$N$89)*'6'!$V$16,"")</f>
        <v>0</v>
      </c>
      <c r="K27" s="221">
        <f>IFERROR(SUMIF('7'!$Q$17:$Q$89,B27,'7'!$N$17:$N$89)*'7'!$V$16,"")</f>
        <v>0</v>
      </c>
      <c r="L27" s="221">
        <f>IFERROR(SUMIF('8'!$Q$17:$Q$89,B27,'8'!$N$17:$N$89)*'8'!$V$16,"")</f>
        <v>0</v>
      </c>
      <c r="M27" s="222">
        <f>IFERROR(SUMIF('9'!$Q$17:$Q$89,B27,'9'!$N$17:$N$89)*'9'!$V$16,"")</f>
        <v>0</v>
      </c>
      <c r="N27" s="222">
        <f>IFERROR(SUMIF('10'!$Q$17:$Q$89,B27,'10'!$N$17:$N$89)*'10'!$V$16,"")</f>
        <v>0</v>
      </c>
      <c r="O27" s="222">
        <f>IFERROR(SUMIF('11'!$Q$17:$Q$89,B27,'11'!$N$17:$N$89)*'11'!$V$16,"")</f>
        <v>0</v>
      </c>
      <c r="P27" s="222">
        <f>IFERROR(SUMIF('12'!$Q$17:$Q$89,B27,'12'!$N$17:$N$89)*'12'!$V$16,"")</f>
        <v>0</v>
      </c>
      <c r="Q27" s="222">
        <f>IFERROR(SUMIF('13'!$Q$17:$Q$89,B27,'13'!$N$17:$N$89)*'13'!$V$16,"")</f>
        <v>0</v>
      </c>
      <c r="R27" s="222">
        <f>IFERROR(SUMIF('14'!$Q$17:$Q$89,B27,'14'!$N$17:$N$89)*'14'!$V$16,"")</f>
        <v>0</v>
      </c>
      <c r="S27" s="222">
        <f>IFERROR(SUMIF('15'!$Q$17:$Q$89,B27,'15'!$N$17:$N$89)*'15'!$V$16,"")</f>
        <v>0</v>
      </c>
      <c r="T27" s="222">
        <f>IFERROR(SUMIF('16'!$Q$17:$Q$89,B27,'16'!$N$17:$N$89)*'16'!$V$16,"")</f>
        <v>0</v>
      </c>
      <c r="U27" s="222">
        <f>IFERROR(SUMIF('17'!$Q$17:$Q$89,B27,'17'!$N$17:$N$89)*'17'!$V$16,"")</f>
        <v>0</v>
      </c>
      <c r="V27" s="222">
        <f>IFERROR(SUMIF('18'!$Q$17:$Q$89,B27,'18'!$N$17:$N$89)*'18'!$V$16,"")</f>
        <v>0</v>
      </c>
      <c r="W27" s="222">
        <f>IFERROR(SUMIF('19'!$Q$17:$Q$89,B27,'19'!$N$17:$N$89)*'19'!$V$16,"")</f>
        <v>0</v>
      </c>
      <c r="X27" s="222">
        <f>IFERROR(SUMIF('20'!$Q$17:$Q$89,B27,'20'!$N$17:$N$89)*'20'!$V$16,"")</f>
        <v>0</v>
      </c>
      <c r="Y27" s="222">
        <f>IFERROR(SUMIF('21'!$Q$17:$Q$89,B27,'21'!$N$17:$N$89)*'21'!$V$16,"")</f>
        <v>0</v>
      </c>
      <c r="Z27" s="222">
        <f>IFERROR(SUMIF('22'!$Q$17:$Q$89,B27,'22'!$N$17:$N$89)*'22'!$V$16,"")</f>
        <v>0</v>
      </c>
      <c r="AA27" s="222">
        <f>IFERROR(SUMIF('23'!$Q$17:$Q$89,B27,'23'!$N$17:$N$89)*'23'!$V$16,"")</f>
        <v>0</v>
      </c>
      <c r="AB27" s="222">
        <f>IFERROR(SUMIF('24'!$Q$17:$Q$89,B27,'24'!$N$17:$N$89)*'24'!$V$16,"")</f>
        <v>0</v>
      </c>
      <c r="AC27" s="222">
        <f>IFERROR(SUMIF('25'!$Q$17:$Q$89,B27,'25'!$N$17:$N$89)*'25'!$V$16,"")</f>
        <v>0</v>
      </c>
      <c r="AD27" s="222">
        <f>IFERROR(SUMIF('26'!$Q$17:$Q$89,B27,'26'!$N$17:$N$89)*'26'!$V$16,"")</f>
        <v>0</v>
      </c>
      <c r="AE27" s="222">
        <f>IFERROR(SUMIF('27'!$Q$17:$Q$89,B27,'27'!$N$17:$N$89)*'27'!$V$16,"")</f>
        <v>0</v>
      </c>
      <c r="AF27" s="222">
        <f>IFERROR(SUMIF('28'!$Q$17:$Q$89,B27,'28'!$N$17:$N$89)*'28'!$V$16,"")</f>
        <v>0</v>
      </c>
      <c r="AG27" s="222">
        <f>IFERROR(SUMIF('29'!$Q$17:$Q$89,B27,'29'!$N$17:$N$89)*'29'!$V$16,"")</f>
        <v>0</v>
      </c>
      <c r="AH27" s="222">
        <f>IFERROR(SUMIF('30'!$Q$17:$Q$89,B27,'30'!$N$17:$N$89)*'30'!$V$16,"")</f>
        <v>0</v>
      </c>
      <c r="AI27" s="222">
        <f>IFERROR(SUMIF('31'!$Q$17:$Q$89,B27,'31'!$N$17:$N$89)*'31'!$V$16,"")</f>
        <v>0</v>
      </c>
      <c r="AJ27" s="100">
        <f t="shared" si="0"/>
        <v>0</v>
      </c>
      <c r="AK27" s="214" t="str">
        <f t="shared" si="1"/>
        <v/>
      </c>
      <c r="AL27" s="102">
        <v>1.9</v>
      </c>
      <c r="AM27" s="218" t="str">
        <f t="shared" si="2"/>
        <v/>
      </c>
      <c r="AN27" s="101"/>
      <c r="AO27" s="71"/>
      <c r="AP27" s="71"/>
    </row>
    <row r="28" spans="1:42" ht="18" customHeight="1" thickBot="1">
      <c r="A28" s="88"/>
      <c r="B28" s="83">
        <v>23</v>
      </c>
      <c r="C28" s="511" t="s">
        <v>1577</v>
      </c>
      <c r="D28" s="512"/>
      <c r="E28" s="221">
        <f>IFERROR(SUMIF('1'!$Q$17:$Q$89,B28,'1'!$N$17:$N$89)*'1'!$V$16,"")</f>
        <v>0</v>
      </c>
      <c r="F28" s="221">
        <f>IFERROR(SUMIF('2'!$Q$17:$Q$89,B28,'2'!$N$17:$N$89)*'2'!$V$16,"")</f>
        <v>0</v>
      </c>
      <c r="G28" s="221">
        <f>IFERROR(SUMIF('3'!$Q$17:$Q$89,B28,'3'!$N$17:$N$89)*'3'!$V$16,"")</f>
        <v>0</v>
      </c>
      <c r="H28" s="222">
        <f>IFERROR(SUMIF('4'!$Q$17:$Q$89,B28,'4'!$N$17:$N$89)*'4'!$V$16,"")</f>
        <v>0</v>
      </c>
      <c r="I28" s="222">
        <f>IFERROR(SUMIF('5'!$Q$17:$Q$89,B28,'5'!$N$17:$N$89)*'5'!$V$16,"")</f>
        <v>0</v>
      </c>
      <c r="J28" s="222">
        <f>IFERROR(SUMIF('6'!$Q$17:$Q$89,B28,'6'!$N$17:$N$89)*'6'!$V$16,"")</f>
        <v>0</v>
      </c>
      <c r="K28" s="221">
        <f>IFERROR(SUMIF('7'!$Q$17:$Q$89,B28,'7'!$N$17:$N$89)*'7'!$V$16,"")</f>
        <v>0</v>
      </c>
      <c r="L28" s="221">
        <f>IFERROR(SUMIF('8'!$Q$17:$Q$89,B28,'8'!$N$17:$N$89)*'8'!$V$16,"")</f>
        <v>0</v>
      </c>
      <c r="M28" s="222">
        <f>IFERROR(SUMIF('9'!$Q$17:$Q$89,B28,'9'!$N$17:$N$89)*'9'!$V$16,"")</f>
        <v>0</v>
      </c>
      <c r="N28" s="222">
        <f>IFERROR(SUMIF('10'!$Q$17:$Q$89,B28,'10'!$N$17:$N$89)*'10'!$V$16,"")</f>
        <v>0</v>
      </c>
      <c r="O28" s="222">
        <f>IFERROR(SUMIF('11'!$Q$17:$Q$89,B28,'11'!$N$17:$N$89)*'11'!$V$16,"")</f>
        <v>0</v>
      </c>
      <c r="P28" s="222">
        <f>IFERROR(SUMIF('12'!$Q$17:$Q$89,B28,'12'!$N$17:$N$89)*'12'!$V$16,"")</f>
        <v>0</v>
      </c>
      <c r="Q28" s="222">
        <f>IFERROR(SUMIF('13'!$Q$17:$Q$89,B28,'13'!$N$17:$N$89)*'13'!$V$16,"")</f>
        <v>0</v>
      </c>
      <c r="R28" s="222">
        <f>IFERROR(SUMIF('14'!$Q$17:$Q$89,B28,'14'!$N$17:$N$89)*'14'!$V$16,"")</f>
        <v>0</v>
      </c>
      <c r="S28" s="222">
        <f>IFERROR(SUMIF('15'!$Q$17:$Q$89,B28,'15'!$N$17:$N$89)*'15'!$V$16,"")</f>
        <v>0</v>
      </c>
      <c r="T28" s="222">
        <f>IFERROR(SUMIF('16'!$Q$17:$Q$89,B28,'16'!$N$17:$N$89)*'16'!$V$16,"")</f>
        <v>0</v>
      </c>
      <c r="U28" s="222">
        <f>IFERROR(SUMIF('17'!$Q$17:$Q$89,B28,'17'!$N$17:$N$89)*'17'!$V$16,"")</f>
        <v>0</v>
      </c>
      <c r="V28" s="222">
        <f>IFERROR(SUMIF('18'!$Q$17:$Q$89,B28,'18'!$N$17:$N$89)*'18'!$V$16,"")</f>
        <v>0</v>
      </c>
      <c r="W28" s="222">
        <f>IFERROR(SUMIF('19'!$Q$17:$Q$89,B28,'19'!$N$17:$N$89)*'19'!$V$16,"")</f>
        <v>0</v>
      </c>
      <c r="X28" s="222">
        <f>IFERROR(SUMIF('20'!$Q$17:$Q$89,B28,'20'!$N$17:$N$89)*'20'!$V$16,"")</f>
        <v>0</v>
      </c>
      <c r="Y28" s="222">
        <f>IFERROR(SUMIF('21'!$Q$17:$Q$89,B28,'21'!$N$17:$N$89)*'21'!$V$16,"")</f>
        <v>0</v>
      </c>
      <c r="Z28" s="222">
        <f>IFERROR(SUMIF('22'!$Q$17:$Q$89,B28,'22'!$N$17:$N$89)*'22'!$V$16,"")</f>
        <v>0</v>
      </c>
      <c r="AA28" s="222">
        <f>IFERROR(SUMIF('23'!$Q$17:$Q$89,B28,'23'!$N$17:$N$89)*'23'!$V$16,"")</f>
        <v>0</v>
      </c>
      <c r="AB28" s="222">
        <f>IFERROR(SUMIF('24'!$Q$17:$Q$89,B28,'24'!$N$17:$N$89)*'24'!$V$16,"")</f>
        <v>0</v>
      </c>
      <c r="AC28" s="222">
        <f>IFERROR(SUMIF('25'!$Q$17:$Q$89,B28,'25'!$N$17:$N$89)*'25'!$V$16,"")</f>
        <v>0</v>
      </c>
      <c r="AD28" s="222">
        <f>IFERROR(SUMIF('26'!$Q$17:$Q$89,B28,'26'!$N$17:$N$89)*'26'!$V$16,"")</f>
        <v>0</v>
      </c>
      <c r="AE28" s="222">
        <f>IFERROR(SUMIF('27'!$Q$17:$Q$89,B28,'27'!$N$17:$N$89)*'27'!$V$16,"")</f>
        <v>0</v>
      </c>
      <c r="AF28" s="222">
        <f>IFERROR(SUMIF('28'!$Q$17:$Q$89,B28,'28'!$N$17:$N$89)*'28'!$V$16,"")</f>
        <v>0</v>
      </c>
      <c r="AG28" s="222">
        <f>IFERROR(SUMIF('29'!$Q$17:$Q$89,B28,'29'!$N$17:$N$89)*'29'!$V$16,"")</f>
        <v>0</v>
      </c>
      <c r="AH28" s="222">
        <f>IFERROR(SUMIF('30'!$Q$17:$Q$89,B28,'30'!$N$17:$N$89)*'30'!$V$16,"")</f>
        <v>0</v>
      </c>
      <c r="AI28" s="222">
        <f>IFERROR(SUMIF('31'!$Q$17:$Q$89,B28,'31'!$N$17:$N$89)*'31'!$V$16,"")</f>
        <v>0</v>
      </c>
      <c r="AJ28" s="100">
        <f t="shared" si="0"/>
        <v>0</v>
      </c>
      <c r="AK28" s="214" t="str">
        <f t="shared" si="1"/>
        <v/>
      </c>
      <c r="AL28" s="99">
        <v>0.4</v>
      </c>
      <c r="AM28" s="218" t="str">
        <f t="shared" si="2"/>
        <v/>
      </c>
      <c r="AN28" s="98"/>
      <c r="AO28" s="71"/>
      <c r="AP28" s="71"/>
    </row>
    <row r="29" spans="1:42" ht="16.5" customHeight="1">
      <c r="A29" s="52"/>
      <c r="B29" s="52"/>
      <c r="C29" s="503" t="s">
        <v>1578</v>
      </c>
      <c r="D29" s="504"/>
      <c r="E29" s="231">
        <f>IFERROR('1'!BA10,0)</f>
        <v>0</v>
      </c>
      <c r="F29" s="231">
        <f>IFERROR('2'!BA10,0)</f>
        <v>0</v>
      </c>
      <c r="G29" s="231">
        <f>IFERROR('3'!BA10,0)</f>
        <v>0</v>
      </c>
      <c r="H29" s="231">
        <f>IFERROR('4'!BA10,0)</f>
        <v>0</v>
      </c>
      <c r="I29" s="196">
        <f>IFERROR('5'!BA10,0)</f>
        <v>0</v>
      </c>
      <c r="J29" s="196">
        <f>IFERROR('6'!BA10,0)</f>
        <v>0</v>
      </c>
      <c r="K29" s="82">
        <f>IFERROR('7'!BA10,0)</f>
        <v>0</v>
      </c>
      <c r="L29" s="196">
        <f>IFERROR('8'!BA10,0)</f>
        <v>0</v>
      </c>
      <c r="M29" s="196">
        <f>IFERROR('9'!BA10,0)</f>
        <v>0</v>
      </c>
      <c r="N29" s="196">
        <f>IFERROR('10'!BA10,0)</f>
        <v>0</v>
      </c>
      <c r="O29" s="196">
        <f>IFERROR('11'!BA10,0)</f>
        <v>0</v>
      </c>
      <c r="P29" s="196">
        <f>IFERROR('12'!BA10,0)</f>
        <v>0</v>
      </c>
      <c r="Q29" s="196">
        <f>IFERROR('13'!BA10,0)</f>
        <v>0</v>
      </c>
      <c r="R29" s="196">
        <f>IFERROR('14'!BA10,0)</f>
        <v>0</v>
      </c>
      <c r="S29" s="196">
        <f>IFERROR('15'!BA10,0)</f>
        <v>0</v>
      </c>
      <c r="T29" s="196">
        <f>IFERROR('16'!BA10,0)</f>
        <v>0</v>
      </c>
      <c r="U29" s="196">
        <f>IFERROR('17'!BA10,0)</f>
        <v>0</v>
      </c>
      <c r="V29" s="196">
        <f>IFERROR('18'!BA10,0)</f>
        <v>0</v>
      </c>
      <c r="W29" s="196">
        <f>IFERROR('19'!BA10,0)</f>
        <v>0</v>
      </c>
      <c r="X29" s="196">
        <f>IFERROR('20'!BA10,0)</f>
        <v>0</v>
      </c>
      <c r="Y29" s="196">
        <f>IFERROR('21'!BA10,0)</f>
        <v>0</v>
      </c>
      <c r="Z29" s="196">
        <f>IFERROR('22'!BA10,0)</f>
        <v>0</v>
      </c>
      <c r="AA29" s="196">
        <f>IFERROR('23'!BA10,0)</f>
        <v>0</v>
      </c>
      <c r="AB29" s="196">
        <f>IFERROR('24'!BA10,0)</f>
        <v>0</v>
      </c>
      <c r="AC29" s="196">
        <f>IFERROR('25'!BA10,0)</f>
        <v>0</v>
      </c>
      <c r="AD29" s="196">
        <f>IFERROR('26'!BA10,0)</f>
        <v>0</v>
      </c>
      <c r="AE29" s="196">
        <f>IFERROR('27'!BA10,0)</f>
        <v>0</v>
      </c>
      <c r="AF29" s="196">
        <f>IFERROR('28'!BA10,0)</f>
        <v>0</v>
      </c>
      <c r="AG29" s="196">
        <f>IFERROR('29'!BA10,0)</f>
        <v>0</v>
      </c>
      <c r="AH29" s="196">
        <f>IFERROR('30'!BA10,0)</f>
        <v>0</v>
      </c>
      <c r="AI29" s="196">
        <f>IFERROR('31'!BA10,0)</f>
        <v>0</v>
      </c>
      <c r="AJ29" s="529" t="s">
        <v>1579</v>
      </c>
      <c r="AK29" s="530"/>
      <c r="AL29" s="531"/>
      <c r="AM29" s="203">
        <f>IFERROR(SUM(E29:AI29)/$AP$6,0)</f>
        <v>0</v>
      </c>
      <c r="AN29" s="94" t="s">
        <v>1580</v>
      </c>
      <c r="AO29" s="71"/>
      <c r="AP29" s="71"/>
    </row>
    <row r="30" spans="1:42" ht="13.5" customHeight="1">
      <c r="A30" s="140"/>
      <c r="B30" s="140"/>
      <c r="C30" s="540" t="s">
        <v>1587</v>
      </c>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2"/>
      <c r="AJ30" s="532" t="s">
        <v>1581</v>
      </c>
      <c r="AK30" s="533"/>
      <c r="AL30" s="534"/>
      <c r="AM30" s="538"/>
      <c r="AN30" s="527" t="s">
        <v>1580</v>
      </c>
      <c r="AO30" s="71"/>
      <c r="AP30" s="71"/>
    </row>
    <row r="31" spans="1:42" ht="13.5" customHeight="1">
      <c r="A31" s="140"/>
      <c r="B31" s="140"/>
      <c r="C31" s="543"/>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5"/>
      <c r="AJ31" s="535"/>
      <c r="AK31" s="536"/>
      <c r="AL31" s="537"/>
      <c r="AM31" s="539"/>
      <c r="AN31" s="528"/>
    </row>
    <row r="32" spans="1:42" ht="13.5" customHeight="1">
      <c r="A32" s="140"/>
      <c r="B32" s="140"/>
      <c r="C32" s="546"/>
      <c r="D32" s="547"/>
      <c r="E32" s="547"/>
      <c r="F32" s="547"/>
      <c r="G32" s="547"/>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8"/>
      <c r="AJ32" s="519" t="s">
        <v>1582</v>
      </c>
      <c r="AK32" s="520"/>
      <c r="AL32" s="521"/>
      <c r="AM32" s="525">
        <f>SUM(AM29:AM31)</f>
        <v>0</v>
      </c>
      <c r="AN32" s="527" t="s">
        <v>1580</v>
      </c>
    </row>
    <row r="33" spans="1:40" ht="13.5" customHeight="1">
      <c r="A33" s="140"/>
      <c r="B33" s="140"/>
      <c r="C33" s="95" t="s">
        <v>1583</v>
      </c>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522"/>
      <c r="AK33" s="523"/>
      <c r="AL33" s="524"/>
      <c r="AM33" s="526"/>
      <c r="AN33" s="528"/>
    </row>
    <row r="34" spans="1:40">
      <c r="A34" s="140"/>
      <c r="B34" s="140"/>
      <c r="C34" s="97" t="s">
        <v>1584</v>
      </c>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99" t="s">
        <v>1585</v>
      </c>
      <c r="AK34" s="140"/>
      <c r="AL34" s="140"/>
      <c r="AM34" s="140"/>
      <c r="AN34" s="140"/>
    </row>
    <row r="35" spans="1:40" ht="14.25" thickBot="1">
      <c r="A35" s="200"/>
      <c r="B35" s="20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205" t="s">
        <v>1586</v>
      </c>
      <c r="AK35" s="140"/>
      <c r="AL35" s="140"/>
      <c r="AM35" s="140"/>
      <c r="AN35" s="140"/>
    </row>
    <row r="36" spans="1:40" hidden="1">
      <c r="E36" s="201">
        <f>SUM(E6:E28)</f>
        <v>0</v>
      </c>
      <c r="F36" s="201">
        <f t="shared" ref="F36:AI36" si="3">SUM(F6:F28)</f>
        <v>0</v>
      </c>
      <c r="G36" s="201">
        <f t="shared" si="3"/>
        <v>0</v>
      </c>
      <c r="H36" s="201">
        <f t="shared" si="3"/>
        <v>0</v>
      </c>
      <c r="I36" s="201">
        <f t="shared" si="3"/>
        <v>0</v>
      </c>
      <c r="J36" s="201">
        <f t="shared" si="3"/>
        <v>0</v>
      </c>
      <c r="K36" s="201">
        <f t="shared" si="3"/>
        <v>0</v>
      </c>
      <c r="L36" s="201">
        <f t="shared" si="3"/>
        <v>0</v>
      </c>
      <c r="M36" s="201">
        <f t="shared" si="3"/>
        <v>0</v>
      </c>
      <c r="N36" s="201">
        <f t="shared" si="3"/>
        <v>0</v>
      </c>
      <c r="O36" s="201">
        <f t="shared" si="3"/>
        <v>0</v>
      </c>
      <c r="P36" s="201">
        <f t="shared" si="3"/>
        <v>0</v>
      </c>
      <c r="Q36" s="201">
        <f t="shared" si="3"/>
        <v>0</v>
      </c>
      <c r="R36" s="201">
        <f t="shared" si="3"/>
        <v>0</v>
      </c>
      <c r="S36" s="201">
        <f t="shared" si="3"/>
        <v>0</v>
      </c>
      <c r="T36" s="201">
        <f t="shared" si="3"/>
        <v>0</v>
      </c>
      <c r="U36" s="201">
        <f t="shared" si="3"/>
        <v>0</v>
      </c>
      <c r="V36" s="201">
        <f t="shared" si="3"/>
        <v>0</v>
      </c>
      <c r="W36" s="201">
        <f t="shared" si="3"/>
        <v>0</v>
      </c>
      <c r="X36" s="201">
        <f t="shared" si="3"/>
        <v>0</v>
      </c>
      <c r="Y36" s="201">
        <f t="shared" si="3"/>
        <v>0</v>
      </c>
      <c r="Z36" s="201">
        <f t="shared" si="3"/>
        <v>0</v>
      </c>
      <c r="AA36" s="201">
        <f t="shared" si="3"/>
        <v>0</v>
      </c>
      <c r="AB36" s="201">
        <f t="shared" si="3"/>
        <v>0</v>
      </c>
      <c r="AC36" s="201">
        <f t="shared" si="3"/>
        <v>0</v>
      </c>
      <c r="AD36" s="201">
        <f t="shared" si="3"/>
        <v>0</v>
      </c>
      <c r="AE36" s="201">
        <f t="shared" si="3"/>
        <v>0</v>
      </c>
      <c r="AF36" s="201">
        <f t="shared" si="3"/>
        <v>0</v>
      </c>
      <c r="AG36" s="201">
        <f t="shared" si="3"/>
        <v>0</v>
      </c>
      <c r="AH36" s="201">
        <f>SUM(AH6:AH28)</f>
        <v>0</v>
      </c>
      <c r="AI36" s="201">
        <f t="shared" si="3"/>
        <v>0</v>
      </c>
    </row>
    <row r="50" spans="3:3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row>
    <row r="51" spans="3:36">
      <c r="C51" s="197"/>
      <c r="D51" s="197"/>
      <c r="E51" s="201"/>
      <c r="AJ51" s="198"/>
    </row>
    <row r="52" spans="3:36">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row>
  </sheetData>
  <protectedRanges>
    <protectedRange password="8091" sqref="AJ2:AN2 AL1" name="範囲1_1"/>
  </protectedRanges>
  <mergeCells count="24">
    <mergeCell ref="AJ32:AL33"/>
    <mergeCell ref="AM32:AM33"/>
    <mergeCell ref="AN32:AN33"/>
    <mergeCell ref="C28:D28"/>
    <mergeCell ref="AJ29:AL29"/>
    <mergeCell ref="AJ30:AL31"/>
    <mergeCell ref="AM30:AM31"/>
    <mergeCell ref="AN30:AN31"/>
    <mergeCell ref="C30:AI32"/>
    <mergeCell ref="AJ2:AN2"/>
    <mergeCell ref="C27:D27"/>
    <mergeCell ref="C29:D29"/>
    <mergeCell ref="C1:AC1"/>
    <mergeCell ref="C2:Z2"/>
    <mergeCell ref="E3:AI3"/>
    <mergeCell ref="C10:D10"/>
    <mergeCell ref="C13:C14"/>
    <mergeCell ref="AG2:AI2"/>
    <mergeCell ref="C16:D16"/>
    <mergeCell ref="C15:D15"/>
    <mergeCell ref="C17:D17"/>
    <mergeCell ref="C18:D18"/>
    <mergeCell ref="C19:D19"/>
    <mergeCell ref="C26:D26"/>
  </mergeCells>
  <phoneticPr fontId="7"/>
  <pageMargins left="0.37" right="0.22" top="0.44" bottom="0.23" header="0.3" footer="0.2"/>
  <pageSetup paperSize="9" orientation="landscape" r:id="rId1"/>
  <headerFooter alignWithMargins="0"/>
  <ignoredErrors>
    <ignoredError sqref="AJ10 I29:AL29 AJ20 AJ6 AJ7 AJ8 AJ9 AJ11 AJ12 AJ13 AJ14 AJ15 AJ16 AJ17 AJ18 AJ19 AJ21 AJ22 AJ23 AJ24 AJ25 AJ26 AJ27 AJ28"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4"/>
  <sheetViews>
    <sheetView showGridLines="0" view="pageBreakPreview" zoomScaleNormal="100" zoomScaleSheetLayoutView="100" workbookViewId="0">
      <pane xSplit="4" ySplit="5" topLeftCell="E6" activePane="bottomRight" state="frozen"/>
      <selection activeCell="C6" sqref="C6:E7"/>
      <selection pane="topRight" activeCell="C6" sqref="C6:E7"/>
      <selection pane="bottomLeft" activeCell="C6" sqref="C6:E7"/>
      <selection pane="bottomRight" activeCell="AJ2" sqref="AJ2:AN2"/>
    </sheetView>
  </sheetViews>
  <sheetFormatPr defaultColWidth="3.125" defaultRowHeight="13.5"/>
  <cols>
    <col min="1" max="1" width="2.25" style="59" hidden="1" customWidth="1"/>
    <col min="2" max="2" width="3.5" style="59" hidden="1" customWidth="1"/>
    <col min="3" max="4" width="9" style="59" customWidth="1"/>
    <col min="5" max="35" width="3.25" style="59" customWidth="1"/>
    <col min="36" max="36" width="4.75" style="59" customWidth="1"/>
    <col min="37" max="37" width="5" style="59" customWidth="1"/>
    <col min="38" max="38" width="4.75" style="59" customWidth="1"/>
    <col min="39" max="39" width="5.25" style="59" customWidth="1"/>
    <col min="40" max="40" width="4.25" style="59" customWidth="1"/>
    <col min="41" max="41" width="3.125" style="59"/>
    <col min="42" max="42" width="5.375" style="59" hidden="1" customWidth="1"/>
    <col min="43" max="16384" width="3.125" style="59"/>
  </cols>
  <sheetData>
    <row r="1" spans="1:42" ht="18.75">
      <c r="A1" s="166"/>
      <c r="B1" s="52"/>
      <c r="C1" s="505" t="s">
        <v>1621</v>
      </c>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3"/>
      <c r="AE1" s="53"/>
      <c r="AF1" s="53"/>
      <c r="AG1" s="54"/>
      <c r="AH1" s="54"/>
      <c r="AI1" s="55"/>
      <c r="AJ1" s="56"/>
      <c r="AK1" s="184" t="str">
        <f>IF('給食内容検討表（1～2歳児）'!AK1&gt;=1,'給食内容検討表（1～2歳児）'!AK1,"")</f>
        <v/>
      </c>
      <c r="AL1" s="57" t="s">
        <v>1536</v>
      </c>
      <c r="AM1" s="184" t="str">
        <f>IF('給食内容検討表（1～2歳児）'!AM1&gt;=1,'給食内容検討表（1～2歳児）'!AM1,"")</f>
        <v/>
      </c>
      <c r="AN1" s="58" t="s">
        <v>1537</v>
      </c>
      <c r="AO1" s="188" t="s">
        <v>1735</v>
      </c>
    </row>
    <row r="2" spans="1:42" ht="17.25">
      <c r="A2" s="52"/>
      <c r="B2" s="52"/>
      <c r="C2" s="506"/>
      <c r="D2" s="506"/>
      <c r="E2" s="506"/>
      <c r="F2" s="506"/>
      <c r="G2" s="506"/>
      <c r="H2" s="506"/>
      <c r="I2" s="506"/>
      <c r="J2" s="506"/>
      <c r="K2" s="506"/>
      <c r="L2" s="506"/>
      <c r="M2" s="506"/>
      <c r="N2" s="506"/>
      <c r="O2" s="506"/>
      <c r="P2" s="506"/>
      <c r="Q2" s="506"/>
      <c r="R2" s="506"/>
      <c r="S2" s="506"/>
      <c r="T2" s="506"/>
      <c r="U2" s="506"/>
      <c r="V2" s="506"/>
      <c r="W2" s="506"/>
      <c r="X2" s="506"/>
      <c r="Y2" s="506"/>
      <c r="Z2" s="506"/>
      <c r="AA2" s="53"/>
      <c r="AB2" s="60" t="s">
        <v>1538</v>
      </c>
      <c r="AC2" s="53"/>
      <c r="AD2" s="53"/>
      <c r="AE2" s="53"/>
      <c r="AF2" s="53"/>
      <c r="AG2" s="515" t="s">
        <v>1623</v>
      </c>
      <c r="AH2" s="516"/>
      <c r="AI2" s="516"/>
      <c r="AJ2" s="516"/>
      <c r="AK2" s="516"/>
      <c r="AL2" s="516"/>
      <c r="AM2" s="516"/>
      <c r="AN2" s="549"/>
    </row>
    <row r="3" spans="1:42" ht="16.5" customHeight="1">
      <c r="A3" s="61" t="s">
        <v>1539</v>
      </c>
      <c r="B3" s="118"/>
      <c r="C3" s="117" t="s">
        <v>1591</v>
      </c>
      <c r="D3" s="62" t="s">
        <v>1590</v>
      </c>
      <c r="E3" s="507" t="s">
        <v>1540</v>
      </c>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c r="AE3" s="508"/>
      <c r="AF3" s="508"/>
      <c r="AG3" s="509"/>
      <c r="AH3" s="509"/>
      <c r="AI3" s="510"/>
      <c r="AJ3" s="63"/>
      <c r="AK3" s="64" t="s">
        <v>1541</v>
      </c>
      <c r="AL3" s="113" t="s">
        <v>1542</v>
      </c>
      <c r="AM3" s="116"/>
      <c r="AN3" s="115"/>
    </row>
    <row r="4" spans="1:42" ht="16.5" customHeight="1">
      <c r="A4" s="65" t="s">
        <v>1543</v>
      </c>
      <c r="B4" s="119"/>
      <c r="C4" s="66"/>
      <c r="D4" s="114"/>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8" t="s">
        <v>1544</v>
      </c>
      <c r="AK4" s="64" t="s">
        <v>1545</v>
      </c>
      <c r="AL4" s="113" t="s">
        <v>1545</v>
      </c>
      <c r="AM4" s="69" t="s">
        <v>1546</v>
      </c>
      <c r="AN4" s="70" t="s">
        <v>1547</v>
      </c>
      <c r="AO4" s="71"/>
      <c r="AP4" s="71"/>
    </row>
    <row r="5" spans="1:42" ht="16.5" customHeight="1">
      <c r="A5" s="65" t="s">
        <v>1548</v>
      </c>
      <c r="B5" s="119"/>
      <c r="C5" s="72" t="s">
        <v>1549</v>
      </c>
      <c r="D5" s="73"/>
      <c r="E5" s="74">
        <v>1</v>
      </c>
      <c r="F5" s="74">
        <v>2</v>
      </c>
      <c r="G5" s="74">
        <v>3</v>
      </c>
      <c r="H5" s="75">
        <v>4</v>
      </c>
      <c r="I5" s="74">
        <v>5</v>
      </c>
      <c r="J5" s="74">
        <v>6</v>
      </c>
      <c r="K5" s="74">
        <v>7</v>
      </c>
      <c r="L5" s="74">
        <v>8</v>
      </c>
      <c r="M5" s="74">
        <v>9</v>
      </c>
      <c r="N5" s="74">
        <v>10</v>
      </c>
      <c r="O5" s="74">
        <v>11</v>
      </c>
      <c r="P5" s="74">
        <v>12</v>
      </c>
      <c r="Q5" s="74">
        <v>13</v>
      </c>
      <c r="R5" s="74">
        <v>14</v>
      </c>
      <c r="S5" s="74">
        <v>15</v>
      </c>
      <c r="T5" s="74">
        <v>16</v>
      </c>
      <c r="U5" s="74">
        <v>17</v>
      </c>
      <c r="V5" s="76">
        <v>18</v>
      </c>
      <c r="W5" s="76">
        <v>19</v>
      </c>
      <c r="X5" s="74">
        <v>20</v>
      </c>
      <c r="Y5" s="74">
        <v>21</v>
      </c>
      <c r="Z5" s="74">
        <v>22</v>
      </c>
      <c r="AA5" s="74">
        <v>23</v>
      </c>
      <c r="AB5" s="74">
        <v>24</v>
      </c>
      <c r="AC5" s="74">
        <v>25</v>
      </c>
      <c r="AD5" s="74">
        <v>26</v>
      </c>
      <c r="AE5" s="74">
        <v>27</v>
      </c>
      <c r="AF5" s="74">
        <v>28</v>
      </c>
      <c r="AG5" s="74">
        <v>29</v>
      </c>
      <c r="AH5" s="74">
        <v>30</v>
      </c>
      <c r="AI5" s="74">
        <v>31</v>
      </c>
      <c r="AJ5" s="77" t="s">
        <v>1550</v>
      </c>
      <c r="AK5" s="78" t="s">
        <v>1550</v>
      </c>
      <c r="AL5" s="112" t="s">
        <v>1550</v>
      </c>
      <c r="AM5" s="174" t="s">
        <v>1551</v>
      </c>
      <c r="AN5" s="73"/>
      <c r="AO5" s="71"/>
      <c r="AP5" s="71" t="s">
        <v>1737</v>
      </c>
    </row>
    <row r="6" spans="1:42" ht="18" customHeight="1">
      <c r="A6" s="79"/>
      <c r="B6" s="79">
        <v>1</v>
      </c>
      <c r="C6" s="80" t="s">
        <v>1552</v>
      </c>
      <c r="D6" s="81" t="s">
        <v>1553</v>
      </c>
      <c r="E6" s="221">
        <f>IFERROR(SUMIF('1'!$Q$17:$Q$89,B6,'1'!$N$17:$N$89)*'1'!$S$16,"")</f>
        <v>0</v>
      </c>
      <c r="F6" s="221">
        <f>IFERROR(SUMIF('2'!$Q$17:$Q$89,B6,'2'!$N$17:$N$89)*'2'!$S$16,"")</f>
        <v>0</v>
      </c>
      <c r="G6" s="221">
        <f>IFERROR(SUMIF('3'!$Q$17:$Q$89,B6,'3'!$N$17:$N$89)*'3'!$S$16,"")</f>
        <v>0</v>
      </c>
      <c r="H6" s="222">
        <f>IFERROR(SUMIF('4'!$Q$17:$Q$89,B6,'4'!$N$17:$N$89)*'4'!$S$16,"")</f>
        <v>0</v>
      </c>
      <c r="I6" s="222">
        <f>IFERROR(SUMIF('5'!$Q$17:$Q$89,B6,'5'!$N$17:$N$89)*'5'!$S$16,"")</f>
        <v>0</v>
      </c>
      <c r="J6" s="222">
        <f>IFERROR(SUMIF('6'!$Q$17:$Q$89,B6,'6'!$N$17:$N$89)*'6'!$S$16,"")</f>
        <v>0</v>
      </c>
      <c r="K6" s="221">
        <f>IFERROR(SUMIF('7'!$Q$17:$Q$89,B6,'7'!$N$17:$N$89)*'7'!$S$16,"")</f>
        <v>0</v>
      </c>
      <c r="L6" s="222">
        <f>IFERROR(SUMIF('8'!$Q$17:$Q$89,B6,'8'!$N$17:$N$89)*'8'!$S$16,"")</f>
        <v>0</v>
      </c>
      <c r="M6" s="221">
        <f>IFERROR(SUMIF('9'!$Q$17:$Q$89,B6,'9'!$N$17:$N$89)*'9'!$S$16,"")</f>
        <v>0</v>
      </c>
      <c r="N6" s="221">
        <f>IFERROR(SUMIF('10'!$Q$17:$Q$89,B6,'10'!$N$17:$N$89)*'10'!$S$16,"")</f>
        <v>0</v>
      </c>
      <c r="O6" s="221">
        <f>IFERROR(SUMIF('11'!$Q$17:$Q$89,B6,'11'!$N$17:$N$89)*'11'!$S$16,"")</f>
        <v>0</v>
      </c>
      <c r="P6" s="221">
        <f>IFERROR(SUMIF('12'!$Q$17:$Q$89,B6,'12'!$N$17:$N$89)*'12'!$S$16,"")</f>
        <v>0</v>
      </c>
      <c r="Q6" s="221">
        <f>IFERROR(SUMIF('13'!$Q$17:$Q$89,B6,'13'!$N$17:$N$89)*'13'!$S$16,"")</f>
        <v>0</v>
      </c>
      <c r="R6" s="221">
        <f>IFERROR(SUMIF('14'!$Q$17:$Q$89,B6,'14'!$N$17:$N$89)*'14'!$S$16,"")</f>
        <v>0</v>
      </c>
      <c r="S6" s="221">
        <f>IFERROR(SUMIF('15'!$Q$17:$Q$89,B6,'15'!$N$17:$N$89)*'15'!$S$16,"")</f>
        <v>0</v>
      </c>
      <c r="T6" s="221">
        <f>IFERROR(SUMIF('16'!$Q$17:$Q$89,B6,'16'!$N$17:$N$89)*'16'!$S$16,"")</f>
        <v>0</v>
      </c>
      <c r="U6" s="221">
        <f>IFERROR(SUMIF('17'!$Q$17:$Q$89,B6,'17'!$N$17:$N$89)*'17'!$S$16,"")</f>
        <v>0</v>
      </c>
      <c r="V6" s="221">
        <f>IFERROR(SUMIF('18'!$Q$17:$Q$89,B6,'18'!$N$17:$N$89)*'18'!$S$16,"")</f>
        <v>0</v>
      </c>
      <c r="W6" s="221">
        <f>IFERROR(SUMIF('19'!$Q$17:$Q$89,B6,'19'!$N$17:$N$89)*'19'!$S$16,"")</f>
        <v>0</v>
      </c>
      <c r="X6" s="221">
        <f>IFERROR(SUMIF('20'!$Q$17:$Q$89,B6,'20'!$N$17:$N$89)*'20'!$S$16,"")</f>
        <v>0</v>
      </c>
      <c r="Y6" s="221">
        <f>IFERROR(SUMIF('21'!$Q$17:$Q$89,B6,'21'!$N$17:$N$89)*'21'!$S$16,"")</f>
        <v>0</v>
      </c>
      <c r="Z6" s="221">
        <f>IFERROR(SUMIF('22'!$Q$17:$Q$89,B6,'22'!$N$17:$N$89)*'22'!$S$16,"")</f>
        <v>0</v>
      </c>
      <c r="AA6" s="221">
        <f>IFERROR(SUMIF('23'!$Q$17:$Q$89,B6,'23'!$N$17:$N$89)*'23'!$S$16,"")</f>
        <v>0</v>
      </c>
      <c r="AB6" s="221">
        <f>IFERROR(SUMIF('24'!$Q$17:$Q$89,B6,'24'!$N$17:$N$89)*'24'!$S$16,"")</f>
        <v>0</v>
      </c>
      <c r="AC6" s="221">
        <f>IFERROR(SUMIF('25'!$Q$17:$Q$89,B6,'25'!$N$17:$N$89)*'25'!$S$16,"")</f>
        <v>0</v>
      </c>
      <c r="AD6" s="221">
        <f>IFERROR(SUMIF('26'!$Q$17:$Q$89,B6,'26'!$N$17:$N$89)*'26'!$S$16,"")</f>
        <v>0</v>
      </c>
      <c r="AE6" s="221">
        <f>IFERROR(SUMIF('27'!$Q$17:$Q$89,B6,'27'!$N$17:$N$89)*'27'!$S$16,"")</f>
        <v>0</v>
      </c>
      <c r="AF6" s="221">
        <f>IFERROR(SUMIF('28'!$Q$17:$Q$89,B6,'28'!$N$17:$N$89)*'28'!$S$16,"")</f>
        <v>0</v>
      </c>
      <c r="AG6" s="221">
        <f>IFERROR(SUMIF('29'!$Q$17:$Q$89,B6,'29'!$N$17:$N$89)*'29'!$S$16,"")</f>
        <v>0</v>
      </c>
      <c r="AH6" s="221">
        <f>IFERROR(SUMIF('30'!$Q$17:$Q$89,B6,'30'!$N$17:$N$89)*'30'!$S$16,"")</f>
        <v>0</v>
      </c>
      <c r="AI6" s="221">
        <f>IFERROR(SUMIF('31'!$Q$17:$Q$89,B6,'31'!$N$17:$N$89)*'31'!$S$16,"")</f>
        <v>0</v>
      </c>
      <c r="AJ6" s="220">
        <f t="shared" ref="AJ6:AJ28" si="0">SUM(E6:AI6)</f>
        <v>0</v>
      </c>
      <c r="AK6" s="212" t="str">
        <f>IF(AND($AP$6&gt;0,AJ6&lt;&gt;""), ROUND(AJ6/$AP$6,1), "")</f>
        <v/>
      </c>
      <c r="AL6" s="206">
        <v>15</v>
      </c>
      <c r="AM6" s="216" t="str">
        <f>IF(AND(AL6&gt;0,AK6&lt;&gt;""),ROUND(AK6/AL6*100,0),"")</f>
        <v/>
      </c>
      <c r="AN6" s="109"/>
      <c r="AO6" s="71"/>
      <c r="AP6" s="211">
        <f>COUNTIF(E36:AI36,"&gt;0")</f>
        <v>0</v>
      </c>
    </row>
    <row r="7" spans="1:42" ht="18" customHeight="1">
      <c r="A7" s="83"/>
      <c r="B7" s="83">
        <v>2</v>
      </c>
      <c r="C7" s="84"/>
      <c r="D7" s="85" t="s">
        <v>1554</v>
      </c>
      <c r="E7" s="223">
        <f>IFERROR(SUMIF('1'!$Q$17:$Q$89,B7,'1'!$N$17:$N$89)*'1'!$S$16,"")</f>
        <v>0</v>
      </c>
      <c r="F7" s="224">
        <f>IFERROR(SUMIF('2'!$Q$17:$Q$89,B7,'2'!$N$17:$N$89)*'2'!$S$16,"")</f>
        <v>0</v>
      </c>
      <c r="G7" s="223">
        <f>IFERROR(SUMIF('3'!$Q$17:$Q$89,B7,'3'!$N$17:$N$89)*'3'!$S$16,"")</f>
        <v>0</v>
      </c>
      <c r="H7" s="224">
        <f>IFERROR(SUMIF('4'!$Q$17:$Q$89,B7,'4'!$N$17:$N$89)*'4'!$S$16,"")</f>
        <v>0</v>
      </c>
      <c r="I7" s="224">
        <f>IFERROR(SUMIF('5'!$Q$17:$Q$89,B7,'5'!$N$17:$N$89)*'5'!$S$16,"")</f>
        <v>0</v>
      </c>
      <c r="J7" s="224">
        <f>IFERROR(SUMIF('6'!$Q$17:$Q$89,B7,'6'!$N$17:$N$89)*'6'!$S$16,"")</f>
        <v>0</v>
      </c>
      <c r="K7" s="225">
        <f>IFERROR(SUMIF('7'!$Q$17:$Q$89,B7,'7'!$N$17:$N$89)*'7'!$S$16,"")</f>
        <v>0</v>
      </c>
      <c r="L7" s="224">
        <f>IFERROR(SUMIF('8'!$Q$17:$Q$89,B7,'8'!$N$17:$N$89)*'8'!$S$16,"")</f>
        <v>0</v>
      </c>
      <c r="M7" s="223">
        <f>IFERROR(SUMIF('9'!$Q$17:$Q$89,B7,'9'!$N$17:$N$89)*'9'!$S$16,"")</f>
        <v>0</v>
      </c>
      <c r="N7" s="223">
        <f>IFERROR(SUMIF('10'!$Q$17:$Q$89,B7,'10'!$N$17:$N$89)*'10'!$S$16,"")</f>
        <v>0</v>
      </c>
      <c r="O7" s="224">
        <f>IFERROR(SUMIF('11'!$Q$17:$Q$89,B7,'11'!$N$17:$N$89)*'11'!$S$16,"")</f>
        <v>0</v>
      </c>
      <c r="P7" s="224">
        <f>IFERROR(SUMIF('12'!$Q$17:$Q$89,B7,'12'!$N$17:$N$89)*'12'!$S$16,"")</f>
        <v>0</v>
      </c>
      <c r="Q7" s="224">
        <f>IFERROR(SUMIF('13'!$Q$17:$Q$89,B7,'13'!$N$17:$N$89)*'13'!$S$16,"")</f>
        <v>0</v>
      </c>
      <c r="R7" s="223">
        <f>IFERROR(SUMIF('14'!$Q$17:$Q$89,B7,'14'!$N$17:$N$89)*'14'!$S$16,"")</f>
        <v>0</v>
      </c>
      <c r="S7" s="224">
        <f>IFERROR(SUMIF('15'!$Q$17:$Q$89,B7,'15'!$N$17:$N$89)*'15'!$S$16,"")</f>
        <v>0</v>
      </c>
      <c r="T7" s="224">
        <f>IFERROR(SUMIF('16'!$Q$17:$Q$89,B7,'16'!$N$17:$N$89)*'16'!$S$16,"")</f>
        <v>0</v>
      </c>
      <c r="U7" s="224">
        <f>IFERROR(SUMIF('17'!$Q$17:$Q$89,B7,'17'!$N$17:$N$89)*'17'!$S$16,"")</f>
        <v>0</v>
      </c>
      <c r="V7" s="224">
        <f>IFERROR(SUMIF('18'!$Q$17:$Q$89,B7,'18'!$N$17:$N$89)*'18'!$S$16,"")</f>
        <v>0</v>
      </c>
      <c r="W7" s="224">
        <f>IFERROR(SUMIF('19'!$Q$17:$Q$89,B7,'19'!$N$17:$N$89)*'19'!$S$16,"")</f>
        <v>0</v>
      </c>
      <c r="X7" s="224">
        <f>IFERROR(SUMIF('20'!$Q$17:$Q$89,B7,'20'!$N$17:$N$89)*'20'!$S$16,"")</f>
        <v>0</v>
      </c>
      <c r="Y7" s="224">
        <f>IFERROR(SUMIF('21'!$Q$17:$Q$89,B7,'21'!$N$17:$N$89)*'21'!$S$16,"")</f>
        <v>0</v>
      </c>
      <c r="Z7" s="224">
        <f>IFERROR(SUMIF('22'!$Q$17:$Q$89,B7,'22'!$N$17:$N$89)*'22'!$S$16,"")</f>
        <v>0</v>
      </c>
      <c r="AA7" s="224">
        <f>IFERROR(SUMIF('23'!$Q$17:$Q$89,B7,'23'!$N$17:$N$89)*'23'!$S$16,"")</f>
        <v>0</v>
      </c>
      <c r="AB7" s="224">
        <f>IFERROR(SUMIF('24'!$Q$17:$Q$89,B7,'24'!$N$17:$N$89)*'24'!$S$16,"")</f>
        <v>0</v>
      </c>
      <c r="AC7" s="224">
        <f>IFERROR(SUMIF('25'!$Q$17:$Q$89,B7,'25'!$N$17:$N$89)*'25'!$S$16,"")</f>
        <v>0</v>
      </c>
      <c r="AD7" s="224">
        <f>IFERROR(SUMIF('26'!$Q$17:$Q$89,B7,'26'!$N$17:$N$89)*'26'!$S$16,"")</f>
        <v>0</v>
      </c>
      <c r="AE7" s="223">
        <f>IFERROR(SUMIF('27'!$Q$17:$Q$89,B7,'27'!$N$17:$N$89)*'27'!$S$16,"")</f>
        <v>0</v>
      </c>
      <c r="AF7" s="224">
        <f>IFERROR(SUMIF('28'!$Q$17:$Q$89,B7,'28'!$N$17:$N$89)*'28'!$S$16,"")</f>
        <v>0</v>
      </c>
      <c r="AG7" s="224">
        <f>IFERROR(SUMIF('29'!$Q$17:$Q$89,B7,'29'!$N$17:$N$89)*'29'!$S$16,"")</f>
        <v>0</v>
      </c>
      <c r="AH7" s="224">
        <f>IFERROR(SUMIF('30'!$Q$17:$Q$89,B7,'30'!$N$17:$N$89)*'30'!$S$16,"")</f>
        <v>0</v>
      </c>
      <c r="AI7" s="224">
        <f>IFERROR(SUMIF('31'!$Q$17:$Q$89,B7,'31'!$N$17:$N$89)*'31'!$S$16,"")</f>
        <v>0</v>
      </c>
      <c r="AJ7" s="106">
        <f t="shared" si="0"/>
        <v>0</v>
      </c>
      <c r="AK7" s="213" t="str">
        <f>IF(AND($AP$6&gt;0,AJ7&lt;&gt;""), ROUND(AJ7/$AP$6,1), "")</f>
        <v/>
      </c>
      <c r="AL7" s="105">
        <v>2.4</v>
      </c>
      <c r="AM7" s="217" t="str">
        <f t="shared" ref="AM7:AM28" si="1">IF(AND(AL7&gt;0,AK7&lt;&gt;""),ROUND(AK7/AL7*100,0),"")</f>
        <v/>
      </c>
      <c r="AN7" s="104"/>
      <c r="AO7" s="71"/>
    </row>
    <row r="8" spans="1:42" ht="18" customHeight="1">
      <c r="A8" s="83"/>
      <c r="B8" s="83">
        <v>3</v>
      </c>
      <c r="C8" s="86" t="s">
        <v>1555</v>
      </c>
      <c r="D8" s="81" t="s">
        <v>1553</v>
      </c>
      <c r="E8" s="222">
        <f>IFERROR(SUMIF('1'!$Q$17:$Q$89,B8,'1'!$N$17:$N$89)*'1'!$S$16,"")</f>
        <v>0</v>
      </c>
      <c r="F8" s="222">
        <f>IFERROR(SUMIF('2'!$Q$17:$Q$89,B8,'2'!$N$17:$N$89)*'2'!$S$16,"")</f>
        <v>0</v>
      </c>
      <c r="G8" s="221">
        <f>IFERROR(SUMIF('3'!$Q$17:$Q$89,B8,'3'!$N$17:$N$89)*'3'!$S$16,"")</f>
        <v>0</v>
      </c>
      <c r="H8" s="221">
        <f>IFERROR(SUMIF('4'!$Q$17:$Q$89,B8,'4'!$N$17:$N$89)*'4'!$S$16,"")</f>
        <v>0</v>
      </c>
      <c r="I8" s="222">
        <f>IFERROR(SUMIF('5'!$Q$17:$Q$89,B8,'5'!$N$17:$N$89)*'5'!$S$16,"")</f>
        <v>0</v>
      </c>
      <c r="J8" s="222">
        <f>IFERROR(SUMIF('6'!$Q$17:$Q$89,B8,'6'!$N$17:$N$89)*'6'!$S$16,"")</f>
        <v>0</v>
      </c>
      <c r="K8" s="222">
        <f>IFERROR(SUMIF('7'!$Q$17:$Q$89,B8,'7'!$N$17:$N$89)*'7'!$S$16,"")</f>
        <v>0</v>
      </c>
      <c r="L8" s="222">
        <f>IFERROR(SUMIF('8'!$Q$17:$Q$89,B8,'8'!$N$17:$N$89)*'8'!$S$16,"")</f>
        <v>0</v>
      </c>
      <c r="M8" s="222">
        <f>IFERROR(SUMIF('9'!$Q$17:$Q$89,B8,'9'!$N$17:$N$89)*'9'!$S$16,"")</f>
        <v>0</v>
      </c>
      <c r="N8" s="221">
        <f>IFERROR(SUMIF('10'!$Q$17:$Q$89,B8,'10'!$N$17:$N$89)*'10'!$S$16,"")</f>
        <v>0</v>
      </c>
      <c r="O8" s="221">
        <f>IFERROR(SUMIF('11'!$Q$17:$Q$89,B8,'11'!$N$17:$N$89)*'11'!$S$16,"")</f>
        <v>0</v>
      </c>
      <c r="P8" s="221">
        <f>IFERROR(SUMIF('12'!$Q$17:$Q$89,B8,'12'!$N$17:$N$89)*'12'!$S$16,"")</f>
        <v>0</v>
      </c>
      <c r="Q8" s="221">
        <f>IFERROR(SUMIF('13'!$Q$17:$Q$89,B8,'13'!$N$17:$N$89)*'13'!$S$16,"")</f>
        <v>0</v>
      </c>
      <c r="R8" s="221">
        <f>IFERROR(SUMIF('14'!$Q$17:$Q$89,B8,'14'!$N$17:$N$89)*'14'!$S$16,"")</f>
        <v>0</v>
      </c>
      <c r="S8" s="221">
        <f>IFERROR(SUMIF('15'!$Q$17:$Q$89,B8,'15'!$N$17:$N$89)*'15'!$S$16,"")</f>
        <v>0</v>
      </c>
      <c r="T8" s="221">
        <f>IFERROR(SUMIF('16'!$Q$17:$Q$89,B8,'16'!$N$17:$N$89)*'16'!$S$16,"")</f>
        <v>0</v>
      </c>
      <c r="U8" s="221">
        <f>IFERROR(SUMIF('17'!$Q$17:$Q$89,B8,'17'!$N$17:$N$89)*'17'!$S$16,"")</f>
        <v>0</v>
      </c>
      <c r="V8" s="221">
        <f>IFERROR(SUMIF('18'!$Q$17:$Q$89,B8,'18'!$N$17:$N$89)*'18'!$S$16,"")</f>
        <v>0</v>
      </c>
      <c r="W8" s="221">
        <f>IFERROR(SUMIF('19'!$Q$17:$Q$89,B8,'19'!$N$17:$N$89)*'19'!$S$16,"")</f>
        <v>0</v>
      </c>
      <c r="X8" s="221">
        <f>IFERROR(SUMIF('20'!$Q$17:$Q$89,B8,'20'!$N$17:$N$89)*'20'!$S$16,"")</f>
        <v>0</v>
      </c>
      <c r="Y8" s="226">
        <f>IFERROR(SUMIF('21'!$Q$17:$Q$89,B8,'21'!$N$17:$N$89)*'21'!$S$16,"")</f>
        <v>0</v>
      </c>
      <c r="Z8" s="221">
        <f>IFERROR(SUMIF('22'!$Q$17:$Q$89,B8,'22'!$N$17:$N$89)*'22'!$S$16,"")</f>
        <v>0</v>
      </c>
      <c r="AA8" s="221">
        <f>IFERROR(SUMIF('23'!$Q$17:$Q$89,B8,'23'!$N$17:$N$89)*'23'!$S$16,"")</f>
        <v>0</v>
      </c>
      <c r="AB8" s="221">
        <f>IFERROR(SUMIF('24'!$Q$17:$Q$89,B8,'24'!$N$17:$N$89)*'24'!$S$16,"")</f>
        <v>0</v>
      </c>
      <c r="AC8" s="222">
        <f>IFERROR(SUMIF('25'!$Q$17:$Q$89,B8,'25'!$N$17:$N$89)*'25'!$S$16,"")</f>
        <v>0</v>
      </c>
      <c r="AD8" s="221">
        <f>IFERROR(SUMIF('26'!$Q$17:$Q$89,B8,'26'!$N$17:$N$89)*'26'!$S$16,"")</f>
        <v>0</v>
      </c>
      <c r="AE8" s="222">
        <f>IFERROR(SUMIF('27'!$Q$17:$Q$89,B8,'27'!$N$17:$N$89)*'27'!$S$16,"")</f>
        <v>0</v>
      </c>
      <c r="AF8" s="222">
        <f>IFERROR(SUMIF('28'!$Q$17:$Q$89,B8,'28'!$N$17:$N$89)*'28'!$S$16,"")</f>
        <v>0</v>
      </c>
      <c r="AG8" s="222">
        <f>IFERROR(SUMIF('29'!$Q$17:$Q$89,B8,'29'!$N$17:$N$89)*'29'!$S$16,"")</f>
        <v>0</v>
      </c>
      <c r="AH8" s="222">
        <f>IFERROR(SUMIF('30'!$Q$17:$Q$89,B8,'30'!$N$17:$N$89)*'30'!$S$16,"")</f>
        <v>0</v>
      </c>
      <c r="AI8" s="221">
        <f>IFERROR(SUMIF('31'!$Q$17:$Q$89,B8,'31'!$N$17:$N$89)*'31'!$S$16,"")</f>
        <v>0</v>
      </c>
      <c r="AJ8" s="110">
        <f t="shared" si="0"/>
        <v>0</v>
      </c>
      <c r="AK8" s="212" t="str">
        <f t="shared" ref="AK8:AK28" si="2">IF(AND($AP$6&gt;0,AJ8&lt;&gt;""), ROUND(AJ8/$AP$6,1), "")</f>
        <v/>
      </c>
      <c r="AL8" s="206">
        <v>15</v>
      </c>
      <c r="AM8" s="216" t="str">
        <f t="shared" si="1"/>
        <v/>
      </c>
      <c r="AN8" s="109"/>
      <c r="AO8" s="71"/>
      <c r="AP8" s="71"/>
    </row>
    <row r="9" spans="1:42" ht="18" customHeight="1">
      <c r="A9" s="83">
        <v>1</v>
      </c>
      <c r="B9" s="83">
        <v>4</v>
      </c>
      <c r="C9" s="85"/>
      <c r="D9" s="85" t="s">
        <v>1554</v>
      </c>
      <c r="E9" s="224">
        <f>IFERROR(SUMIF('1'!$Q$17:$Q$89,B9,'1'!$N$17:$N$89)*'1'!$S$16,"")</f>
        <v>0</v>
      </c>
      <c r="F9" s="224">
        <f>IFERROR(SUMIF('2'!$Q$17:$Q$89,B9,'2'!$N$17:$N$89)*'2'!$S$16,"")</f>
        <v>0</v>
      </c>
      <c r="G9" s="223">
        <f>IFERROR(SUMIF('3'!$Q$17:$Q$89,B9,'3'!$N$17:$N$89)*'3'!$S$16,"")</f>
        <v>0</v>
      </c>
      <c r="H9" s="223">
        <f>IFERROR(SUMIF('4'!$Q$17:$Q$89,B9,'4'!$N$17:$N$89)*'4'!$S$16,"")</f>
        <v>0</v>
      </c>
      <c r="I9" s="224">
        <f>IFERROR(SUMIF('5'!$Q$17:$Q$89,B9,'5'!$N$17:$N$89)*'5'!$S$16,"")</f>
        <v>0</v>
      </c>
      <c r="J9" s="224">
        <f>IFERROR(SUMIF('6'!$Q$17:$Q$89,B9,'6'!$N$17:$N$89)*'6'!$S$16,"")</f>
        <v>0</v>
      </c>
      <c r="K9" s="224">
        <f>IFERROR(SUMIF('7'!$Q$17:$Q$89,B9,'7'!$N$17:$N$89)*'7'!$S$16,"")</f>
        <v>0</v>
      </c>
      <c r="L9" s="224">
        <f>IFERROR(SUMIF('8'!$Q$17:$Q$89,B9,'8'!$N$17:$N$89)*'8'!$S$16,"")</f>
        <v>0</v>
      </c>
      <c r="M9" s="224">
        <f>IFERROR(SUMIF('9'!$Q$17:$Q$89,B9,'9'!$N$17:$N$89)*'9'!$S$16,"")</f>
        <v>0</v>
      </c>
      <c r="N9" s="223">
        <f>IFERROR(SUMIF('10'!$Q$17:$Q$89,B9,'10'!$N$17:$N$89)*'10'!$S$16,"")</f>
        <v>0</v>
      </c>
      <c r="O9" s="223">
        <f>IFERROR(SUMIF('11'!$Q$17:$Q$89,B9,'11'!$N$17:$N$89)*'11'!$S$16,"")</f>
        <v>0</v>
      </c>
      <c r="P9" s="223">
        <f>IFERROR(SUMIF('12'!$Q$17:$Q$89,B9,'12'!$N$17:$N$89)*'12'!$S$16,"")</f>
        <v>0</v>
      </c>
      <c r="Q9" s="223">
        <f>IFERROR(SUMIF('13'!$Q$17:$Q$89,B9,'13'!$N$17:$N$89)*'13'!$S$16,"")</f>
        <v>0</v>
      </c>
      <c r="R9" s="223">
        <f>IFERROR(SUMIF('14'!$Q$17:$Q$89,B9,'14'!$N$17:$N$89)*'14'!$S$16,"")</f>
        <v>0</v>
      </c>
      <c r="S9" s="223">
        <f>IFERROR(SUMIF('15'!$Q$17:$Q$89,B9,'15'!$N$17:$N$89)*'15'!$S$16,"")</f>
        <v>0</v>
      </c>
      <c r="T9" s="223">
        <f>IFERROR(SUMIF('16'!$Q$17:$Q$89,B9,'16'!$N$17:$N$89)*'16'!$S$16,"")</f>
        <v>0</v>
      </c>
      <c r="U9" s="223">
        <f>IFERROR(SUMIF('17'!$Q$17:$Q$89,B9,'17'!$N$17:$N$89)*'17'!$S$16,"")</f>
        <v>0</v>
      </c>
      <c r="V9" s="223">
        <f>IFERROR(SUMIF('18'!$Q$17:$Q$89,B9,'18'!$N$17:$N$89)*'18'!$S$16,"")</f>
        <v>0</v>
      </c>
      <c r="W9" s="223">
        <f>IFERROR(SUMIF('19'!$Q$17:$Q$89,B9,'19'!$N$17:$N$89)*'19'!$S$16,"")</f>
        <v>0</v>
      </c>
      <c r="X9" s="223">
        <f>IFERROR(SUMIF('20'!$Q$17:$Q$89,B9,'20'!$N$17:$N$89)*'20'!$S$16,"")</f>
        <v>0</v>
      </c>
      <c r="Y9" s="224">
        <f>IFERROR(SUMIF('21'!$Q$17:$Q$89,B9,'21'!$N$17:$N$89)*'21'!$S$16,"")</f>
        <v>0</v>
      </c>
      <c r="Z9" s="223">
        <f>IFERROR(SUMIF('22'!$Q$17:$Q$89,B9,'22'!$N$17:$N$89)*'22'!$S$16,"")</f>
        <v>0</v>
      </c>
      <c r="AA9" s="223">
        <f>IFERROR(SUMIF('23'!$Q$17:$Q$89,B9,'23'!$N$17:$N$89)*'23'!$S$16,"")</f>
        <v>0</v>
      </c>
      <c r="AB9" s="223">
        <f>IFERROR(SUMIF('24'!$Q$17:$Q$89,B9,'24'!$N$17:$N$89)*'24'!$S$16,"")</f>
        <v>0</v>
      </c>
      <c r="AC9" s="224">
        <f>IFERROR(SUMIF('25'!$Q$17:$Q$89,B9,'25'!$N$17:$N$89)*'25'!$S$16,"")</f>
        <v>0</v>
      </c>
      <c r="AD9" s="223">
        <f>IFERROR(SUMIF('26'!$Q$17:$Q$89,B9,'26'!$N$17:$N$89)*'26'!$S$16,"")</f>
        <v>0</v>
      </c>
      <c r="AE9" s="224">
        <f>IFERROR(SUMIF('27'!$Q$17:$Q$89,B9,'27'!$N$17:$N$89)*'27'!$S$16,"")</f>
        <v>0</v>
      </c>
      <c r="AF9" s="224">
        <f>IFERROR(SUMIF('28'!$Q$17:$Q$89,B9,'28'!$N$17:$N$89)*'28'!$S$16,"")</f>
        <v>0</v>
      </c>
      <c r="AG9" s="224">
        <f>IFERROR(SUMIF('29'!$Q$17:$Q$89,B9,'29'!$N$17:$N$89)*'29'!$S$16,"")</f>
        <v>0</v>
      </c>
      <c r="AH9" s="224">
        <f>IFERROR(SUMIF('30'!$Q$17:$Q$89,B9,'30'!$N$17:$N$89)*'30'!$S$16,"")</f>
        <v>0</v>
      </c>
      <c r="AI9" s="223">
        <f>IFERROR(SUMIF('31'!$Q$17:$Q$89,B9,'31'!$N$17:$N$89)*'31'!$S$16,"")</f>
        <v>0</v>
      </c>
      <c r="AJ9" s="106">
        <f t="shared" si="0"/>
        <v>0</v>
      </c>
      <c r="AK9" s="213" t="str">
        <f t="shared" si="2"/>
        <v/>
      </c>
      <c r="AL9" s="105">
        <v>1.5</v>
      </c>
      <c r="AM9" s="217" t="str">
        <f t="shared" si="1"/>
        <v/>
      </c>
      <c r="AN9" s="104"/>
      <c r="AO9" s="71"/>
      <c r="AP9" s="71"/>
    </row>
    <row r="10" spans="1:42" ht="18" customHeight="1">
      <c r="A10" s="83"/>
      <c r="B10" s="83">
        <v>5</v>
      </c>
      <c r="C10" s="511" t="s">
        <v>1556</v>
      </c>
      <c r="D10" s="512"/>
      <c r="E10" s="222">
        <f>IFERROR(SUMIF('1'!$Q$17:$Q$89,B10,'1'!$N$17:$N$89)*'1'!$S$16,"")</f>
        <v>0</v>
      </c>
      <c r="F10" s="222">
        <f>IFERROR(SUMIF('2'!$Q$17:$Q$89,B10,'2'!$N$17:$N$89)*'2'!$S$16,"")</f>
        <v>0</v>
      </c>
      <c r="G10" s="222">
        <f>IFERROR(SUMIF('3'!$Q$17:$Q$89,B10,'3'!$N$17:$N$89)*'3'!$S$16,"")</f>
        <v>0</v>
      </c>
      <c r="H10" s="222">
        <f>IFERROR(SUMIF('4'!$Q$17:$Q$89,B10,'4'!$N$17:$N$89)*'4'!$S$16,"")</f>
        <v>0</v>
      </c>
      <c r="I10" s="222">
        <f>IFERROR(SUMIF('5'!$Q$17:$Q$89,B10,'5'!$N$17:$N$89)*'5'!$S$16,"")</f>
        <v>0</v>
      </c>
      <c r="J10" s="222">
        <f>IFERROR(SUMIF('6'!$Q$17:$Q$89,B10,'6'!$N$17:$N$89)*'6'!$S$16,"")</f>
        <v>0</v>
      </c>
      <c r="K10" s="221">
        <f>IFERROR(SUMIF('7'!$Q$17:$Q$89,B10,'7'!$N$17:$N$89)*'7'!$S$16,"")</f>
        <v>0</v>
      </c>
      <c r="L10" s="221">
        <f>IFERROR(SUMIF('8'!$Q$17:$Q$89,B10,'8'!$N$17:$N$89)*'8'!$S$16,"")</f>
        <v>0</v>
      </c>
      <c r="M10" s="222">
        <f>IFERROR(SUMIF('9'!$Q$17:$Q$89,B10,'9'!$N$17:$N$89)*'9'!$S$16,"")</f>
        <v>0</v>
      </c>
      <c r="N10" s="222">
        <f>IFERROR(SUMIF('10'!$Q$17:$Q$89,B10,'10'!$N$17:$N$89)*'10'!$S$16,"")</f>
        <v>0</v>
      </c>
      <c r="O10" s="222">
        <f>IFERROR(SUMIF('11'!$Q$17:$Q$89,B10,'11'!$N$17:$N$89)*'11'!$S$16,"")</f>
        <v>0</v>
      </c>
      <c r="P10" s="222">
        <f>IFERROR(SUMIF('12'!$Q$17:$Q$89,B10,'12'!$N$17:$N$89)*'12'!$S$16,"")</f>
        <v>0</v>
      </c>
      <c r="Q10" s="222">
        <f>IFERROR(SUMIF('13'!$Q$17:$Q$89,B10,'13'!$N$17:$N$89)*'13'!$S$16,"")</f>
        <v>0</v>
      </c>
      <c r="R10" s="222">
        <f>IFERROR(SUMIF('14'!$Q$17:$Q$89,B10,'14'!$N$17:$N$89)*'14'!$S$16,"")</f>
        <v>0</v>
      </c>
      <c r="S10" s="222">
        <f>IFERROR(SUMIF('15'!$Q$17:$Q$89,B10,'15'!$N$17:$N$89)*'15'!$S$16,"")</f>
        <v>0</v>
      </c>
      <c r="T10" s="222">
        <f>IFERROR(SUMIF('16'!$Q$17:$Q$89,B10,'16'!$N$17:$N$89)*'16'!$S$16,"")</f>
        <v>0</v>
      </c>
      <c r="U10" s="222">
        <f>IFERROR(SUMIF('17'!$Q$17:$Q$89,B10,'17'!$N$17:$N$89)*'17'!$S$16,"")</f>
        <v>0</v>
      </c>
      <c r="V10" s="222">
        <f>IFERROR(SUMIF('18'!$Q$17:$Q$89,B10,'18'!$N$17:$N$89)*'18'!$S$16,"")</f>
        <v>0</v>
      </c>
      <c r="W10" s="222">
        <f>IFERROR(SUMIF('19'!$Q$17:$Q$89,B10,'19'!$N$17:$N$89)*'19'!$S$16,"")</f>
        <v>0</v>
      </c>
      <c r="X10" s="222">
        <f>IFERROR(SUMIF('20'!$Q$17:$Q$89,B10,'20'!$N$17:$N$89)*'20'!$S$16,"")</f>
        <v>0</v>
      </c>
      <c r="Y10" s="222">
        <f>IFERROR(SUMIF('21'!$Q$17:$Q$89,B10,'21'!$N$17:$N$89)*'21'!$S$16,"")</f>
        <v>0</v>
      </c>
      <c r="Z10" s="222">
        <f>IFERROR(SUMIF('22'!$Q$17:$Q$89,B10,'22'!$N$17:$N$89)*'22'!$S$16,"")</f>
        <v>0</v>
      </c>
      <c r="AA10" s="222">
        <f>IFERROR(SUMIF('23'!$Q$17:$Q$89,B10,'23'!$N$17:$N$89)*'23'!$S$16,"")</f>
        <v>0</v>
      </c>
      <c r="AB10" s="222">
        <f>IFERROR(SUMIF('24'!$Q$17:$Q$89,B10,'24'!$N$17:$N$89)*'24'!$S$16,"")</f>
        <v>0</v>
      </c>
      <c r="AC10" s="222">
        <f>IFERROR(SUMIF('25'!$Q$17:$Q$89,B10,'25'!$N$17:$N$89)*'25'!$S$16,"")</f>
        <v>0</v>
      </c>
      <c r="AD10" s="222">
        <f>IFERROR(SUMIF('26'!$Q$17:$Q$89,B10,'26'!$N$17:$N$89)*'26'!$S$16,"")</f>
        <v>0</v>
      </c>
      <c r="AE10" s="222">
        <f>IFERROR(SUMIF('27'!$Q$17:$Q$89,B10,'27'!$N$17:$N$89)*'27'!$S$16,"")</f>
        <v>0</v>
      </c>
      <c r="AF10" s="222">
        <f>IFERROR(SUMIF('28'!$Q$17:$Q$89,B10,'28'!$N$17:$N$89)*'28'!$S$16,"")</f>
        <v>0</v>
      </c>
      <c r="AG10" s="222">
        <f>IFERROR(SUMIF('29'!$Q$17:$Q$89,B10,'29'!$N$17:$N$89)*'29'!$S$16,"")</f>
        <v>0</v>
      </c>
      <c r="AH10" s="222">
        <f>IFERROR(SUMIF('30'!$Q$17:$Q$89,B10,'30'!$N$17:$N$89)*'30'!$S$16,"")</f>
        <v>0</v>
      </c>
      <c r="AI10" s="222">
        <f>IFERROR(SUMIF('31'!$Q$17:$Q$89,B10,'31'!$N$17:$N$89)*'31'!$S$16,"")</f>
        <v>0</v>
      </c>
      <c r="AJ10" s="100">
        <f t="shared" si="0"/>
        <v>0</v>
      </c>
      <c r="AK10" s="214" t="str">
        <f t="shared" si="2"/>
        <v/>
      </c>
      <c r="AL10" s="208">
        <v>8</v>
      </c>
      <c r="AM10" s="218" t="str">
        <f t="shared" si="1"/>
        <v/>
      </c>
      <c r="AN10" s="101"/>
      <c r="AO10" s="71"/>
      <c r="AP10" s="71"/>
    </row>
    <row r="11" spans="1:42" ht="18" customHeight="1">
      <c r="A11" s="83"/>
      <c r="B11" s="83">
        <v>6</v>
      </c>
      <c r="C11" s="80" t="s">
        <v>1557</v>
      </c>
      <c r="D11" s="87" t="s">
        <v>1558</v>
      </c>
      <c r="E11" s="222">
        <f>IFERROR(SUMIF('1'!$Q$17:$Q$89,B11,'1'!$N$17:$N$89)*'1'!$S$16,"")</f>
        <v>0</v>
      </c>
      <c r="F11" s="221">
        <f>IFERROR(SUMIF('2'!$Q$17:$Q$89,B11,'2'!$N$17:$N$89)*'2'!$S$16,"")</f>
        <v>0</v>
      </c>
      <c r="G11" s="222">
        <f>IFERROR(SUMIF('3'!$Q$17:$Q$89,B11,'3'!$N$17:$N$89)*'3'!$S$16,"")</f>
        <v>0</v>
      </c>
      <c r="H11" s="221">
        <f>IFERROR(SUMIF('4'!$Q$17:$Q$89,B11,'4'!$N$17:$N$89)*'4'!$S$16,"")</f>
        <v>0</v>
      </c>
      <c r="I11" s="222">
        <f>IFERROR(SUMIF('5'!$Q$17:$Q$89,B11,'5'!$N$17:$N$89)*'5'!$S$16,"")</f>
        <v>0</v>
      </c>
      <c r="J11" s="222">
        <f>IFERROR(SUMIF('6'!$Q$17:$Q$89,B11,'6'!$N$17:$N$89)*'6'!$S$16,"")</f>
        <v>0</v>
      </c>
      <c r="K11" s="222">
        <f>IFERROR(SUMIF('7'!$Q$17:$Q$89,B11,'7'!$N$17:$N$89)*'7'!$S$16,"")</f>
        <v>0</v>
      </c>
      <c r="L11" s="222">
        <f>IFERROR(SUMIF('8'!$Q$17:$Q$89,B11,'8'!$N$17:$N$89)*'8'!$S$16,"")</f>
        <v>0</v>
      </c>
      <c r="M11" s="221">
        <f>IFERROR(SUMIF('9'!$Q$17:$Q$89,B11,'9'!$N$17:$N$89)*'9'!$S$16,"")</f>
        <v>0</v>
      </c>
      <c r="N11" s="222">
        <f>IFERROR(SUMIF('10'!$Q$17:$Q$89,B11,'10'!$N$17:$N$89)*'10'!$S$16,"")</f>
        <v>0</v>
      </c>
      <c r="O11" s="221">
        <f>IFERROR(SUMIF('11'!$Q$17:$Q$89,B11,'11'!$N$17:$N$89)*'11'!$S$16,"")</f>
        <v>0</v>
      </c>
      <c r="P11" s="222">
        <f>IFERROR(SUMIF('12'!$Q$17:$Q$89,B11,'12'!$N$17:$N$89)*'12'!$S$16,"")</f>
        <v>0</v>
      </c>
      <c r="Q11" s="222">
        <f>IFERROR(SUMIF('13'!$Q$17:$Q$89,B11,'13'!$N$17:$N$89)*'13'!$S$16,"")</f>
        <v>0</v>
      </c>
      <c r="R11" s="221">
        <f>IFERROR(SUMIF('14'!$Q$17:$Q$89,B11,'14'!$N$17:$N$89)*'14'!$S$16,"")</f>
        <v>0</v>
      </c>
      <c r="S11" s="222">
        <f>IFERROR(SUMIF('15'!$Q$17:$Q$89,B11,'15'!$N$17:$N$89)*'15'!$S$16,"")</f>
        <v>0</v>
      </c>
      <c r="T11" s="222">
        <f>IFERROR(SUMIF('16'!$Q$17:$Q$89,B11,'16'!$N$17:$N$89)*'16'!$S$16,"")</f>
        <v>0</v>
      </c>
      <c r="U11" s="222">
        <f>IFERROR(SUMIF('17'!$Q$17:$Q$89,B11,'17'!$N$17:$N$89)*'17'!$S$16,"")</f>
        <v>0</v>
      </c>
      <c r="V11" s="222">
        <f>IFERROR(SUMIF('18'!$Q$17:$Q$89,B11,'18'!$N$17:$N$89)*'18'!$S$16,"")</f>
        <v>0</v>
      </c>
      <c r="W11" s="221">
        <f>IFERROR(SUMIF('19'!$Q$17:$Q$89,B11,'19'!$N$17:$N$89)*'19'!$S$16,"")</f>
        <v>0</v>
      </c>
      <c r="X11" s="221">
        <f>IFERROR(SUMIF('20'!$Q$17:$Q$89,B11,'20'!$N$17:$N$89)*'20'!$S$16,"")</f>
        <v>0</v>
      </c>
      <c r="Y11" s="222">
        <f>IFERROR(SUMIF('21'!$Q$17:$Q$89,B11,'21'!$N$17:$N$89)*'21'!$S$16,"")</f>
        <v>0</v>
      </c>
      <c r="Z11" s="222">
        <f>IFERROR(SUMIF('22'!$Q$17:$Q$89,B11,'22'!$N$17:$N$89)*'22'!$S$16,"")</f>
        <v>0</v>
      </c>
      <c r="AA11" s="222">
        <f>IFERROR(SUMIF('23'!$Q$17:$Q$89,B11,'23'!$N$17:$N$89)*'23'!$S$16,"")</f>
        <v>0</v>
      </c>
      <c r="AB11" s="221">
        <f>IFERROR(SUMIF('24'!$Q$17:$Q$89,B11,'24'!$N$17:$N$89)*'24'!$S$16,"")</f>
        <v>0</v>
      </c>
      <c r="AC11" s="221">
        <f>IFERROR(SUMIF('25'!$Q$17:$Q$89,B11,'25'!$N$17:$N$89)*'25'!$S$16,"")</f>
        <v>0</v>
      </c>
      <c r="AD11" s="221">
        <f>IFERROR(SUMIF('26'!$Q$17:$Q$89,B11,'26'!$N$17:$N$89)*'26'!$S$16,"")</f>
        <v>0</v>
      </c>
      <c r="AE11" s="222">
        <f>IFERROR(SUMIF('27'!$Q$17:$Q$89,B11,'27'!$N$17:$N$89)*'27'!$S$16,"")</f>
        <v>0</v>
      </c>
      <c r="AF11" s="222">
        <f>IFERROR(SUMIF('28'!$Q$17:$Q$89,B11,'28'!$N$17:$N$89)*'28'!$S$16,"")</f>
        <v>0</v>
      </c>
      <c r="AG11" s="222">
        <f>IFERROR(SUMIF('29'!$Q$17:$Q$89,B11,'29'!$N$17:$N$89)*'29'!$S$16,"")</f>
        <v>0</v>
      </c>
      <c r="AH11" s="222">
        <f>IFERROR(SUMIF('30'!$Q$17:$Q$89,B11,'30'!$N$17:$N$89)*'30'!$S$16,"")</f>
        <v>0</v>
      </c>
      <c r="AI11" s="222">
        <f>IFERROR(SUMIF('31'!$Q$17:$Q$89,B11,'31'!$N$17:$N$89)*'31'!$S$16,"")</f>
        <v>0</v>
      </c>
      <c r="AJ11" s="110">
        <f t="shared" si="0"/>
        <v>0</v>
      </c>
      <c r="AK11" s="212" t="str">
        <f>IF(AND($AP$6&gt;0,AJ11&lt;&gt;""), ROUND(AJ11/$AP$6,1), "")</f>
        <v/>
      </c>
      <c r="AL11" s="206">
        <v>11</v>
      </c>
      <c r="AM11" s="216" t="str">
        <f t="shared" si="1"/>
        <v/>
      </c>
      <c r="AN11" s="109"/>
      <c r="AO11" s="71"/>
      <c r="AP11" s="71"/>
    </row>
    <row r="12" spans="1:42" ht="18" customHeight="1">
      <c r="A12" s="88"/>
      <c r="B12" s="83">
        <v>7</v>
      </c>
      <c r="C12" s="85"/>
      <c r="D12" s="89" t="s">
        <v>1559</v>
      </c>
      <c r="E12" s="224">
        <f>IFERROR(SUMIF('1'!$Q$17:$Q$89,B12,'1'!$N$17:$N$89)*'1'!$S$16,"")</f>
        <v>0</v>
      </c>
      <c r="F12" s="223">
        <f>IFERROR(SUMIF('2'!$Q$17:$Q$89,B12,'2'!$N$17:$N$89)*'2'!$S$16,"")</f>
        <v>0</v>
      </c>
      <c r="G12" s="224">
        <f>IFERROR(SUMIF('3'!$Q$17:$Q$89,B12,'3'!$N$17:$N$89)*'3'!$S$16,"")</f>
        <v>0</v>
      </c>
      <c r="H12" s="223">
        <f>IFERROR(SUMIF('4'!$Q$17:$Q$89,B12,'4'!$N$17:$N$89)*'4'!$S$16,"")</f>
        <v>0</v>
      </c>
      <c r="I12" s="224">
        <f>IFERROR(SUMIF('5'!$Q$17:$Q$89,B12,'5'!$N$17:$N$89)*'5'!$S$16,"")</f>
        <v>0</v>
      </c>
      <c r="J12" s="224">
        <f>IFERROR(SUMIF('6'!$Q$17:$Q$89,B12,'6'!$N$17:$N$89)*'6'!$S$16,"")</f>
        <v>0</v>
      </c>
      <c r="K12" s="224">
        <f>IFERROR(SUMIF('7'!$Q$17:$Q$89,B12,'7'!$N$17:$N$89)*'7'!$S$16,"")</f>
        <v>0</v>
      </c>
      <c r="L12" s="224">
        <f>IFERROR(SUMIF('8'!$Q$17:$Q$89,B12,'8'!$N$17:$N$89)*'8'!$S$16,"")</f>
        <v>0</v>
      </c>
      <c r="M12" s="223">
        <f>IFERROR(SUMIF('9'!$Q$17:$Q$89,B12,'9'!$N$17:$N$89)*'9'!$S$16,"")</f>
        <v>0</v>
      </c>
      <c r="N12" s="224">
        <f>IFERROR(SUMIF('10'!$Q$17:$Q$89,B12,'10'!$N$17:$N$89)*'10'!$S$16,"")</f>
        <v>0</v>
      </c>
      <c r="O12" s="223">
        <f>IFERROR(SUMIF('11'!$Q$17:$Q$89,B12,'11'!$N$17:$N$89)*'11'!$S$16,"")</f>
        <v>0</v>
      </c>
      <c r="P12" s="224">
        <f>IFERROR(SUMIF('12'!$Q$17:$Q$89,B12,'12'!$N$17:$N$89)*'12'!$S$16,"")</f>
        <v>0</v>
      </c>
      <c r="Q12" s="224">
        <f>IFERROR(SUMIF('13'!$Q$17:$Q$89,B12,'13'!$N$17:$N$89)*'13'!$S$16,"")</f>
        <v>0</v>
      </c>
      <c r="R12" s="223">
        <f>IFERROR(SUMIF('14'!$Q$17:$Q$89,B12,'14'!$N$17:$N$89)*'14'!$S$16,"")</f>
        <v>0</v>
      </c>
      <c r="S12" s="224">
        <f>IFERROR(SUMIF('15'!$Q$17:$Q$89,B12,'15'!$N$17:$N$89)*'15'!$S$16,"")</f>
        <v>0</v>
      </c>
      <c r="T12" s="224">
        <f>IFERROR(SUMIF('16'!$Q$17:$Q$89,B12,'16'!$N$17:$N$89)*'16'!$S$16,"")</f>
        <v>0</v>
      </c>
      <c r="U12" s="224">
        <f>IFERROR(SUMIF('17'!$Q$17:$Q$89,B12,'17'!$N$17:$N$89)*'17'!$S$16,"")</f>
        <v>0</v>
      </c>
      <c r="V12" s="224">
        <f>IFERROR(SUMIF('18'!$Q$17:$Q$89,B12,'18'!$N$17:$N$89)*'18'!$S$16,"")</f>
        <v>0</v>
      </c>
      <c r="W12" s="223">
        <f>IFERROR(SUMIF('19'!$Q$17:$Q$89,B12,'19'!$N$17:$N$89)*'19'!$S$16,"")</f>
        <v>0</v>
      </c>
      <c r="X12" s="223">
        <f>IFERROR(SUMIF('20'!$Q$17:$Q$89,B12,'20'!$N$17:$N$89)*'20'!$S$16,"")</f>
        <v>0</v>
      </c>
      <c r="Y12" s="224">
        <f>IFERROR(SUMIF('21'!$Q$17:$Q$89,B12,'21'!$N$17:$N$89)*'21'!$S$16,"")</f>
        <v>0</v>
      </c>
      <c r="Z12" s="224">
        <f>IFERROR(SUMIF('22'!$Q$17:$Q$89,B12,'22'!$N$17:$N$89)*'22'!$S$16,"")</f>
        <v>0</v>
      </c>
      <c r="AA12" s="224">
        <f>IFERROR(SUMIF('23'!$Q$17:$Q$89,B12,'23'!$N$17:$N$89)*'23'!$S$16,"")</f>
        <v>0</v>
      </c>
      <c r="AB12" s="223">
        <f>IFERROR(SUMIF('24'!$Q$17:$Q$89,B12,'24'!$N$17:$N$89)*'24'!$S$16,"")</f>
        <v>0</v>
      </c>
      <c r="AC12" s="223">
        <f>IFERROR(SUMIF('25'!$Q$17:$Q$89,B12,'25'!$N$17:$N$89)*'25'!$S$16,"")</f>
        <v>0</v>
      </c>
      <c r="AD12" s="223">
        <f>IFERROR(SUMIF('26'!$Q$17:$Q$89,B12,'26'!$N$17:$N$89)*'26'!$S$16,"")</f>
        <v>0</v>
      </c>
      <c r="AE12" s="224">
        <f>IFERROR(SUMIF('27'!$Q$17:$Q$89,B12,'27'!$N$17:$N$89)*'27'!$S$16,"")</f>
        <v>0</v>
      </c>
      <c r="AF12" s="224">
        <f>IFERROR(SUMIF('28'!$Q$17:$Q$89,B12,'28'!$N$17:$N$89)*'28'!$S$16,"")</f>
        <v>0</v>
      </c>
      <c r="AG12" s="224">
        <f>IFERROR(SUMIF('29'!$Q$17:$Q$89,B12,'29'!$N$17:$N$89)*'29'!$S$16,"")</f>
        <v>0</v>
      </c>
      <c r="AH12" s="224">
        <f>IFERROR(SUMIF('30'!$Q$17:$Q$89,B12,'30'!$N$17:$N$89)*'30'!$S$16,"")</f>
        <v>0</v>
      </c>
      <c r="AI12" s="224">
        <f>IFERROR(SUMIF('31'!$Q$17:$Q$89,B12,'31'!$N$17:$N$89)*'31'!$S$16,"")</f>
        <v>0</v>
      </c>
      <c r="AJ12" s="106">
        <f t="shared" si="0"/>
        <v>0</v>
      </c>
      <c r="AK12" s="213" t="str">
        <f t="shared" si="2"/>
        <v/>
      </c>
      <c r="AL12" s="207">
        <v>5</v>
      </c>
      <c r="AM12" s="217" t="str">
        <f t="shared" si="1"/>
        <v/>
      </c>
      <c r="AN12" s="111"/>
      <c r="AO12" s="71"/>
      <c r="AP12" s="71"/>
    </row>
    <row r="13" spans="1:42" ht="18" customHeight="1">
      <c r="A13" s="79"/>
      <c r="B13" s="83">
        <v>8</v>
      </c>
      <c r="C13" s="513" t="s">
        <v>1560</v>
      </c>
      <c r="D13" s="81" t="s">
        <v>1561</v>
      </c>
      <c r="E13" s="221">
        <f>IFERROR(SUMIF('1'!$Q$17:$Q$89,B13,'1'!$N$17:$N$89)*'1'!$S$16,"")</f>
        <v>0</v>
      </c>
      <c r="F13" s="221">
        <f>IFERROR(SUMIF('2'!$Q$17:$Q$89,B13,'2'!$N$17:$N$89)*'2'!$S$16,"")</f>
        <v>0</v>
      </c>
      <c r="G13" s="221">
        <f>IFERROR(SUMIF('3'!$Q$17:$Q$89,B13,'3'!$N$17:$N$89)*'3'!$S$16,"")</f>
        <v>0</v>
      </c>
      <c r="H13" s="221">
        <f>IFERROR(SUMIF('4'!$Q$17:$Q$89,B13,'4'!$N$17:$N$89)*'4'!$S$16,"")</f>
        <v>0</v>
      </c>
      <c r="I13" s="222">
        <f>IFERROR(SUMIF('5'!$Q$17:$Q$89,B13,'5'!$N$17:$N$89)*'5'!$S$16,"")</f>
        <v>0</v>
      </c>
      <c r="J13" s="222">
        <f>IFERROR(SUMIF('6'!$Q$17:$Q$89,B13,'6'!$N$17:$N$89)*'6'!$S$16,"")</f>
        <v>0</v>
      </c>
      <c r="K13" s="221">
        <f>IFERROR(SUMIF('7'!$Q$17:$Q$89,B13,'7'!$N$17:$N$89)*'7'!$S$16,"")</f>
        <v>0</v>
      </c>
      <c r="L13" s="222">
        <f>IFERROR(SUMIF('8'!$Q$17:$Q$89,B13,'8'!$N$17:$N$89)*'8'!$S$16,"")</f>
        <v>0</v>
      </c>
      <c r="M13" s="221">
        <f>IFERROR(SUMIF('9'!$Q$17:$Q$89,B13,'9'!$N$17:$N$89)*'9'!$S$16,"")</f>
        <v>0</v>
      </c>
      <c r="N13" s="221">
        <f>IFERROR(SUMIF('10'!$Q$17:$Q$89,B13,'10'!$N$17:$N$89)*'10'!$S$16,"")</f>
        <v>0</v>
      </c>
      <c r="O13" s="221">
        <f>IFERROR(SUMIF('11'!$Q$17:$Q$89,B13,'11'!$N$17:$N$89)*'11'!$S$16,"")</f>
        <v>0</v>
      </c>
      <c r="P13" s="222">
        <f>IFERROR(SUMIF('12'!$Q$17:$Q$89,B13,'12'!$N$17:$N$89)*'12'!$S$16,"")</f>
        <v>0</v>
      </c>
      <c r="Q13" s="222">
        <f>IFERROR(SUMIF('13'!$Q$17:$Q$89,B13,'13'!$N$17:$N$89)*'13'!$S$16,"")</f>
        <v>0</v>
      </c>
      <c r="R13" s="222">
        <f>IFERROR(SUMIF('14'!$Q$17:$Q$89,B13,'14'!$N$17:$N$89)*'14'!$S$16,"")</f>
        <v>0</v>
      </c>
      <c r="S13" s="221">
        <f>IFERROR(SUMIF('15'!$Q$17:$Q$89,B13,'15'!$N$17:$N$89)*'15'!$S$16,"")</f>
        <v>0</v>
      </c>
      <c r="T13" s="221">
        <f>IFERROR(SUMIF('16'!$Q$17:$Q$89,B13,'16'!$N$17:$N$89)*'16'!$S$16,"")</f>
        <v>0</v>
      </c>
      <c r="U13" s="221">
        <f>IFERROR(SUMIF('17'!$Q$17:$Q$89,B13,'17'!$N$17:$N$89)*'17'!$S$16,"")</f>
        <v>0</v>
      </c>
      <c r="V13" s="221">
        <f>IFERROR(SUMIF('18'!$Q$17:$Q$89,B13,'18'!$N$17:$N$89)*'18'!$S$16,"")</f>
        <v>0</v>
      </c>
      <c r="W13" s="221">
        <f>IFERROR(SUMIF('19'!$Q$17:$Q$89,B13,'19'!$N$17:$N$89)*'19'!$S$16,"")</f>
        <v>0</v>
      </c>
      <c r="X13" s="221">
        <f>IFERROR(SUMIF('20'!$Q$17:$Q$89,B13,'20'!$N$17:$N$89)*'20'!$S$16,"")</f>
        <v>0</v>
      </c>
      <c r="Y13" s="221">
        <f>IFERROR(SUMIF('21'!$Q$17:$Q$89,B13,'21'!$N$17:$N$89)*'21'!$S$16,"")</f>
        <v>0</v>
      </c>
      <c r="Z13" s="221">
        <f>IFERROR(SUMIF('22'!$Q$17:$Q$89,B13,'22'!$N$17:$N$89)*'22'!$S$16,"")</f>
        <v>0</v>
      </c>
      <c r="AA13" s="221">
        <f>IFERROR(SUMIF('23'!$Q$17:$Q$89,B13,'23'!$N$17:$N$89)*'23'!$S$16,"")</f>
        <v>0</v>
      </c>
      <c r="AB13" s="221">
        <f>IFERROR(SUMIF('24'!$Q$17:$Q$89,B13,'24'!$N$17:$N$89)*'24'!$S$16,"")</f>
        <v>0</v>
      </c>
      <c r="AC13" s="221">
        <f>IFERROR(SUMIF('25'!$Q$17:$Q$89,B13,'25'!$N$17:$N$89)*'25'!$S$16,"")</f>
        <v>0</v>
      </c>
      <c r="AD13" s="221">
        <f>IFERROR(SUMIF('26'!$Q$17:$Q$89,B13,'26'!$N$17:$N$89)*'26'!$S$16,"")</f>
        <v>0</v>
      </c>
      <c r="AE13" s="222">
        <f>IFERROR(SUMIF('27'!$Q$17:$Q$89,B13,'27'!$N$17:$N$89)*'27'!$S$16,"")</f>
        <v>0</v>
      </c>
      <c r="AF13" s="221">
        <f>IFERROR(SUMIF('28'!$Q$17:$Q$89,B13,'28'!$N$17:$N$89)*'28'!$S$16,"")</f>
        <v>0</v>
      </c>
      <c r="AG13" s="221">
        <f>IFERROR(SUMIF('29'!$Q$17:$Q$89,B13,'29'!$N$17:$N$89)*'29'!$S$16,"")</f>
        <v>0</v>
      </c>
      <c r="AH13" s="221">
        <f>IFERROR(SUMIF('30'!$Q$17:$Q$89,B13,'30'!$N$17:$N$89)*'30'!$S$16,"")</f>
        <v>0</v>
      </c>
      <c r="AI13" s="221">
        <f>IFERROR(SUMIF('31'!$Q$17:$Q$89,B13,'31'!$N$17:$N$89)*'31'!$S$16,"")</f>
        <v>0</v>
      </c>
      <c r="AJ13" s="110">
        <f t="shared" si="0"/>
        <v>0</v>
      </c>
      <c r="AK13" s="212" t="str">
        <f t="shared" si="2"/>
        <v/>
      </c>
      <c r="AL13" s="206">
        <v>150</v>
      </c>
      <c r="AM13" s="216" t="str">
        <f t="shared" si="1"/>
        <v/>
      </c>
      <c r="AN13" s="109"/>
      <c r="AO13" s="71"/>
      <c r="AP13" s="71"/>
    </row>
    <row r="14" spans="1:42" ht="18" customHeight="1">
      <c r="A14" s="83">
        <v>2</v>
      </c>
      <c r="B14" s="83">
        <v>9</v>
      </c>
      <c r="C14" s="514"/>
      <c r="D14" s="86" t="s">
        <v>1562</v>
      </c>
      <c r="E14" s="223">
        <f>IFERROR(SUMIF('1'!$Q$17:$Q$89,B14,'1'!$N$17:$N$89)*'1'!$S$16,"")</f>
        <v>0</v>
      </c>
      <c r="F14" s="223">
        <f>IFERROR(SUMIF('2'!$Q$17:$Q$89,B14,'2'!$N$17:$N$89)*'2'!$S$16,"")</f>
        <v>0</v>
      </c>
      <c r="G14" s="223">
        <f>IFERROR(SUMIF('3'!$Q$17:$Q$89,B14,'3'!$N$17:$N$89)*'3'!$S$16,"")</f>
        <v>0</v>
      </c>
      <c r="H14" s="223">
        <f>IFERROR(SUMIF('4'!$Q$17:$Q$89,B14,'4'!$N$17:$N$89)*'4'!$S$16,"")</f>
        <v>0</v>
      </c>
      <c r="I14" s="224">
        <f>IFERROR(SUMIF('5'!$Q$17:$Q$89,B14,'5'!$N$17:$N$89)*'5'!$S$16,"")</f>
        <v>0</v>
      </c>
      <c r="J14" s="224">
        <f>IFERROR(SUMIF('6'!$Q$17:$Q$89,B14,'6'!$N$17:$N$89)*'6'!$S$16,"")</f>
        <v>0</v>
      </c>
      <c r="K14" s="225">
        <f>IFERROR(SUMIF('7'!$Q$17:$Q$89,B14,'7'!$N$17:$N$89)*'7'!$S$16,"")</f>
        <v>0</v>
      </c>
      <c r="L14" s="224">
        <f>IFERROR(SUMIF('8'!$Q$17:$Q$89,B14,'8'!$N$17:$N$89)*'8'!$S$16,"")</f>
        <v>0</v>
      </c>
      <c r="M14" s="223">
        <f>IFERROR(SUMIF('9'!$Q$17:$Q$89,B14,'9'!$N$17:$N$89)*'9'!$S$16,"")</f>
        <v>0</v>
      </c>
      <c r="N14" s="223">
        <f>IFERROR(SUMIF('10'!$Q$17:$Q$89,B14,'10'!$N$17:$N$89)*'10'!$S$16,"")</f>
        <v>0</v>
      </c>
      <c r="O14" s="223">
        <f>IFERROR(SUMIF('11'!$Q$17:$Q$89,B14,'11'!$N$17:$N$89)*'11'!$S$16,"")</f>
        <v>0</v>
      </c>
      <c r="P14" s="224">
        <f>IFERROR(SUMIF('12'!$Q$17:$Q$89,B14,'12'!$N$17:$N$89)*'12'!$S$16,"")</f>
        <v>0</v>
      </c>
      <c r="Q14" s="224">
        <f>IFERROR(SUMIF('13'!$Q$17:$Q$89,B14,'13'!$N$17:$N$89)*'13'!$S$16,"")</f>
        <v>0</v>
      </c>
      <c r="R14" s="224">
        <f>IFERROR(SUMIF('14'!$Q$17:$Q$89,B14,'14'!$N$17:$N$89)*'14'!$S$16,"")</f>
        <v>0</v>
      </c>
      <c r="S14" s="223">
        <f>IFERROR(SUMIF('15'!$Q$17:$Q$89,B14,'15'!$N$17:$N$89)*'15'!$S$16,"")</f>
        <v>0</v>
      </c>
      <c r="T14" s="223">
        <f>IFERROR(SUMIF('16'!$Q$17:$Q$89,B14,'16'!$N$17:$N$89)*'16'!$S$16,"")</f>
        <v>0</v>
      </c>
      <c r="U14" s="223">
        <f>IFERROR(SUMIF('17'!$Q$17:$Q$89,B14,'17'!$N$17:$N$89)*'17'!$S$16,"")</f>
        <v>0</v>
      </c>
      <c r="V14" s="223">
        <f>IFERROR(SUMIF('18'!$Q$17:$Q$89,B14,'18'!$N$17:$N$89)*'18'!$S$16,"")</f>
        <v>0</v>
      </c>
      <c r="W14" s="223">
        <f>IFERROR(SUMIF('19'!$Q$17:$Q$89,B14,'19'!$N$17:$N$89)*'19'!$S$16,"")</f>
        <v>0</v>
      </c>
      <c r="X14" s="223">
        <f>IFERROR(SUMIF('20'!$Q$17:$Q$89,B14,'20'!$N$17:$N$89)*'20'!$S$16,"")</f>
        <v>0</v>
      </c>
      <c r="Y14" s="223">
        <f>IFERROR(SUMIF('21'!$Q$17:$Q$89,B14,'21'!$N$17:$N$89)*'21'!$S$16,"")</f>
        <v>0</v>
      </c>
      <c r="Z14" s="223">
        <f>IFERROR(SUMIF('22'!$Q$17:$Q$89,B14,'22'!$N$17:$N$89)*'22'!$S$16,"")</f>
        <v>0</v>
      </c>
      <c r="AA14" s="223">
        <f>IFERROR(SUMIF('23'!$Q$17:$Q$89,B14,'23'!$N$17:$N$89)*'23'!$S$16,"")</f>
        <v>0</v>
      </c>
      <c r="AB14" s="223">
        <f>IFERROR(SUMIF('24'!$Q$17:$Q$89,B14,'24'!$N$17:$N$89)*'24'!$S$16,"")</f>
        <v>0</v>
      </c>
      <c r="AC14" s="223">
        <f>IFERROR(SUMIF('25'!$Q$17:$Q$89,B14,'25'!$N$17:$N$89)*'25'!$S$16,"")</f>
        <v>0</v>
      </c>
      <c r="AD14" s="223">
        <f>IFERROR(SUMIF('26'!$Q$17:$Q$89,B14,'26'!$N$17:$N$89)*'26'!$S$16,"")</f>
        <v>0</v>
      </c>
      <c r="AE14" s="224">
        <f>IFERROR(SUMIF('27'!$Q$17:$Q$89,B14,'27'!$N$17:$N$89)*'27'!$S$16,"")</f>
        <v>0</v>
      </c>
      <c r="AF14" s="223">
        <f>IFERROR(SUMIF('28'!$Q$17:$Q$89,B14,'28'!$N$17:$N$89)*'28'!$S$16,"")</f>
        <v>0</v>
      </c>
      <c r="AG14" s="223">
        <f>IFERROR(SUMIF('29'!$Q$17:$Q$89,B14,'29'!$N$17:$N$89)*'29'!$S$16,"")</f>
        <v>0</v>
      </c>
      <c r="AH14" s="223">
        <f>IFERROR(SUMIF('30'!$Q$17:$Q$89,B14,'30'!$N$17:$N$89)*'30'!$S$16,"")</f>
        <v>0</v>
      </c>
      <c r="AI14" s="223">
        <f>IFERROR(SUMIF('31'!$Q$17:$Q$89,B14,'31'!$N$17:$N$89)*'31'!$S$16,"")</f>
        <v>0</v>
      </c>
      <c r="AJ14" s="106">
        <f t="shared" si="0"/>
        <v>0</v>
      </c>
      <c r="AK14" s="213" t="str">
        <f t="shared" si="2"/>
        <v/>
      </c>
      <c r="AL14" s="207">
        <v>7</v>
      </c>
      <c r="AM14" s="217" t="str">
        <f t="shared" si="1"/>
        <v/>
      </c>
      <c r="AN14" s="104"/>
      <c r="AO14" s="71"/>
      <c r="AP14" s="71"/>
    </row>
    <row r="15" spans="1:42" ht="18" customHeight="1">
      <c r="A15" s="88"/>
      <c r="B15" s="83">
        <v>10</v>
      </c>
      <c r="C15" s="511" t="s">
        <v>1563</v>
      </c>
      <c r="D15" s="512"/>
      <c r="E15" s="222">
        <f>IFERROR(SUMIF('1'!$Q$17:$Q$89,B15,'1'!$N$17:$N$89)*'1'!$S$16,"")</f>
        <v>0</v>
      </c>
      <c r="F15" s="222">
        <f>IFERROR(SUMIF('2'!$Q$17:$Q$89,B15,'2'!$N$17:$N$89)*'2'!$S$16,"")</f>
        <v>0</v>
      </c>
      <c r="G15" s="222">
        <f>IFERROR(SUMIF('3'!$Q$17:$Q$89,B15,'3'!$N$17:$N$89)*'3'!$S$16,"")</f>
        <v>0</v>
      </c>
      <c r="H15" s="222">
        <f>IFERROR(SUMIF('4'!$Q$17:$Q$89,B15,'4'!$N$17:$N$89)*'4'!$S$16,"")</f>
        <v>0</v>
      </c>
      <c r="I15" s="222">
        <f>IFERROR(SUMIF('5'!$Q$17:$Q$89,B15,'5'!$N$17:$N$89)*'5'!$S$16,"")</f>
        <v>0</v>
      </c>
      <c r="J15" s="222">
        <f>IFERROR(SUMIF('6'!$Q$17:$Q$89,B15,'6'!$N$17:$N$89)*'6'!$S$16,"")</f>
        <v>0</v>
      </c>
      <c r="K15" s="221">
        <f>IFERROR(SUMIF('7'!$Q$17:$Q$89,B15,'7'!$N$17:$N$89)*'7'!$S$16,"")</f>
        <v>0</v>
      </c>
      <c r="L15" s="221">
        <f>IFERROR(SUMIF('8'!$Q$17:$Q$89,B15,'8'!$N$17:$N$89)*'8'!$S$16,"")</f>
        <v>0</v>
      </c>
      <c r="M15" s="222">
        <f>IFERROR(SUMIF('9'!$Q$17:$Q$89,B15,'9'!$N$17:$N$89)*'9'!$S$16,"")</f>
        <v>0</v>
      </c>
      <c r="N15" s="222">
        <f>IFERROR(SUMIF('10'!$Q$17:$Q$89,B15,'10'!$N$17:$N$89)*'10'!$S$16,"")</f>
        <v>0</v>
      </c>
      <c r="O15" s="222">
        <f>IFERROR(SUMIF('11'!$Q$17:$Q$89,B15,'11'!$N$17:$N$89)*'11'!$S$16,"")</f>
        <v>0</v>
      </c>
      <c r="P15" s="222">
        <f>IFERROR(SUMIF('12'!$Q$17:$Q$89,B15,'12'!$N$17:$N$89)*'12'!$S$16,"")</f>
        <v>0</v>
      </c>
      <c r="Q15" s="227">
        <f>IFERROR(SUMIF('13'!$Q$17:$Q$89,B15,'13'!$N$17:$N$89)*'13'!$S$16,"")</f>
        <v>0</v>
      </c>
      <c r="R15" s="222">
        <f>IFERROR(SUMIF('14'!$Q$17:$Q$89,B15,'14'!$N$17:$N$89)*'14'!$S$16,"")</f>
        <v>0</v>
      </c>
      <c r="S15" s="222">
        <f>IFERROR(SUMIF('15'!$Q$17:$Q$89,B15,'15'!$N$17:$N$89)*'15'!$S$16,"")</f>
        <v>0</v>
      </c>
      <c r="T15" s="222">
        <f>IFERROR(SUMIF('16'!$Q$17:$Q$89,B15,'16'!$N$17:$N$89)*'16'!$S$16,"")</f>
        <v>0</v>
      </c>
      <c r="U15" s="222">
        <f>IFERROR(SUMIF('17'!$Q$17:$Q$89,B15,'17'!$N$17:$N$89)*'17'!$S$16,"")</f>
        <v>0</v>
      </c>
      <c r="V15" s="222">
        <f>IFERROR(SUMIF('18'!$Q$17:$Q$89,B15,'18'!$N$17:$N$89)*'18'!$S$16,"")</f>
        <v>0</v>
      </c>
      <c r="W15" s="222">
        <f>IFERROR(SUMIF('19'!$Q$17:$Q$89,B15,'19'!$N$17:$N$89)*'19'!$S$16,"")</f>
        <v>0</v>
      </c>
      <c r="X15" s="222">
        <f>IFERROR(SUMIF('20'!$Q$17:$Q$89,B15,'20'!$N$17:$N$89)*'20'!$S$16,"")</f>
        <v>0</v>
      </c>
      <c r="Y15" s="222">
        <f>IFERROR(SUMIF('21'!$Q$17:$Q$89,B15,'21'!$N$17:$N$89)*'21'!$S$16,"")</f>
        <v>0</v>
      </c>
      <c r="Z15" s="222">
        <f>IFERROR(SUMIF('22'!$Q$17:$Q$89,B15,'22'!$N$17:$N$89)*'22'!$S$16,"")</f>
        <v>0</v>
      </c>
      <c r="AA15" s="222">
        <f>IFERROR(SUMIF('23'!$Q$17:$Q$89,B15,'23'!$N$17:$N$89)*'23'!$S$16,"")</f>
        <v>0</v>
      </c>
      <c r="AB15" s="222">
        <f>IFERROR(SUMIF('24'!$Q$17:$Q$89,B15,'24'!$N$17:$N$89)*'24'!$S$16,"")</f>
        <v>0</v>
      </c>
      <c r="AC15" s="222">
        <f>IFERROR(SUMIF('25'!$Q$17:$Q$89,B15,'25'!$N$17:$N$89)*'25'!$S$16,"")</f>
        <v>0</v>
      </c>
      <c r="AD15" s="222">
        <f>IFERROR(SUMIF('26'!$Q$17:$Q$89,B15,'26'!$N$17:$N$89)*'26'!$S$16,"")</f>
        <v>0</v>
      </c>
      <c r="AE15" s="222">
        <f>IFERROR(SUMIF('27'!$Q$17:$Q$89,B15,'27'!$N$17:$N$89)*'27'!$S$16,"")</f>
        <v>0</v>
      </c>
      <c r="AF15" s="222">
        <f>IFERROR(SUMIF('28'!$Q$17:$Q$89,B15,'28'!$N$17:$N$89)*'28'!$S$16,"")</f>
        <v>0</v>
      </c>
      <c r="AG15" s="222">
        <f>IFERROR(SUMIF('29'!$Q$17:$Q$89,B15,'29'!$N$17:$N$89)*'29'!$S$16,"")</f>
        <v>0</v>
      </c>
      <c r="AH15" s="222">
        <f>IFERROR(SUMIF('30'!$Q$17:$Q$89,B15,'30'!$N$17:$N$89)*'30'!$S$16,"")</f>
        <v>0</v>
      </c>
      <c r="AI15" s="222">
        <f>IFERROR(SUMIF('31'!$Q$17:$Q$89,B15,'31'!$N$17:$N$89)*'31'!$S$16,"")</f>
        <v>0</v>
      </c>
      <c r="AJ15" s="100">
        <f t="shared" si="0"/>
        <v>0</v>
      </c>
      <c r="AK15" s="214" t="str">
        <f t="shared" si="2"/>
        <v/>
      </c>
      <c r="AL15" s="102">
        <v>1.2</v>
      </c>
      <c r="AM15" s="218" t="str">
        <f t="shared" si="1"/>
        <v/>
      </c>
      <c r="AN15" s="101"/>
      <c r="AO15" s="71"/>
      <c r="AP15" s="71"/>
    </row>
    <row r="16" spans="1:42" ht="18" customHeight="1">
      <c r="A16" s="83">
        <v>3</v>
      </c>
      <c r="B16" s="83">
        <v>11</v>
      </c>
      <c r="C16" s="511" t="s">
        <v>1564</v>
      </c>
      <c r="D16" s="512"/>
      <c r="E16" s="222">
        <f>IFERROR(SUMIF('1'!$Q$17:$Q$89,B16,'1'!$N$17:$N$89)*'1'!$S$16,"")</f>
        <v>0</v>
      </c>
      <c r="F16" s="222">
        <f>IFERROR(SUMIF('2'!$Q$17:$Q$89,B16,'2'!$N$17:$N$89)*'2'!$S$16,"")</f>
        <v>0</v>
      </c>
      <c r="G16" s="222">
        <f>IFERROR(SUMIF('3'!$Q$17:$Q$89,B16,'3'!$N$17:$N$89)*'3'!$S$16,"")</f>
        <v>0</v>
      </c>
      <c r="H16" s="222">
        <f>IFERROR(SUMIF('4'!$Q$17:$Q$89,B16,'4'!$N$17:$N$89)*'4'!$S$16,"")</f>
        <v>0</v>
      </c>
      <c r="I16" s="222">
        <f>IFERROR(SUMIF('5'!$Q$17:$Q$89,B16,'5'!$N$17:$N$89)*'5'!$S$16,"")</f>
        <v>0</v>
      </c>
      <c r="J16" s="222">
        <f>IFERROR(SUMIF('6'!$Q$17:$Q$89,B16,'6'!$N$17:$N$89)*'6'!$S$16,"")</f>
        <v>0</v>
      </c>
      <c r="K16" s="221">
        <f>IFERROR(SUMIF('7'!$Q$17:$Q$89,B16,'7'!$N$17:$N$89)*'7'!$S$16,"")</f>
        <v>0</v>
      </c>
      <c r="L16" s="221">
        <f>IFERROR(SUMIF('8'!$Q$17:$Q$89,B16,'8'!$N$17:$N$89)*'8'!$S$16,"")</f>
        <v>0</v>
      </c>
      <c r="M16" s="222">
        <f>IFERROR(SUMIF('9'!$Q$17:$Q$89,B16,'9'!$N$17:$N$89)*'9'!$S$16,"")</f>
        <v>0</v>
      </c>
      <c r="N16" s="222">
        <f>IFERROR(SUMIF('10'!$Q$17:$Q$89,B16,'10'!$N$17:$N$89)*'10'!$S$16,"")</f>
        <v>0</v>
      </c>
      <c r="O16" s="222">
        <f>IFERROR(SUMIF('11'!$Q$17:$Q$89,B16,'11'!$N$17:$N$89)*'11'!$S$16,"")</f>
        <v>0</v>
      </c>
      <c r="P16" s="222">
        <f>IFERROR(SUMIF('12'!$Q$17:$Q$89,B16,'12'!$N$17:$N$89)*'12'!$S$16,"")</f>
        <v>0</v>
      </c>
      <c r="Q16" s="222">
        <f>IFERROR(SUMIF('13'!$Q$17:$Q$89,B16,'13'!$N$17:$N$89)*'13'!$S$16,"")</f>
        <v>0</v>
      </c>
      <c r="R16" s="222">
        <f>IFERROR(SUMIF('14'!$Q$17:$Q$89,B16,'14'!$N$17:$N$89)*'14'!$S$16,"")</f>
        <v>0</v>
      </c>
      <c r="S16" s="222">
        <f>IFERROR(SUMIF('15'!$Q$17:$Q$89,B16,'15'!$N$17:$N$89)*'15'!$S$16,"")</f>
        <v>0</v>
      </c>
      <c r="T16" s="222">
        <f>IFERROR(SUMIF('16'!$Q$17:$Q$89,B16,'16'!$N$17:$N$89)*'16'!$S$16,"")</f>
        <v>0</v>
      </c>
      <c r="U16" s="222">
        <f>IFERROR(SUMIF('17'!$Q$17:$Q$89,B16,'17'!$N$17:$N$89)*'17'!$S$16,"")</f>
        <v>0</v>
      </c>
      <c r="V16" s="222">
        <f>IFERROR(SUMIF('18'!$Q$17:$Q$89,B16,'18'!$N$17:$N$89)*'18'!$S$16,"")</f>
        <v>0</v>
      </c>
      <c r="W16" s="222">
        <f>IFERROR(SUMIF('19'!$Q$17:$Q$89,B16,'19'!$N$17:$N$89)*'19'!$S$16,"")</f>
        <v>0</v>
      </c>
      <c r="X16" s="222">
        <f>IFERROR(SUMIF('20'!$Q$17:$Q$89,B16,'20'!$N$17:$N$89)*'20'!$S$16,"")</f>
        <v>0</v>
      </c>
      <c r="Y16" s="222">
        <f>IFERROR(SUMIF('21'!$Q$17:$Q$89,B16,'21'!$N$17:$N$89)*'21'!$S$16,"")</f>
        <v>0</v>
      </c>
      <c r="Z16" s="222">
        <f>IFERROR(SUMIF('22'!$Q$17:$Q$89,B16,'22'!$N$17:$N$89)*'22'!$S$16,"")</f>
        <v>0</v>
      </c>
      <c r="AA16" s="222">
        <f>IFERROR(SUMIF('23'!$Q$17:$Q$89,B16,'23'!$N$17:$N$89)*'23'!$S$16,"")</f>
        <v>0</v>
      </c>
      <c r="AB16" s="222">
        <f>IFERROR(SUMIF('24'!$Q$17:$Q$89,B16,'24'!$N$17:$N$89)*'24'!$S$16,"")</f>
        <v>0</v>
      </c>
      <c r="AC16" s="222">
        <f>IFERROR(SUMIF('25'!$Q$17:$Q$89,B16,'25'!$N$17:$N$89)*'25'!$S$16,"")</f>
        <v>0</v>
      </c>
      <c r="AD16" s="222">
        <f>IFERROR(SUMIF('26'!$Q$17:$Q$89,B16,'26'!$N$17:$N$89)*'26'!$S$16,"")</f>
        <v>0</v>
      </c>
      <c r="AE16" s="222">
        <f>IFERROR(SUMIF('27'!$Q$17:$Q$89,B16,'27'!$N$17:$N$89)*'27'!$S$16,"")</f>
        <v>0</v>
      </c>
      <c r="AF16" s="222">
        <f>IFERROR(SUMIF('28'!$Q$17:$Q$89,B16,'28'!$N$17:$N$89)*'28'!$S$16,"")</f>
        <v>0</v>
      </c>
      <c r="AG16" s="222">
        <f>IFERROR(SUMIF('29'!$Q$17:$Q$89,B16,'29'!$N$17:$N$89)*'29'!$S$16,"")</f>
        <v>0</v>
      </c>
      <c r="AH16" s="222">
        <f>IFERROR(SUMIF('30'!$Q$17:$Q$89,B16,'30'!$N$17:$N$89)*'30'!$S$16,"")</f>
        <v>0</v>
      </c>
      <c r="AI16" s="222">
        <f>IFERROR(SUMIF('31'!$Q$17:$Q$89,B16,'31'!$N$17:$N$89)*'31'!$S$16,"")</f>
        <v>0</v>
      </c>
      <c r="AJ16" s="100">
        <f t="shared" si="0"/>
        <v>0</v>
      </c>
      <c r="AK16" s="214" t="str">
        <f t="shared" si="2"/>
        <v/>
      </c>
      <c r="AL16" s="208">
        <v>35</v>
      </c>
      <c r="AM16" s="218" t="str">
        <f t="shared" si="1"/>
        <v/>
      </c>
      <c r="AN16" s="101"/>
      <c r="AO16" s="71"/>
      <c r="AP16" s="71"/>
    </row>
    <row r="17" spans="1:42" ht="18" customHeight="1">
      <c r="A17" s="79">
        <v>4</v>
      </c>
      <c r="B17" s="83">
        <v>12</v>
      </c>
      <c r="C17" s="511" t="s">
        <v>1565</v>
      </c>
      <c r="D17" s="512"/>
      <c r="E17" s="222">
        <f>IFERROR(SUMIF('1'!$Q$17:$Q$89,B17,'1'!$N$17:$N$89)*'1'!$S$16,"")</f>
        <v>0</v>
      </c>
      <c r="F17" s="222">
        <f>IFERROR(SUMIF('2'!$Q$17:$Q$89,B17,'2'!$N$17:$N$89)*'2'!$S$16,"")</f>
        <v>0</v>
      </c>
      <c r="G17" s="222">
        <f>IFERROR(SUMIF('3'!$Q$17:$Q$89,B17,'3'!$N$17:$N$89)*'3'!$S$16,"")</f>
        <v>0</v>
      </c>
      <c r="H17" s="222">
        <f>IFERROR(SUMIF('4'!$Q$17:$Q$89,B17,'4'!$N$17:$N$89)*'4'!$S$16,"")</f>
        <v>0</v>
      </c>
      <c r="I17" s="222">
        <f>IFERROR(SUMIF('5'!$Q$17:$Q$89,B17,'5'!$N$17:$N$89)*'5'!$S$16,"")</f>
        <v>0</v>
      </c>
      <c r="J17" s="222">
        <f>IFERROR(SUMIF('6'!$Q$17:$Q$89,B17,'6'!$N$17:$N$89)*'6'!$S$16,"")</f>
        <v>0</v>
      </c>
      <c r="K17" s="221">
        <f>IFERROR(SUMIF('7'!$Q$17:$Q$89,B17,'7'!$N$17:$N$89)*'7'!$S$16,"")</f>
        <v>0</v>
      </c>
      <c r="L17" s="221">
        <f>IFERROR(SUMIF('8'!$Q$17:$Q$89,B17,'8'!$N$17:$N$89)*'8'!$S$16,"")</f>
        <v>0</v>
      </c>
      <c r="M17" s="222">
        <f>IFERROR(SUMIF('9'!$Q$17:$Q$89,B17,'9'!$N$17:$N$89)*'9'!$S$16,"")</f>
        <v>0</v>
      </c>
      <c r="N17" s="222">
        <f>IFERROR(SUMIF('10'!$Q$17:$Q$89,B17,'10'!$N$17:$N$89)*'10'!$S$16,"")</f>
        <v>0</v>
      </c>
      <c r="O17" s="222">
        <f>IFERROR(SUMIF('11'!$Q$17:$Q$89,B17,'11'!$N$17:$N$89)*'11'!$S$16,"")</f>
        <v>0</v>
      </c>
      <c r="P17" s="222">
        <f>IFERROR(SUMIF('12'!$Q$17:$Q$89,B17,'12'!$N$17:$N$89)*'12'!$S$16,"")</f>
        <v>0</v>
      </c>
      <c r="Q17" s="222">
        <f>IFERROR(SUMIF('13'!$Q$17:$Q$89,B17,'13'!$N$17:$N$89)*'13'!$S$16,"")</f>
        <v>0</v>
      </c>
      <c r="R17" s="222">
        <f>IFERROR(SUMIF('14'!$Q$17:$Q$89,B17,'14'!$N$17:$N$89)*'14'!$S$16,"")</f>
        <v>0</v>
      </c>
      <c r="S17" s="222">
        <f>IFERROR(SUMIF('15'!$Q$17:$Q$89,B17,'15'!$N$17:$N$89)*'15'!$S$16,"")</f>
        <v>0</v>
      </c>
      <c r="T17" s="222">
        <f>IFERROR(SUMIF('16'!$Q$17:$Q$89,B17,'16'!$N$17:$N$89)*'16'!$S$16,"")</f>
        <v>0</v>
      </c>
      <c r="U17" s="222">
        <f>IFERROR(SUMIF('17'!$Q$17:$Q$89,B17,'17'!$N$17:$N$89)*'17'!$S$16,"")</f>
        <v>0</v>
      </c>
      <c r="V17" s="222">
        <f>IFERROR(SUMIF('18'!$Q$17:$Q$89,B17,'18'!$N$17:$N$89)*'18'!$S$16,"")</f>
        <v>0</v>
      </c>
      <c r="W17" s="222">
        <f>IFERROR(SUMIF('19'!$Q$17:$Q$89,B17,'19'!$N$17:$N$89)*'19'!$S$16,"")</f>
        <v>0</v>
      </c>
      <c r="X17" s="222">
        <f>IFERROR(SUMIF('20'!$Q$17:$Q$89,B17,'20'!$N$17:$N$89)*'20'!$S$16,"")</f>
        <v>0</v>
      </c>
      <c r="Y17" s="222">
        <f>IFERROR(SUMIF('21'!$Q$17:$Q$89,B17,'21'!$N$17:$N$89)*'21'!$S$16,"")</f>
        <v>0</v>
      </c>
      <c r="Z17" s="222">
        <f>IFERROR(SUMIF('22'!$Q$17:$Q$89,B17,'22'!$N$17:$N$89)*'22'!$S$16,"")</f>
        <v>0</v>
      </c>
      <c r="AA17" s="222">
        <f>IFERROR(SUMIF('23'!$Q$17:$Q$89,B17,'23'!$N$17:$N$89)*'23'!$S$16,"")</f>
        <v>0</v>
      </c>
      <c r="AB17" s="222">
        <f>IFERROR(SUMIF('24'!$Q$17:$Q$89,B17,'24'!$N$17:$N$89)*'24'!$S$16,"")</f>
        <v>0</v>
      </c>
      <c r="AC17" s="222">
        <f>IFERROR(SUMIF('25'!$Q$17:$Q$89,B17,'25'!$N$17:$N$89)*'25'!$S$16,"")</f>
        <v>0</v>
      </c>
      <c r="AD17" s="222">
        <f>IFERROR(SUMIF('26'!$Q$17:$Q$89,B17,'26'!$N$17:$N$89)*'26'!$S$16,"")</f>
        <v>0</v>
      </c>
      <c r="AE17" s="222">
        <f>IFERROR(SUMIF('27'!$Q$17:$Q$89,B17,'27'!$N$17:$N$89)*'27'!$S$16,"")</f>
        <v>0</v>
      </c>
      <c r="AF17" s="222">
        <f>IFERROR(SUMIF('28'!$Q$17:$Q$89,B17,'28'!$N$17:$N$89)*'28'!$S$16,"")</f>
        <v>0</v>
      </c>
      <c r="AG17" s="222">
        <f>IFERROR(SUMIF('29'!$Q$17:$Q$89,B17,'29'!$N$17:$N$89)*'29'!$S$16,"")</f>
        <v>0</v>
      </c>
      <c r="AH17" s="222">
        <f>IFERROR(SUMIF('30'!$Q$17:$Q$89,B17,'30'!$N$17:$N$89)*'30'!$S$16,"")</f>
        <v>0</v>
      </c>
      <c r="AI17" s="222">
        <f>IFERROR(SUMIF('31'!$Q$17:$Q$89,B17,'31'!$N$17:$N$89)*'31'!$S$16,"")</f>
        <v>0</v>
      </c>
      <c r="AJ17" s="100">
        <f t="shared" si="0"/>
        <v>0</v>
      </c>
      <c r="AK17" s="214" t="str">
        <f t="shared" si="2"/>
        <v/>
      </c>
      <c r="AL17" s="209">
        <v>45</v>
      </c>
      <c r="AM17" s="218" t="str">
        <f t="shared" si="1"/>
        <v/>
      </c>
      <c r="AN17" s="103"/>
      <c r="AO17" s="71"/>
      <c r="AP17" s="71"/>
    </row>
    <row r="18" spans="1:42" ht="18" customHeight="1">
      <c r="A18" s="88"/>
      <c r="B18" s="83">
        <v>13</v>
      </c>
      <c r="C18" s="511" t="s">
        <v>1566</v>
      </c>
      <c r="D18" s="512"/>
      <c r="E18" s="222">
        <f>IFERROR(SUMIF('1'!$Q$17:$Q$89,B18,'1'!$N$17:$N$89)*'1'!$S$16,"")</f>
        <v>0</v>
      </c>
      <c r="F18" s="222">
        <f>IFERROR(SUMIF('2'!$Q$17:$Q$89,B18,'2'!$N$17:$N$89)*'2'!$S$16,"")</f>
        <v>0</v>
      </c>
      <c r="G18" s="222">
        <f>IFERROR(SUMIF('3'!$Q$17:$Q$89,B18,'3'!$N$17:$N$89)*'3'!$S$16,"")</f>
        <v>0</v>
      </c>
      <c r="H18" s="222">
        <f>IFERROR(SUMIF('4'!$Q$17:$Q$89,B18,'4'!$N$17:$N$89)*'4'!$S$16,"")</f>
        <v>0</v>
      </c>
      <c r="I18" s="222">
        <f>IFERROR(SUMIF('5'!$Q$17:$Q$89,B18,'5'!$N$17:$N$89)*'5'!$S$16,"")</f>
        <v>0</v>
      </c>
      <c r="J18" s="222">
        <f>IFERROR(SUMIF('6'!$Q$17:$Q$89,B18,'6'!$N$17:$N$89)*'6'!$S$16,"")</f>
        <v>0</v>
      </c>
      <c r="K18" s="221">
        <f>IFERROR(SUMIF('7'!$Q$17:$Q$89,B18,'7'!$N$17:$N$89)*'7'!$S$16,"")</f>
        <v>0</v>
      </c>
      <c r="L18" s="221">
        <f>IFERROR(SUMIF('8'!$Q$17:$Q$89,B18,'8'!$N$17:$N$89)*'8'!$S$16,"")</f>
        <v>0</v>
      </c>
      <c r="M18" s="222">
        <f>IFERROR(SUMIF('9'!$Q$17:$Q$89,B18,'9'!$N$17:$N$89)*'9'!$S$16,"")</f>
        <v>0</v>
      </c>
      <c r="N18" s="222">
        <f>IFERROR(SUMIF('10'!$Q$17:$Q$89,B18,'10'!$N$17:$N$89)*'10'!$S$16,"")</f>
        <v>0</v>
      </c>
      <c r="O18" s="222">
        <f>IFERROR(SUMIF('11'!$Q$17:$Q$89,B18,'11'!$N$17:$N$89)*'11'!$S$16,"")</f>
        <v>0</v>
      </c>
      <c r="P18" s="222">
        <f>IFERROR(SUMIF('12'!$Q$17:$Q$89,B18,'12'!$N$17:$N$89)*'12'!$S$16,"")</f>
        <v>0</v>
      </c>
      <c r="Q18" s="222">
        <f>IFERROR(SUMIF('13'!$Q$17:$Q$89,B18,'13'!$N$17:$N$89)*'13'!$S$16,"")</f>
        <v>0</v>
      </c>
      <c r="R18" s="222">
        <f>IFERROR(SUMIF('14'!$Q$17:$Q$89,B18,'14'!$N$17:$N$89)*'14'!$S$16,"")</f>
        <v>0</v>
      </c>
      <c r="S18" s="222">
        <f>IFERROR(SUMIF('15'!$Q$17:$Q$89,B18,'15'!$N$17:$N$89)*'15'!$S$16,"")</f>
        <v>0</v>
      </c>
      <c r="T18" s="222">
        <f>IFERROR(SUMIF('16'!$Q$17:$Q$89,B18,'16'!$N$17:$N$89)*'16'!$S$16,"")</f>
        <v>0</v>
      </c>
      <c r="U18" s="222">
        <f>IFERROR(SUMIF('17'!$Q$17:$Q$89,B18,'17'!$N$17:$N$89)*'17'!$S$16,"")</f>
        <v>0</v>
      </c>
      <c r="V18" s="222">
        <f>IFERROR(SUMIF('18'!$Q$17:$Q$89,B18,'18'!$N$17:$N$89)*'18'!$S$16,"")</f>
        <v>0</v>
      </c>
      <c r="W18" s="222">
        <f>IFERROR(SUMIF('19'!$Q$17:$Q$89,B18,'19'!$N$17:$N$89)*'19'!$S$16,"")</f>
        <v>0</v>
      </c>
      <c r="X18" s="222">
        <f>IFERROR(SUMIF('20'!$Q$17:$Q$89,B18,'20'!$N$17:$N$89)*'20'!$S$16,"")</f>
        <v>0</v>
      </c>
      <c r="Y18" s="222">
        <f>IFERROR(SUMIF('21'!$Q$17:$Q$89,B18,'21'!$N$17:$N$89)*'21'!$S$16,"")</f>
        <v>0</v>
      </c>
      <c r="Z18" s="222">
        <f>IFERROR(SUMIF('22'!$Q$17:$Q$89,B18,'22'!$N$17:$N$89)*'22'!$S$16,"")</f>
        <v>0</v>
      </c>
      <c r="AA18" s="222">
        <f>IFERROR(SUMIF('23'!$Q$17:$Q$89,B18,'23'!$N$17:$N$89)*'23'!$S$16,"")</f>
        <v>0</v>
      </c>
      <c r="AB18" s="222">
        <f>IFERROR(SUMIF('24'!$Q$17:$Q$89,B18,'24'!$N$17:$N$89)*'24'!$S$16,"")</f>
        <v>0</v>
      </c>
      <c r="AC18" s="222">
        <f>IFERROR(SUMIF('25'!$Q$17:$Q$89,B18,'25'!$N$17:$N$89)*'25'!$S$16,"")</f>
        <v>0</v>
      </c>
      <c r="AD18" s="222">
        <f>IFERROR(SUMIF('26'!$Q$17:$Q$89,B18,'26'!$N$17:$N$89)*'26'!$S$16,"")</f>
        <v>0</v>
      </c>
      <c r="AE18" s="222">
        <f>IFERROR(SUMIF('27'!$Q$17:$Q$89,B18,'27'!$N$17:$N$89)*'27'!$S$16,"")</f>
        <v>0</v>
      </c>
      <c r="AF18" s="222">
        <f>IFERROR(SUMIF('28'!$Q$17:$Q$89,B18,'28'!$N$17:$N$89)*'28'!$S$16,"")</f>
        <v>0</v>
      </c>
      <c r="AG18" s="222">
        <f>IFERROR(SUMIF('29'!$Q$17:$Q$89,B18,'29'!$N$17:$N$89)*'29'!$S$16,"")</f>
        <v>0</v>
      </c>
      <c r="AH18" s="222">
        <f>IFERROR(SUMIF('30'!$Q$17:$Q$89,B18,'30'!$N$17:$N$89)*'30'!$S$16,"")</f>
        <v>0</v>
      </c>
      <c r="AI18" s="222">
        <f>IFERROR(SUMIF('31'!$Q$17:$Q$89,B18,'31'!$N$17:$N$89)*'31'!$S$16,"")</f>
        <v>0</v>
      </c>
      <c r="AJ18" s="100">
        <f t="shared" si="0"/>
        <v>0</v>
      </c>
      <c r="AK18" s="214" t="str">
        <f t="shared" si="2"/>
        <v/>
      </c>
      <c r="AL18" s="209">
        <v>25</v>
      </c>
      <c r="AM18" s="218" t="str">
        <f t="shared" si="1"/>
        <v/>
      </c>
      <c r="AN18" s="103"/>
      <c r="AO18" s="71"/>
      <c r="AP18" s="71"/>
    </row>
    <row r="19" spans="1:42" ht="18" customHeight="1">
      <c r="A19" s="79"/>
      <c r="B19" s="83">
        <v>14</v>
      </c>
      <c r="C19" s="511" t="s">
        <v>1567</v>
      </c>
      <c r="D19" s="512"/>
      <c r="E19" s="222">
        <f>IFERROR(SUMIF('1'!$Q$17:$Q$89,B19,'1'!$N$17:$N$89)*'1'!$S$16,"")</f>
        <v>0</v>
      </c>
      <c r="F19" s="222">
        <f>IFERROR(SUMIF('2'!$Q$17:$Q$89,B19,'2'!$N$17:$N$89)*'2'!$S$16,"")</f>
        <v>0</v>
      </c>
      <c r="G19" s="222">
        <f>IFERROR(SUMIF('3'!$Q$17:$Q$89,B19,'3'!$N$17:$N$89)*'3'!$S$16,"")</f>
        <v>0</v>
      </c>
      <c r="H19" s="222">
        <f>IFERROR(SUMIF('4'!$Q$17:$Q$89,B19,'4'!$N$17:$N$89)*'4'!$S$16,"")</f>
        <v>0</v>
      </c>
      <c r="I19" s="222">
        <f>IFERROR(SUMIF('5'!$Q$17:$Q$89,B19,'5'!$N$17:$N$89)*'5'!$S$16,"")</f>
        <v>0</v>
      </c>
      <c r="J19" s="222">
        <f>IFERROR(SUMIF('6'!$Q$17:$Q$89,B19,'6'!$N$17:$N$89)*'6'!$S$16,"")</f>
        <v>0</v>
      </c>
      <c r="K19" s="221">
        <f>IFERROR(SUMIF('7'!$Q$17:$Q$89,B19,'7'!$N$17:$N$89)*'7'!$S$16,"")</f>
        <v>0</v>
      </c>
      <c r="L19" s="221">
        <f>IFERROR(SUMIF('8'!$Q$17:$Q$89,B19,'8'!$N$17:$N$89)*'8'!$S$16,"")</f>
        <v>0</v>
      </c>
      <c r="M19" s="222">
        <f>IFERROR(SUMIF('9'!$Q$17:$Q$89,B19,'9'!$N$17:$N$89)*'9'!$S$16,"")</f>
        <v>0</v>
      </c>
      <c r="N19" s="222">
        <f>IFERROR(SUMIF('10'!$Q$17:$Q$89,B19,'10'!$N$17:$N$89)*'10'!$S$16,"")</f>
        <v>0</v>
      </c>
      <c r="O19" s="222">
        <f>IFERROR(SUMIF('11'!$Q$17:$Q$89,B19,'11'!$N$17:$N$89)*'11'!$S$16,"")</f>
        <v>0</v>
      </c>
      <c r="P19" s="222">
        <f>IFERROR(SUMIF('12'!$Q$17:$Q$89,B19,'12'!$N$17:$N$89)*'12'!$S$16,"")</f>
        <v>0</v>
      </c>
      <c r="Q19" s="222">
        <f>IFERROR(SUMIF('13'!$Q$17:$Q$89,B19,'13'!$N$17:$N$89)*'13'!$S$16,"")</f>
        <v>0</v>
      </c>
      <c r="R19" s="222">
        <f>IFERROR(SUMIF('14'!$Q$17:$Q$89,B19,'14'!$N$17:$N$89)*'14'!$S$16,"")</f>
        <v>0</v>
      </c>
      <c r="S19" s="222">
        <f>IFERROR(SUMIF('15'!$Q$17:$Q$89,B19,'15'!$N$17:$N$89)*'15'!$S$16,"")</f>
        <v>0</v>
      </c>
      <c r="T19" s="222">
        <f>IFERROR(SUMIF('16'!$Q$17:$Q$89,B19,'16'!$N$17:$N$89)*'16'!$S$16,"")</f>
        <v>0</v>
      </c>
      <c r="U19" s="222">
        <f>IFERROR(SUMIF('17'!$Q$17:$Q$89,B19,'17'!$N$17:$N$89)*'17'!$S$16,"")</f>
        <v>0</v>
      </c>
      <c r="V19" s="222">
        <f>IFERROR(SUMIF('18'!$Q$17:$Q$89,B19,'18'!$N$17:$N$89)*'18'!$S$16,"")</f>
        <v>0</v>
      </c>
      <c r="W19" s="222">
        <f>IFERROR(SUMIF('19'!$Q$17:$Q$89,B19,'19'!$N$17:$N$89)*'19'!$S$16,"")</f>
        <v>0</v>
      </c>
      <c r="X19" s="222">
        <f>IFERROR(SUMIF('20'!$Q$17:$Q$89,B19,'20'!$N$17:$N$89)*'20'!$S$16,"")</f>
        <v>0</v>
      </c>
      <c r="Y19" s="222">
        <f>IFERROR(SUMIF('21'!$Q$17:$Q$89,B19,'21'!$N$17:$N$89)*'21'!$S$16,"")</f>
        <v>0</v>
      </c>
      <c r="Z19" s="222">
        <f>IFERROR(SUMIF('22'!$Q$17:$Q$89,B19,'22'!$N$17:$N$89)*'22'!$S$16,"")</f>
        <v>0</v>
      </c>
      <c r="AA19" s="222">
        <f>IFERROR(SUMIF('23'!$Q$17:$Q$89,B19,'23'!$N$17:$N$89)*'23'!$S$16,"")</f>
        <v>0</v>
      </c>
      <c r="AB19" s="222">
        <f>IFERROR(SUMIF('24'!$Q$17:$Q$89,B19,'24'!$N$17:$N$89)*'24'!$S$16,"")</f>
        <v>0</v>
      </c>
      <c r="AC19" s="222">
        <f>IFERROR(SUMIF('25'!$Q$17:$Q$89,B19,'25'!$N$17:$N$89)*'25'!$S$16,"")</f>
        <v>0</v>
      </c>
      <c r="AD19" s="222">
        <f>IFERROR(SUMIF('26'!$Q$17:$Q$89,B19,'26'!$N$17:$N$89)*'26'!$S$16,"")</f>
        <v>0</v>
      </c>
      <c r="AE19" s="222">
        <f>IFERROR(SUMIF('27'!$Q$17:$Q$89,B19,'27'!$N$17:$N$89)*'27'!$S$16,"")</f>
        <v>0</v>
      </c>
      <c r="AF19" s="222">
        <f>IFERROR(SUMIF('28'!$Q$17:$Q$89,B19,'28'!$N$17:$N$89)*'28'!$S$16,"")</f>
        <v>0</v>
      </c>
      <c r="AG19" s="222">
        <f>IFERROR(SUMIF('29'!$Q$17:$Q$89,B19,'29'!$N$17:$N$89)*'29'!$S$16,"")</f>
        <v>0</v>
      </c>
      <c r="AH19" s="222">
        <f>IFERROR(SUMIF('30'!$Q$17:$Q$89,B19,'30'!$N$17:$N$89)*'30'!$S$16,"")</f>
        <v>0</v>
      </c>
      <c r="AI19" s="222">
        <f>IFERROR(SUMIF('31'!$Q$17:$Q$89,B19,'31'!$N$17:$N$89)*'31'!$S$16,"")</f>
        <v>0</v>
      </c>
      <c r="AJ19" s="100">
        <f t="shared" si="0"/>
        <v>0</v>
      </c>
      <c r="AK19" s="214" t="str">
        <f t="shared" si="2"/>
        <v/>
      </c>
      <c r="AL19" s="208">
        <v>15</v>
      </c>
      <c r="AM19" s="218" t="str">
        <f t="shared" si="1"/>
        <v/>
      </c>
      <c r="AN19" s="101"/>
      <c r="AO19" s="71"/>
      <c r="AP19" s="71"/>
    </row>
    <row r="20" spans="1:42" ht="18" customHeight="1">
      <c r="A20" s="83"/>
      <c r="B20" s="83">
        <v>15</v>
      </c>
      <c r="C20" s="86" t="s">
        <v>1568</v>
      </c>
      <c r="D20" s="81" t="s">
        <v>1569</v>
      </c>
      <c r="E20" s="222">
        <f>IFERROR(SUMIF('1'!$Q$17:$Q$89,B20,'1'!$N$17:$N$89)*'1'!$S$16,"")</f>
        <v>0</v>
      </c>
      <c r="F20" s="222">
        <f>IFERROR(SUMIF('2'!$Q$17:$Q$89,B20,'2'!$N$17:$N$89)*'2'!$S$16,"")</f>
        <v>0</v>
      </c>
      <c r="G20" s="222">
        <f>IFERROR(SUMIF('3'!$Q$17:$Q$89,B20,'3'!$N$17:$N$89)*'3'!$S$16,"")</f>
        <v>0</v>
      </c>
      <c r="H20" s="222">
        <f>IFERROR(SUMIF('4'!$Q$17:$Q$89,B20,'4'!$N$17:$N$89)*'4'!$S$16,"")</f>
        <v>0</v>
      </c>
      <c r="I20" s="222">
        <f>IFERROR(SUMIF('5'!$Q$17:$Q$89,B20,'5'!$N$17:$N$89)*'5'!$S$16,"")</f>
        <v>0</v>
      </c>
      <c r="J20" s="222">
        <f>IFERROR(SUMIF('6'!$Q$17:$Q$89,B20,'6'!$N$17:$N$89)*'6'!$S$16,"")</f>
        <v>0</v>
      </c>
      <c r="K20" s="222">
        <f>IFERROR(SUMIF('7'!$Q$17:$Q$89,B20,'7'!$N$17:$N$89)*'7'!$S$16,"")</f>
        <v>0</v>
      </c>
      <c r="L20" s="221">
        <f>IFERROR(SUMIF('8'!$Q$17:$Q$89,B20,'8'!$N$17:$N$89)*'8'!$S$16,"")</f>
        <v>0</v>
      </c>
      <c r="M20" s="221">
        <f>IFERROR(SUMIF('9'!$Q$17:$Q$89,B20,'9'!$N$17:$N$89)*'9'!$S$16,"")</f>
        <v>0</v>
      </c>
      <c r="N20" s="221">
        <f>IFERROR(SUMIF('10'!$Q$17:$Q$89,B20,'10'!$N$17:$N$89)*'10'!$S$16,"")</f>
        <v>0</v>
      </c>
      <c r="O20" s="222">
        <f>IFERROR(SUMIF('11'!$Q$17:$Q$89,B20,'11'!$N$17:$N$89)*'11'!$S$16,"")</f>
        <v>0</v>
      </c>
      <c r="P20" s="222">
        <f>IFERROR(SUMIF('12'!$Q$17:$Q$89,B20,'12'!$N$17:$N$89)*'12'!$S$16,"")</f>
        <v>0</v>
      </c>
      <c r="Q20" s="222">
        <f>IFERROR(SUMIF('13'!$Q$17:$Q$89,B20,'13'!$N$17:$N$89)*'13'!$S$16,"")</f>
        <v>0</v>
      </c>
      <c r="R20" s="222">
        <f>IFERROR(SUMIF('14'!$Q$17:$Q$89,B20,'14'!$N$17:$N$89)*'14'!$S$16,"")</f>
        <v>0</v>
      </c>
      <c r="S20" s="222">
        <f>IFERROR(SUMIF('15'!$Q$17:$Q$89,B20,'15'!$N$17:$N$89)*'15'!$S$16,"")</f>
        <v>0</v>
      </c>
      <c r="T20" s="222">
        <f>IFERROR(SUMIF('16'!$Q$17:$Q$89,B20,'16'!$N$17:$N$89)*'16'!$S$16,"")</f>
        <v>0</v>
      </c>
      <c r="U20" s="221">
        <f>IFERROR(SUMIF('17'!$Q$17:$Q$89,B20,'17'!$N$17:$N$89)*'17'!$S$16,"")</f>
        <v>0</v>
      </c>
      <c r="V20" s="222">
        <f>IFERROR(SUMIF('18'!$Q$17:$Q$89,B20,'18'!$N$17:$N$89)*'18'!$S$16,"")</f>
        <v>0</v>
      </c>
      <c r="W20" s="222">
        <f>IFERROR(SUMIF('19'!$Q$17:$Q$89,B20,'19'!$N$17:$N$89)*'19'!$S$16,"")</f>
        <v>0</v>
      </c>
      <c r="X20" s="222">
        <f>IFERROR(SUMIF('20'!$Q$17:$Q$89,B20,'20'!$N$17:$N$89)*'20'!$S$16,"")</f>
        <v>0</v>
      </c>
      <c r="Y20" s="222">
        <f>IFERROR(SUMIF('21'!$Q$17:$Q$89,B20,'21'!$N$17:$N$89)*'21'!$S$16,"")</f>
        <v>0</v>
      </c>
      <c r="Z20" s="222">
        <f>IFERROR(SUMIF('22'!$Q$17:$Q$89,B20,'22'!$N$17:$N$89)*'22'!$S$16,"")</f>
        <v>0</v>
      </c>
      <c r="AA20" s="222">
        <f>IFERROR(SUMIF('23'!$Q$17:$Q$89,B20,'23'!$N$17:$N$89)*'23'!$S$16,"")</f>
        <v>0</v>
      </c>
      <c r="AB20" s="222">
        <f>IFERROR(SUMIF('24'!$Q$17:$Q$89,B20,'24'!$N$17:$N$89)*'24'!$S$16,"")</f>
        <v>0</v>
      </c>
      <c r="AC20" s="222">
        <f>IFERROR(SUMIF('25'!$Q$17:$Q$89,B20,'25'!$N$17:$N$89)*'25'!$S$16,"")</f>
        <v>0</v>
      </c>
      <c r="AD20" s="222">
        <f>IFERROR(SUMIF('26'!$Q$17:$Q$89,B20,'26'!$N$17:$N$89)*'26'!$S$16,"")</f>
        <v>0</v>
      </c>
      <c r="AE20" s="222">
        <f>IFERROR(SUMIF('27'!$Q$17:$Q$89,B20,'27'!$N$17:$N$89)*'27'!$S$16,"")</f>
        <v>0</v>
      </c>
      <c r="AF20" s="221">
        <f>IFERROR(SUMIF('28'!$Q$17:$Q$89,B20,'28'!$N$17:$N$89)*'28'!$S$16,"")</f>
        <v>0</v>
      </c>
      <c r="AG20" s="222">
        <f>IFERROR(SUMIF('29'!$Q$17:$Q$89,B20,'29'!$N$17:$N$89)*'29'!$S$16,"")</f>
        <v>0</v>
      </c>
      <c r="AH20" s="222">
        <f>IFERROR(SUMIF('30'!$Q$17:$Q$89,B20,'30'!$N$17:$N$89)*'30'!$S$16,"")</f>
        <v>0</v>
      </c>
      <c r="AI20" s="222">
        <f>IFERROR(SUMIF('31'!$Q$17:$Q$89,B20,'31'!$N$17:$N$89)*'31'!$S$16,"")</f>
        <v>0</v>
      </c>
      <c r="AJ20" s="110">
        <f t="shared" si="0"/>
        <v>0</v>
      </c>
      <c r="AK20" s="212" t="str">
        <f t="shared" si="2"/>
        <v/>
      </c>
      <c r="AL20" s="206">
        <v>14</v>
      </c>
      <c r="AM20" s="216" t="str">
        <f t="shared" si="1"/>
        <v/>
      </c>
      <c r="AN20" s="109"/>
      <c r="AO20" s="71"/>
      <c r="AP20" s="71"/>
    </row>
    <row r="21" spans="1:42" ht="18" customHeight="1">
      <c r="A21" s="83"/>
      <c r="B21" s="83">
        <v>16</v>
      </c>
      <c r="C21" s="90" t="s">
        <v>1570</v>
      </c>
      <c r="D21" s="90" t="s">
        <v>1571</v>
      </c>
      <c r="E21" s="224">
        <f>IFERROR(SUMIF('1'!$Q$17:$Q$89,B21,'1'!$N$17:$N$89)*'1'!$S$16,"")</f>
        <v>0</v>
      </c>
      <c r="F21" s="224">
        <f>IFERROR(SUMIF('2'!$Q$17:$Q$89,B21,'2'!$N$17:$N$89)*'2'!$S$16,"")</f>
        <v>0</v>
      </c>
      <c r="G21" s="224">
        <f>IFERROR(SUMIF('3'!$Q$17:$Q$89,B21,'3'!$N$17:$N$89)*'3'!$S$16,"")</f>
        <v>0</v>
      </c>
      <c r="H21" s="224">
        <f>IFERROR(SUMIF('4'!$Q$17:$Q$89,B21,'4'!$N$17:$N$89)*'4'!$S$16,"")</f>
        <v>0</v>
      </c>
      <c r="I21" s="224">
        <f>IFERROR(SUMIF('5'!$Q$17:$Q$89,B21,'5'!$N$17:$N$89)*'5'!$S$16,"")</f>
        <v>0</v>
      </c>
      <c r="J21" s="224">
        <f>IFERROR(SUMIF('6'!$Q$17:$Q$89,B21,'6'!$N$17:$N$89)*'6'!$S$16,"")</f>
        <v>0</v>
      </c>
      <c r="K21" s="224">
        <f>IFERROR(SUMIF('7'!$Q$17:$Q$89,B21,'7'!$N$17:$N$89)*'7'!$S$16,"")</f>
        <v>0</v>
      </c>
      <c r="L21" s="225">
        <f>IFERROR(SUMIF('8'!$Q$17:$Q$89,B21,'8'!$N$17:$N$89)*'8'!$S$16,"")</f>
        <v>0</v>
      </c>
      <c r="M21" s="224">
        <f>IFERROR(SUMIF('9'!$Q$17:$Q$89,B21,'9'!$N$17:$N$89)*'9'!$S$16,"")</f>
        <v>0</v>
      </c>
      <c r="N21" s="223">
        <f>IFERROR(SUMIF('10'!$Q$17:$Q$89,B21,'10'!$N$17:$N$89)*'10'!$S$16,"")</f>
        <v>0</v>
      </c>
      <c r="O21" s="224">
        <f>IFERROR(SUMIF('11'!$Q$17:$Q$89,B21,'11'!$N$17:$N$89)*'11'!$S$16,"")</f>
        <v>0</v>
      </c>
      <c r="P21" s="224">
        <f>IFERROR(SUMIF('12'!$Q$17:$Q$89,B21,'12'!$N$17:$N$89)*'12'!$S$16,"")</f>
        <v>0</v>
      </c>
      <c r="Q21" s="224">
        <f>IFERROR(SUMIF('13'!$Q$17:$Q$89,B21,'13'!$N$17:$N$89)*'13'!$S$16,"")</f>
        <v>0</v>
      </c>
      <c r="R21" s="224">
        <f>IFERROR(SUMIF('14'!$Q$17:$Q$89,B21,'14'!$N$17:$N$89)*'14'!$S$16,"")</f>
        <v>0</v>
      </c>
      <c r="S21" s="224">
        <f>IFERROR(SUMIF('15'!$Q$17:$Q$89,B21,'15'!$N$17:$N$89)*'15'!$S$16,"")</f>
        <v>0</v>
      </c>
      <c r="T21" s="224">
        <f>IFERROR(SUMIF('16'!$Q$17:$Q$89,B21,'16'!$N$17:$N$89)*'16'!$S$16,"")</f>
        <v>0</v>
      </c>
      <c r="U21" s="223">
        <f>IFERROR(SUMIF('17'!$Q$17:$Q$89,B21,'17'!$N$17:$N$89)*'17'!$S$16,"")</f>
        <v>0</v>
      </c>
      <c r="V21" s="224">
        <f>IFERROR(SUMIF('18'!$Q$17:$Q$89,B21,'18'!$N$17:$N$89)*'18'!$S$16,"")</f>
        <v>0</v>
      </c>
      <c r="W21" s="224">
        <f>IFERROR(SUMIF('19'!$Q$17:$Q$89,B21,'19'!$N$17:$N$89)*'19'!$S$16,"")</f>
        <v>0</v>
      </c>
      <c r="X21" s="224">
        <f>IFERROR(SUMIF('20'!$Q$17:$Q$89,B21,'20'!$N$17:$N$89)*'20'!$S$16,"")</f>
        <v>0</v>
      </c>
      <c r="Y21" s="224">
        <f>IFERROR(SUMIF('21'!$Q$17:$Q$89,B21,'21'!$N$17:$N$89)*'21'!$S$16,"")</f>
        <v>0</v>
      </c>
      <c r="Z21" s="224">
        <f>IFERROR(SUMIF('22'!$Q$17:$Q$89,B21,'22'!$N$17:$N$89)*'22'!$S$16,"")</f>
        <v>0</v>
      </c>
      <c r="AA21" s="224">
        <f>IFERROR(SUMIF('23'!$Q$17:$Q$89,B21,'23'!$N$17:$N$89)*'23'!$S$16,"")</f>
        <v>0</v>
      </c>
      <c r="AB21" s="224">
        <f>IFERROR(SUMIF('24'!$Q$17:$Q$89,B21,'24'!$N$17:$N$89)*'24'!$S$16,"")</f>
        <v>0</v>
      </c>
      <c r="AC21" s="224">
        <f>IFERROR(SUMIF('25'!$Q$17:$Q$89,B21,'25'!$N$17:$N$89)*'25'!$S$16,"")</f>
        <v>0</v>
      </c>
      <c r="AD21" s="224">
        <f>IFERROR(SUMIF('26'!$Q$17:$Q$89,B21,'26'!$N$17:$N$89)*'26'!$S$16,"")</f>
        <v>0</v>
      </c>
      <c r="AE21" s="224">
        <f>IFERROR(SUMIF('27'!$Q$17:$Q$89,B21,'27'!$N$17:$N$89)*'27'!$S$16,"")</f>
        <v>0</v>
      </c>
      <c r="AF21" s="223">
        <f>IFERROR(SUMIF('28'!$Q$17:$Q$89,B21,'28'!$N$17:$N$89)*'28'!$S$16,"")</f>
        <v>0</v>
      </c>
      <c r="AG21" s="224">
        <f>IFERROR(SUMIF('29'!$Q$17:$Q$89,B21,'29'!$N$17:$N$89)*'29'!$S$16,"")</f>
        <v>0</v>
      </c>
      <c r="AH21" s="224">
        <f>IFERROR(SUMIF('30'!$Q$17:$Q$89,B21,'30'!$N$17:$N$89)*'30'!$S$16,"")</f>
        <v>0</v>
      </c>
      <c r="AI21" s="224">
        <f>IFERROR(SUMIF('31'!$Q$17:$Q$89,B21,'31'!$N$17:$N$89)*'31'!$S$16,"")</f>
        <v>0</v>
      </c>
      <c r="AJ21" s="106">
        <f t="shared" si="0"/>
        <v>0</v>
      </c>
      <c r="AK21" s="213" t="str">
        <f t="shared" si="2"/>
        <v/>
      </c>
      <c r="AL21" s="105">
        <v>0.8</v>
      </c>
      <c r="AM21" s="217" t="str">
        <f t="shared" si="1"/>
        <v/>
      </c>
      <c r="AN21" s="104"/>
      <c r="AO21" s="71"/>
      <c r="AP21" s="71"/>
    </row>
    <row r="22" spans="1:42" ht="18" customHeight="1">
      <c r="A22" s="83">
        <v>5</v>
      </c>
      <c r="B22" s="83">
        <v>17</v>
      </c>
      <c r="C22" s="91"/>
      <c r="D22" s="81" t="s">
        <v>1572</v>
      </c>
      <c r="E22" s="221">
        <f>IFERROR(SUMIF('1'!$Q$17:$Q$89,B22,'1'!$N$17:$N$89)*'1'!$S$16,"")</f>
        <v>0</v>
      </c>
      <c r="F22" s="221">
        <f>IFERROR(SUMIF('2'!$Q$17:$Q$89,B22,'2'!$N$17:$N$89)*'2'!$S$16,"")</f>
        <v>0</v>
      </c>
      <c r="G22" s="221">
        <f>IFERROR(SUMIF('3'!$Q$17:$Q$89,B22,'3'!$N$17:$N$89)*'3'!$S$16,"")</f>
        <v>0</v>
      </c>
      <c r="H22" s="221">
        <f>IFERROR(SUMIF('4'!$Q$17:$Q$89,B22,'4'!$N$17:$N$89)*'4'!$S$16,"")</f>
        <v>0</v>
      </c>
      <c r="I22" s="222">
        <f>IFERROR(SUMIF('5'!$Q$17:$Q$89,B22,'5'!$N$17:$N$89)*'5'!$S$16,"")</f>
        <v>0</v>
      </c>
      <c r="J22" s="221">
        <f>IFERROR(SUMIF('6'!$Q$17:$Q$89,B22,'6'!$N$17:$N$89)*'6'!$S$16,"")</f>
        <v>0</v>
      </c>
      <c r="K22" s="221">
        <f>IFERROR(SUMIF('7'!$Q$17:$Q$89,B22,'7'!$N$17:$N$89)*'7'!$S$16,"")</f>
        <v>0</v>
      </c>
      <c r="L22" s="222">
        <f>IFERROR(SUMIF('8'!$Q$17:$Q$89,B22,'8'!$N$17:$N$89)*'8'!$S$16,"")</f>
        <v>0</v>
      </c>
      <c r="M22" s="222">
        <f>IFERROR(SUMIF('9'!$Q$17:$Q$89,B22,'9'!$N$17:$N$89)*'9'!$S$16,"")</f>
        <v>0</v>
      </c>
      <c r="N22" s="222">
        <f>IFERROR(SUMIF('10'!$Q$17:$Q$89,B22,'10'!$N$17:$N$89)*'10'!$S$16,"")</f>
        <v>0</v>
      </c>
      <c r="O22" s="222">
        <f>IFERROR(SUMIF('11'!$Q$17:$Q$89,B22,'11'!$N$17:$N$89)*'11'!$S$16,"")</f>
        <v>0</v>
      </c>
      <c r="P22" s="221">
        <f>IFERROR(SUMIF('12'!$Q$17:$Q$89,B22,'12'!$N$17:$N$89)*'12'!$S$16,"")</f>
        <v>0</v>
      </c>
      <c r="Q22" s="222">
        <f>IFERROR(SUMIF('13'!$Q$17:$Q$89,B22,'13'!$N$17:$N$89)*'13'!$S$16,"")</f>
        <v>0</v>
      </c>
      <c r="R22" s="222">
        <f>IFERROR(SUMIF('14'!$Q$17:$Q$89,B22,'14'!$N$17:$N$89)*'14'!$S$16,"")</f>
        <v>0</v>
      </c>
      <c r="S22" s="221">
        <f>IFERROR(SUMIF('15'!$Q$17:$Q$89,B22,'15'!$N$17:$N$89)*'15'!$S$16,"")</f>
        <v>0</v>
      </c>
      <c r="T22" s="222">
        <f>IFERROR(SUMIF('16'!$Q$17:$Q$89,B22,'16'!$N$17:$N$89)*'16'!$S$16,"")</f>
        <v>0</v>
      </c>
      <c r="U22" s="222">
        <f>IFERROR(SUMIF('17'!$Q$17:$Q$89,B22,'17'!$N$17:$N$89)*'17'!$S$16,"")</f>
        <v>0</v>
      </c>
      <c r="V22" s="222">
        <f>IFERROR(SUMIF('18'!$Q$17:$Q$89,B22,'18'!$N$17:$N$89)*'18'!$S$16,"")</f>
        <v>0</v>
      </c>
      <c r="W22" s="222">
        <f>IFERROR(SUMIF('19'!$Q$17:$Q$89,B22,'19'!$N$17:$N$89)*'19'!$S$16,"")</f>
        <v>0</v>
      </c>
      <c r="X22" s="222">
        <f>IFERROR(SUMIF('20'!$Q$17:$Q$89,B22,'20'!$N$17:$N$89)*'20'!$S$16,"")</f>
        <v>0</v>
      </c>
      <c r="Y22" s="222">
        <f>IFERROR(SUMIF('21'!$Q$17:$Q$89,B22,'21'!$N$17:$N$89)*'21'!$S$16,"")</f>
        <v>0</v>
      </c>
      <c r="Z22" s="222">
        <f>IFERROR(SUMIF('22'!$Q$17:$Q$89,B22,'22'!$N$17:$N$89)*'22'!$S$16,"")</f>
        <v>0</v>
      </c>
      <c r="AA22" s="222">
        <f>IFERROR(SUMIF('23'!$Q$17:$Q$89,B22,'23'!$N$17:$N$89)*'23'!$S$16,"")</f>
        <v>0</v>
      </c>
      <c r="AB22" s="222">
        <f>IFERROR(SUMIF('24'!$Q$17:$Q$89,B22,'24'!$N$17:$N$89)*'24'!$S$16,"")</f>
        <v>0</v>
      </c>
      <c r="AC22" s="222">
        <f>IFERROR(SUMIF('25'!$Q$17:$Q$89,B22,'25'!$N$17:$N$89)*'25'!$S$16,"")</f>
        <v>0</v>
      </c>
      <c r="AD22" s="221">
        <f>IFERROR(SUMIF('26'!$Q$17:$Q$89,B22,'26'!$N$17:$N$89)*'26'!$S$16,"")</f>
        <v>0</v>
      </c>
      <c r="AE22" s="222">
        <f>IFERROR(SUMIF('27'!$Q$17:$Q$89,B22,'27'!$N$17:$N$89)*'27'!$S$16,"")</f>
        <v>0</v>
      </c>
      <c r="AF22" s="222">
        <f>IFERROR(SUMIF('28'!$Q$17:$Q$89,B22,'28'!$N$17:$N$89)*'28'!$S$16,"")</f>
        <v>0</v>
      </c>
      <c r="AG22" s="222">
        <f>IFERROR(SUMIF('29'!$Q$17:$Q$89,B22,'29'!$N$17:$N$89)*'29'!$S$16,"")</f>
        <v>0</v>
      </c>
      <c r="AH22" s="222">
        <f>IFERROR(SUMIF('30'!$Q$17:$Q$89,B22,'30'!$N$17:$N$89)*'30'!$S$16,"")</f>
        <v>0</v>
      </c>
      <c r="AI22" s="222">
        <f>IFERROR(SUMIF('31'!$Q$17:$Q$89,B22,'31'!$N$17:$N$89)*'31'!$S$16,"")</f>
        <v>0</v>
      </c>
      <c r="AJ22" s="110">
        <f t="shared" si="0"/>
        <v>0</v>
      </c>
      <c r="AK22" s="212" t="str">
        <f t="shared" si="2"/>
        <v/>
      </c>
      <c r="AL22" s="206">
        <v>40</v>
      </c>
      <c r="AM22" s="216" t="str">
        <f t="shared" si="1"/>
        <v/>
      </c>
      <c r="AN22" s="109"/>
      <c r="AO22" s="71"/>
      <c r="AP22" s="71"/>
    </row>
    <row r="23" spans="1:42" ht="18" customHeight="1">
      <c r="A23" s="83"/>
      <c r="B23" s="83">
        <v>18</v>
      </c>
      <c r="C23" s="91"/>
      <c r="D23" s="92" t="s">
        <v>1573</v>
      </c>
      <c r="E23" s="223">
        <f>IFERROR(SUMIF('1'!$Q$17:$Q$89,B23,'1'!$N$17:$N$89)*'1'!$S$16,"")</f>
        <v>0</v>
      </c>
      <c r="F23" s="223">
        <f>IFERROR(SUMIF('2'!$Q$17:$Q$89,B23,'2'!$N$17:$N$89)*'2'!$S$16,"")</f>
        <v>0</v>
      </c>
      <c r="G23" s="225">
        <f>IFERROR(SUMIF('3'!$Q$17:$Q$89,B23,'3'!$N$17:$N$89)*'3'!$S$16,"")</f>
        <v>0</v>
      </c>
      <c r="H23" s="225">
        <f>IFERROR(SUMIF('4'!$Q$17:$Q$89,B23,'4'!$N$17:$N$89)*'4'!$S$16,"")</f>
        <v>0</v>
      </c>
      <c r="I23" s="228">
        <f>IFERROR(SUMIF('5'!$Q$17:$Q$89,B23,'5'!$N$17:$N$89)*'5'!$S$16,"")</f>
        <v>0</v>
      </c>
      <c r="J23" s="223">
        <f>IFERROR(SUMIF('6'!$Q$17:$Q$89,B23,'6'!$N$17:$N$89)*'6'!$S$16,"")</f>
        <v>0</v>
      </c>
      <c r="K23" s="223">
        <f>IFERROR(SUMIF('7'!$Q$17:$Q$89,B23,'7'!$N$17:$N$89)*'7'!$S$16,"")</f>
        <v>0</v>
      </c>
      <c r="L23" s="228">
        <f>IFERROR(SUMIF('8'!$Q$17:$Q$89,B23,'8'!$N$17:$N$89)*'8'!$S$16,"")</f>
        <v>0</v>
      </c>
      <c r="M23" s="228">
        <f>IFERROR(SUMIF('9'!$Q$17:$Q$89,B23,'9'!$N$17:$N$89)*'9'!$S$16,"")</f>
        <v>0</v>
      </c>
      <c r="N23" s="228">
        <f>IFERROR(SUMIF('10'!$Q$17:$Q$89,B23,'10'!$N$17:$N$89)*'10'!$S$16,"")</f>
        <v>0</v>
      </c>
      <c r="O23" s="228">
        <f>IFERROR(SUMIF('11'!$Q$17:$Q$89,B23,'11'!$N$17:$N$89)*'11'!$S$16,"")</f>
        <v>0</v>
      </c>
      <c r="P23" s="225">
        <f>IFERROR(SUMIF('12'!$Q$17:$Q$89,B23,'12'!$N$17:$N$89)*'12'!$S$16,"")</f>
        <v>0</v>
      </c>
      <c r="Q23" s="228">
        <f>IFERROR(SUMIF('13'!$Q$17:$Q$89,B23,'13'!$N$17:$N$89)*'13'!$S$16,"")</f>
        <v>0</v>
      </c>
      <c r="R23" s="228">
        <f>IFERROR(SUMIF('14'!$Q$17:$Q$89,B23,'14'!$N$17:$N$89)*'14'!$S$16,"")</f>
        <v>0</v>
      </c>
      <c r="S23" s="223">
        <f>IFERROR(SUMIF('15'!$Q$17:$Q$89,B23,'15'!$N$17:$N$89)*'15'!$S$16,"")</f>
        <v>0</v>
      </c>
      <c r="T23" s="228">
        <f>IFERROR(SUMIF('16'!$Q$17:$Q$89,B23,'16'!$N$17:$N$89)*'16'!$S$16,"")</f>
        <v>0</v>
      </c>
      <c r="U23" s="228">
        <f>IFERROR(SUMIF('17'!$Q$17:$Q$89,B23,'17'!$N$17:$N$89)*'17'!$S$16,"")</f>
        <v>0</v>
      </c>
      <c r="V23" s="228">
        <f>IFERROR(SUMIF('18'!$Q$17:$Q$89,B23,'18'!$N$17:$N$89)*'18'!$S$16,"")</f>
        <v>0</v>
      </c>
      <c r="W23" s="228">
        <f>IFERROR(SUMIF('19'!$Q$17:$Q$89,B23,'19'!$N$17:$N$89)*'19'!$S$16,"")</f>
        <v>0</v>
      </c>
      <c r="X23" s="228">
        <f>IFERROR(SUMIF('20'!$Q$17:$Q$89,B23,'20'!$N$17:$N$89)*'20'!$S$16,"")</f>
        <v>0</v>
      </c>
      <c r="Y23" s="228">
        <f>IFERROR(SUMIF('21'!$Q$17:$Q$89,B23,'21'!$N$17:$N$89)*'21'!$S$16,"")</f>
        <v>0</v>
      </c>
      <c r="Z23" s="228">
        <f>IFERROR(SUMIF('22'!$Q$17:$Q$89,B23,'22'!$N$17:$N$89)*'22'!$S$16,"")</f>
        <v>0</v>
      </c>
      <c r="AA23" s="228">
        <f>IFERROR(SUMIF('23'!$Q$17:$Q$89,B23,'23'!$N$17:$N$89)*'23'!$S$16,"")</f>
        <v>0</v>
      </c>
      <c r="AB23" s="228">
        <f>IFERROR(SUMIF('24'!$Q$17:$Q$89,B23,'24'!$N$17:$N$89)*'24'!$S$16,"")</f>
        <v>0</v>
      </c>
      <c r="AC23" s="228">
        <f>IFERROR(SUMIF('25'!$Q$17:$Q$89,B23,'25'!$N$17:$N$89)*'25'!$S$16,"")</f>
        <v>0</v>
      </c>
      <c r="AD23" s="223">
        <f>IFERROR(SUMIF('26'!$Q$17:$Q$89,B23,'26'!$N$17:$N$89)*'26'!$S$16,"")</f>
        <v>0</v>
      </c>
      <c r="AE23" s="228">
        <f>IFERROR(SUMIF('27'!$Q$17:$Q$89,B23,'27'!$N$17:$N$89)*'27'!$S$16,"")</f>
        <v>0</v>
      </c>
      <c r="AF23" s="228">
        <f>IFERROR(SUMIF('28'!$Q$17:$Q$89,B23,'28'!$N$17:$N$89)*'28'!$S$16,"")</f>
        <v>0</v>
      </c>
      <c r="AG23" s="228">
        <f>IFERROR(SUMIF('29'!$Q$17:$Q$89,B23,'29'!$N$17:$N$89)*'29'!$S$16,"")</f>
        <v>0</v>
      </c>
      <c r="AH23" s="228">
        <f>IFERROR(SUMIF('30'!$Q$17:$Q$89,B23,'30'!$N$17:$N$89)*'30'!$S$16,"")</f>
        <v>0</v>
      </c>
      <c r="AI23" s="228">
        <f>IFERROR(SUMIF('31'!$Q$17:$Q$89,B23,'31'!$N$17:$N$89)*'31'!$S$16,"")</f>
        <v>0</v>
      </c>
      <c r="AJ23" s="108">
        <f t="shared" si="0"/>
        <v>0</v>
      </c>
      <c r="AK23" s="215" t="str">
        <f t="shared" si="2"/>
        <v/>
      </c>
      <c r="AL23" s="210">
        <v>14</v>
      </c>
      <c r="AM23" s="219" t="str">
        <f t="shared" si="1"/>
        <v/>
      </c>
      <c r="AN23" s="107"/>
      <c r="AO23" s="71"/>
      <c r="AP23" s="71"/>
    </row>
    <row r="24" spans="1:42" ht="18" customHeight="1">
      <c r="A24" s="83"/>
      <c r="B24" s="83">
        <v>19</v>
      </c>
      <c r="C24" s="86" t="s">
        <v>1574</v>
      </c>
      <c r="D24" s="92" t="s">
        <v>1589</v>
      </c>
      <c r="E24" s="228">
        <f>IFERROR(SUMIF('1'!$Q$17:$Q$89,B24,'1'!$N$17:$N$89)*'1'!$S$16,"")</f>
        <v>0</v>
      </c>
      <c r="F24" s="228">
        <f>IFERROR(SUMIF('2'!$Q$17:$Q$89,B24,'2'!$N$17:$N$89)*'2'!$S$16,"")</f>
        <v>0</v>
      </c>
      <c r="G24" s="225">
        <f>IFERROR(SUMIF('3'!$Q$17:$Q$89,B24,'3'!$N$17:$N$89)*'3'!$S$16,"")</f>
        <v>0</v>
      </c>
      <c r="H24" s="225">
        <f>IFERROR(SUMIF('4'!$Q$17:$Q$89,B24,'4'!$N$17:$N$89)*'4'!$S$16,"")</f>
        <v>0</v>
      </c>
      <c r="I24" s="228">
        <f>IFERROR(SUMIF('5'!$Q$17:$Q$89,B24,'5'!$N$17:$N$89)*'5'!$S$16,"")</f>
        <v>0</v>
      </c>
      <c r="J24" s="228">
        <f>IFERROR(SUMIF('6'!$Q$17:$Q$89,B24,'6'!$N$17:$N$89)*'6'!$S$16,"")</f>
        <v>0</v>
      </c>
      <c r="K24" s="229">
        <f>IFERROR(SUMIF('7'!$Q$17:$Q$89,B24,'7'!$N$17:$N$89)*'7'!$S$16,"")</f>
        <v>0</v>
      </c>
      <c r="L24" s="223">
        <f>IFERROR(SUMIF('8'!$Q$17:$Q$89,B24,'8'!$N$17:$N$89)*'8'!$S$16,"")</f>
        <v>0</v>
      </c>
      <c r="M24" s="228">
        <f>IFERROR(SUMIF('9'!$Q$17:$Q$89,B24,'9'!$N$17:$N$89)*'9'!$S$16,"")</f>
        <v>0</v>
      </c>
      <c r="N24" s="228">
        <f>IFERROR(SUMIF('10'!$Q$17:$Q$89,B24,'10'!$N$17:$N$89)*'10'!$S$16,"")</f>
        <v>0</v>
      </c>
      <c r="O24" s="223">
        <f>IFERROR(SUMIF('11'!$Q$17:$Q$89,B24,'11'!$N$17:$N$89)*'11'!$S$16,"")</f>
        <v>0</v>
      </c>
      <c r="P24" s="223">
        <f>IFERROR(SUMIF('12'!$Q$17:$Q$89,B24,'12'!$N$17:$N$89)*'12'!$S$16,"")</f>
        <v>0</v>
      </c>
      <c r="Q24" s="228">
        <f>IFERROR(SUMIF('13'!$Q$17:$Q$89,B24,'13'!$N$17:$N$89)*'13'!$S$16,"")</f>
        <v>0</v>
      </c>
      <c r="R24" s="228">
        <f>IFERROR(SUMIF('14'!$Q$17:$Q$89,B24,'14'!$N$17:$N$89)*'14'!$S$16,"")</f>
        <v>0</v>
      </c>
      <c r="S24" s="228">
        <f>IFERROR(SUMIF('15'!$Q$17:$Q$89,B24,'15'!$N$17:$N$89)*'15'!$S$16,"")</f>
        <v>0</v>
      </c>
      <c r="T24" s="228">
        <f>IFERROR(SUMIF('16'!$Q$17:$Q$89,B24,'16'!$N$17:$N$89)*'16'!$S$16,"")</f>
        <v>0</v>
      </c>
      <c r="U24" s="228">
        <f>IFERROR(SUMIF('17'!$Q$17:$Q$89,B24,'17'!$N$17:$N$89)*'17'!$S$16,"")</f>
        <v>0</v>
      </c>
      <c r="V24" s="228">
        <f>IFERROR(SUMIF('18'!$Q$17:$Q$89,B24,'18'!$N$17:$N$89)*'18'!$S$16,"")</f>
        <v>0</v>
      </c>
      <c r="W24" s="228">
        <f>IFERROR(SUMIF('19'!$Q$17:$Q$89,B24,'19'!$N$17:$N$89)*'19'!$S$16,"")</f>
        <v>0</v>
      </c>
      <c r="X24" s="228">
        <f>IFERROR(SUMIF('20'!$Q$17:$Q$89,B24,'20'!$N$17:$N$89)*'20'!$S$16,"")</f>
        <v>0</v>
      </c>
      <c r="Y24" s="228">
        <f>IFERROR(SUMIF('21'!$Q$17:$Q$89,B24,'21'!$N$17:$N$89)*'21'!$S$16,"")</f>
        <v>0</v>
      </c>
      <c r="Z24" s="228">
        <f>IFERROR(SUMIF('22'!$Q$17:$Q$89,B24,'22'!$N$17:$N$89)*'22'!$S$16,"")</f>
        <v>0</v>
      </c>
      <c r="AA24" s="228">
        <f>IFERROR(SUMIF('23'!$Q$17:$Q$89,B24,'23'!$N$17:$N$89)*'23'!$S$16,"")</f>
        <v>0</v>
      </c>
      <c r="AB24" s="228">
        <f>IFERROR(SUMIF('24'!$Q$17:$Q$89,B24,'24'!$N$17:$N$89)*'24'!$S$16,"")</f>
        <v>0</v>
      </c>
      <c r="AC24" s="228">
        <f>IFERROR(SUMIF('25'!$Q$17:$Q$89,B24,'25'!$N$17:$N$89)*'25'!$S$16,"")</f>
        <v>0</v>
      </c>
      <c r="AD24" s="228">
        <f>IFERROR(SUMIF('26'!$Q$17:$Q$89,B24,'26'!$N$17:$N$89)*'26'!$S$16,"")</f>
        <v>0</v>
      </c>
      <c r="AE24" s="228">
        <f>IFERROR(SUMIF('27'!$Q$17:$Q$89,B24,'27'!$N$17:$N$89)*'27'!$S$16,"")</f>
        <v>0</v>
      </c>
      <c r="AF24" s="228">
        <f>IFERROR(SUMIF('28'!$Q$17:$Q$89,B24,'28'!$N$17:$N$89)*'28'!$S$16,"")</f>
        <v>0</v>
      </c>
      <c r="AG24" s="228">
        <f>IFERROR(SUMIF('29'!$Q$17:$Q$89,B24,'29'!$N$17:$N$89)*'29'!$S$16,"")</f>
        <v>0</v>
      </c>
      <c r="AH24" s="223">
        <f>IFERROR(SUMIF('30'!$Q$17:$Q$89,B24,'30'!$N$17:$N$89)*'30'!$S$16,"")</f>
        <v>0</v>
      </c>
      <c r="AI24" s="228">
        <f>IFERROR(SUMIF('31'!$Q$17:$Q$89,B24,'31'!$N$17:$N$89)*'31'!$S$16,"")</f>
        <v>0</v>
      </c>
      <c r="AJ24" s="108">
        <f t="shared" si="0"/>
        <v>0</v>
      </c>
      <c r="AK24" s="215" t="str">
        <f t="shared" si="2"/>
        <v/>
      </c>
      <c r="AL24" s="210">
        <v>7</v>
      </c>
      <c r="AM24" s="219" t="str">
        <f t="shared" si="1"/>
        <v/>
      </c>
      <c r="AN24" s="107"/>
      <c r="AO24" s="71"/>
      <c r="AP24" s="71"/>
    </row>
    <row r="25" spans="1:42" ht="18" customHeight="1">
      <c r="A25" s="83"/>
      <c r="B25" s="83">
        <v>20</v>
      </c>
      <c r="C25" s="84"/>
      <c r="D25" s="93" t="s">
        <v>1588</v>
      </c>
      <c r="E25" s="224">
        <f>IFERROR(SUMIF('1'!$Q$17:$Q$89,B25,'1'!$N$17:$N$89)*'1'!$S$16,"")</f>
        <v>0</v>
      </c>
      <c r="F25" s="224">
        <f>IFERROR(SUMIF('2'!$Q$17:$Q$89,B25,'2'!$N$17:$N$89)*'2'!$S$16,"")</f>
        <v>0</v>
      </c>
      <c r="G25" s="223">
        <f>IFERROR(SUMIF('3'!$Q$17:$Q$89,B25,'3'!$N$17:$N$89)*'3'!$S$16,"")</f>
        <v>0</v>
      </c>
      <c r="H25" s="223">
        <f>IFERROR(SUMIF('4'!$Q$17:$Q$89,B25,'4'!$N$17:$N$89)*'4'!$S$16,"")</f>
        <v>0</v>
      </c>
      <c r="I25" s="224">
        <f>IFERROR(SUMIF('5'!$Q$17:$Q$89,B25,'5'!$N$17:$N$89)*'5'!$S$16,"")</f>
        <v>0</v>
      </c>
      <c r="J25" s="224">
        <f>IFERROR(SUMIF('6'!$Q$17:$Q$89,B25,'6'!$N$17:$N$89)*'6'!$S$16,"")</f>
        <v>0</v>
      </c>
      <c r="K25" s="224">
        <f>IFERROR(SUMIF('7'!$Q$17:$Q$89,B25,'7'!$N$17:$N$89)*'7'!$S$16,"")</f>
        <v>0</v>
      </c>
      <c r="L25" s="224">
        <f>IFERROR(SUMIF('8'!$Q$17:$Q$89,B25,'8'!$N$17:$N$89)*'8'!$S$16,"")</f>
        <v>0</v>
      </c>
      <c r="M25" s="224">
        <f>IFERROR(SUMIF('9'!$Q$17:$Q$89,B25,'9'!$N$17:$N$89)*'9'!$S$16,"")</f>
        <v>0</v>
      </c>
      <c r="N25" s="224">
        <f>IFERROR(SUMIF('10'!$Q$17:$Q$89,B25,'10'!$N$17:$N$89)*'10'!$S$16,"")</f>
        <v>0</v>
      </c>
      <c r="O25" s="224">
        <f>IFERROR(SUMIF('11'!$Q$17:$Q$89,B25,'11'!$N$17:$N$89)*'11'!$S$16,"")</f>
        <v>0</v>
      </c>
      <c r="P25" s="224">
        <f>IFERROR(SUMIF('12'!$Q$17:$Q$89,B25,'12'!$N$17:$N$89)*'12'!$S$16,"")</f>
        <v>0</v>
      </c>
      <c r="Q25" s="224">
        <f>IFERROR(SUMIF('13'!$Q$17:$Q$89,B25,'13'!$N$17:$N$89)*'13'!$S$16,"")</f>
        <v>0</v>
      </c>
      <c r="R25" s="224">
        <f>IFERROR(SUMIF('14'!$Q$17:$Q$89,B25,'14'!$N$17:$N$89)*'14'!$S$16,"")</f>
        <v>0</v>
      </c>
      <c r="S25" s="224">
        <f>IFERROR(SUMIF('15'!$Q$17:$Q$89,B25,'15'!$N$17:$N$89)*'15'!$S$16,"")</f>
        <v>0</v>
      </c>
      <c r="T25" s="224">
        <f>IFERROR(SUMIF('16'!$Q$17:$Q$89,B25,'16'!$N$17:$N$89)*'16'!$S$16,"")</f>
        <v>0</v>
      </c>
      <c r="U25" s="224">
        <f>IFERROR(SUMIF('17'!$Q$17:$Q$89,B25,'17'!$N$17:$N$89)*'17'!$S$16,"")</f>
        <v>0</v>
      </c>
      <c r="V25" s="223">
        <f>IFERROR(SUMIF('18'!$Q$17:$Q$89,B25,'18'!$N$17:$N$89)*'18'!$S$16,"")</f>
        <v>0</v>
      </c>
      <c r="W25" s="224">
        <f>IFERROR(SUMIF('19'!$Q$17:$Q$89,B25,'19'!$N$17:$N$89)*'19'!$S$16,"")</f>
        <v>0</v>
      </c>
      <c r="X25" s="224">
        <f>IFERROR(SUMIF('20'!$Q$17:$Q$89,B25,'20'!$N$17:$N$89)*'20'!$S$16,"")</f>
        <v>0</v>
      </c>
      <c r="Y25" s="224">
        <f>IFERROR(SUMIF('21'!$Q$17:$Q$89,B25,'21'!$N$17:$N$89)*'21'!$S$16,"")</f>
        <v>0</v>
      </c>
      <c r="Z25" s="224">
        <f>IFERROR(SUMIF('22'!$Q$17:$Q$89,B25,'22'!$N$17:$N$89)*'22'!$S$16,"")</f>
        <v>0</v>
      </c>
      <c r="AA25" s="224">
        <f>IFERROR(SUMIF('23'!$Q$17:$Q$89,B25,'23'!$N$17:$N$89)*'23'!$S$16,"")</f>
        <v>0</v>
      </c>
      <c r="AB25" s="224">
        <f>IFERROR(SUMIF('24'!$Q$17:$Q$89,B25,'24'!$N$17:$N$89)*'24'!$S$16,"")</f>
        <v>0</v>
      </c>
      <c r="AC25" s="224">
        <f>IFERROR(SUMIF('25'!$Q$17:$Q$89,B25,'25'!$N$17:$N$89)*'25'!$S$16,"")</f>
        <v>0</v>
      </c>
      <c r="AD25" s="224">
        <f>IFERROR(SUMIF('26'!$Q$17:$Q$89,B25,'26'!$N$17:$N$89)*'26'!$S$16,"")</f>
        <v>0</v>
      </c>
      <c r="AE25" s="224">
        <f>IFERROR(SUMIF('27'!$Q$17:$Q$89,B25,'27'!$N$17:$N$89)*'27'!$S$16,"")</f>
        <v>0</v>
      </c>
      <c r="AF25" s="224">
        <f>IFERROR(SUMIF('28'!$Q$17:$Q$89,B25,'28'!$N$17:$N$89)*'28'!$S$16,"")</f>
        <v>0</v>
      </c>
      <c r="AG25" s="224">
        <f>IFERROR(SUMIF('29'!$Q$17:$Q$89,B25,'29'!$N$17:$N$89)*'29'!$S$16,"")</f>
        <v>0</v>
      </c>
      <c r="AH25" s="224">
        <f>IFERROR(SUMIF('30'!$Q$17:$Q$89,B25,'30'!$N$17:$N$89)*'30'!$S$16,"")</f>
        <v>0</v>
      </c>
      <c r="AI25" s="224">
        <f>IFERROR(SUMIF('31'!$Q$17:$Q$89,B25,'31'!$N$17:$N$89)*'31'!$S$16,"")</f>
        <v>0</v>
      </c>
      <c r="AJ25" s="106">
        <f t="shared" si="0"/>
        <v>0</v>
      </c>
      <c r="AK25" s="213" t="str">
        <f t="shared" si="2"/>
        <v/>
      </c>
      <c r="AL25" s="207">
        <v>4</v>
      </c>
      <c r="AM25" s="217" t="str">
        <f t="shared" si="1"/>
        <v/>
      </c>
      <c r="AN25" s="104"/>
      <c r="AO25" s="71"/>
      <c r="AP25" s="71"/>
    </row>
    <row r="26" spans="1:42" ht="18" customHeight="1">
      <c r="A26" s="88"/>
      <c r="B26" s="83">
        <v>21</v>
      </c>
      <c r="C26" s="517" t="s">
        <v>1575</v>
      </c>
      <c r="D26" s="518"/>
      <c r="E26" s="222">
        <f>IFERROR(SUMIF('1'!$Q$17:$Q$89,B26,'1'!$N$17:$N$89)*'1'!$S$16,"")</f>
        <v>0</v>
      </c>
      <c r="F26" s="222">
        <f>IFERROR(SUMIF('2'!$Q$17:$Q$89,B26,'2'!$N$17:$N$89)*'2'!$S$16,"")</f>
        <v>0</v>
      </c>
      <c r="G26" s="222">
        <f>IFERROR(SUMIF('3'!$Q$17:$Q$89,B26,'3'!$N$17:$N$89)*'3'!$S$16,"")</f>
        <v>0</v>
      </c>
      <c r="H26" s="222">
        <f>IFERROR(SUMIF('4'!$Q$17:$Q$89,B26,'4'!$N$17:$N$89)*'4'!$S$16,"")</f>
        <v>0</v>
      </c>
      <c r="I26" s="222">
        <f>IFERROR(SUMIF('5'!$Q$17:$Q$89,B26,'5'!$N$17:$N$89)*'5'!$S$16,"")</f>
        <v>0</v>
      </c>
      <c r="J26" s="222">
        <f>IFERROR(SUMIF('6'!$Q$17:$Q$89,B26,'6'!$N$17:$N$89)*'6'!$S$16,"")</f>
        <v>0</v>
      </c>
      <c r="K26" s="221">
        <f>IFERROR(SUMIF('7'!$Q$17:$Q$89,B26,'7'!$N$17:$N$89)*'7'!$S$16,"")</f>
        <v>0</v>
      </c>
      <c r="L26" s="221">
        <f>IFERROR(SUMIF('8'!$Q$17:$Q$89,B26,'8'!$N$17:$N$89)*'8'!$S$16,"")</f>
        <v>0</v>
      </c>
      <c r="M26" s="222">
        <f>IFERROR(SUMIF('9'!$Q$17:$Q$89,B26,'9'!$N$17:$N$89)*'9'!$S$16,"")</f>
        <v>0</v>
      </c>
      <c r="N26" s="222">
        <f>IFERROR(SUMIF('10'!$Q$17:$Q$89,B26,'10'!$N$17:$N$89)*'10'!$S$16,"")</f>
        <v>0</v>
      </c>
      <c r="O26" s="222">
        <f>IFERROR(SUMIF('11'!$Q$17:$Q$89,B26,'11'!$N$17:$N$89)*'11'!$S$16,"")</f>
        <v>0</v>
      </c>
      <c r="P26" s="222">
        <f>IFERROR(SUMIF('12'!$Q$17:$Q$89,B26,'12'!$N$17:$N$89)*'12'!$S$16,"")</f>
        <v>0</v>
      </c>
      <c r="Q26" s="222">
        <f>IFERROR(SUMIF('13'!$Q$17:$Q$89,B26,'13'!$N$17:$N$89)*'13'!$S$16,"")</f>
        <v>0</v>
      </c>
      <c r="R26" s="222">
        <f>IFERROR(SUMIF('14'!$Q$17:$Q$89,B26,'14'!$N$17:$N$89)*'14'!$S$16,"")</f>
        <v>0</v>
      </c>
      <c r="S26" s="222">
        <f>IFERROR(SUMIF('15'!$Q$17:$Q$89,B26,'15'!$N$17:$N$89)*'15'!$S$16,"")</f>
        <v>0</v>
      </c>
      <c r="T26" s="222">
        <f>IFERROR(SUMIF('16'!$Q$17:$Q$89,B26,'16'!$N$17:$N$89)*'16'!$S$16,"")</f>
        <v>0</v>
      </c>
      <c r="U26" s="222">
        <f>IFERROR(SUMIF('17'!$Q$17:$Q$89,B26,'17'!$N$17:$N$89)*'17'!$S$16,"")</f>
        <v>0</v>
      </c>
      <c r="V26" s="222">
        <f>IFERROR(SUMIF('18'!$Q$17:$Q$89,B26,'18'!$N$17:$N$89)*'18'!$S$16,"")</f>
        <v>0</v>
      </c>
      <c r="W26" s="222">
        <f>IFERROR(SUMIF('19'!$Q$17:$Q$89,B26,'19'!$N$17:$N$89)*'19'!$S$16,"")</f>
        <v>0</v>
      </c>
      <c r="X26" s="222">
        <f>IFERROR(SUMIF('20'!$Q$17:$Q$89,B26,'20'!$N$17:$N$89)*'20'!$S$16,"")</f>
        <v>0</v>
      </c>
      <c r="Y26" s="222">
        <f>IFERROR(SUMIF('21'!$Q$17:$Q$89,B26,'21'!$N$17:$N$89)*'21'!$S$16,"")</f>
        <v>0</v>
      </c>
      <c r="Z26" s="222">
        <f>IFERROR(SUMIF('22'!$Q$17:$Q$89,B26,'22'!$N$17:$N$89)*'22'!$S$16,"")</f>
        <v>0</v>
      </c>
      <c r="AA26" s="222">
        <f>IFERROR(SUMIF('23'!$Q$17:$Q$89,B26,'23'!$N$17:$N$89)*'23'!$S$16,"")</f>
        <v>0</v>
      </c>
      <c r="AB26" s="222">
        <f>IFERROR(SUMIF('24'!$Q$17:$Q$89,B26,'24'!$N$17:$N$89)*'24'!$S$16,"")</f>
        <v>0</v>
      </c>
      <c r="AC26" s="222">
        <f>IFERROR(SUMIF('25'!$Q$17:$Q$89,B26,'25'!$N$17:$N$89)*'25'!$S$16,"")</f>
        <v>0</v>
      </c>
      <c r="AD26" s="222">
        <f>IFERROR(SUMIF('26'!$Q$17:$Q$89,B26,'26'!$N$17:$N$89)*'26'!$S$16,"")</f>
        <v>0</v>
      </c>
      <c r="AE26" s="222">
        <f>IFERROR(SUMIF('27'!$Q$17:$Q$89,B26,'27'!$N$17:$N$89)*'27'!$S$16,"")</f>
        <v>0</v>
      </c>
      <c r="AF26" s="222">
        <f>IFERROR(SUMIF('28'!$Q$17:$Q$89,B26,'28'!$N$17:$N$89)*'28'!$S$16,"")</f>
        <v>0</v>
      </c>
      <c r="AG26" s="222">
        <f>IFERROR(SUMIF('29'!$Q$17:$Q$89,B26,'29'!$N$17:$N$89)*'29'!$S$16,"")</f>
        <v>0</v>
      </c>
      <c r="AH26" s="222">
        <f>IFERROR(SUMIF('30'!$Q$17:$Q$89,B26,'30'!$N$17:$N$89)*'30'!$S$16,"")</f>
        <v>0</v>
      </c>
      <c r="AI26" s="222">
        <f>IFERROR(SUMIF('31'!$Q$17:$Q$89,B26,'31'!$N$17:$N$89)*'31'!$S$16,"")</f>
        <v>0</v>
      </c>
      <c r="AJ26" s="100">
        <f t="shared" si="0"/>
        <v>0</v>
      </c>
      <c r="AK26" s="214" t="str">
        <f t="shared" si="2"/>
        <v/>
      </c>
      <c r="AL26" s="209">
        <v>4</v>
      </c>
      <c r="AM26" s="218" t="str">
        <f t="shared" si="1"/>
        <v/>
      </c>
      <c r="AN26" s="103"/>
      <c r="AO26" s="71"/>
      <c r="AP26" s="71"/>
    </row>
    <row r="27" spans="1:42" ht="18" customHeight="1">
      <c r="A27" s="79">
        <v>6</v>
      </c>
      <c r="B27" s="83">
        <v>22</v>
      </c>
      <c r="C27" s="501" t="s">
        <v>1576</v>
      </c>
      <c r="D27" s="502"/>
      <c r="E27" s="222">
        <f>IFERROR(SUMIF('1'!$Q$17:$Q$89,B27,'1'!$N$17:$N$89)*'1'!$S$16,"")</f>
        <v>0</v>
      </c>
      <c r="F27" s="222">
        <f>IFERROR(SUMIF('2'!$Q$17:$Q$89,B27,'2'!$N$17:$N$89)*'2'!$S$16,"")</f>
        <v>0</v>
      </c>
      <c r="G27" s="222">
        <f>IFERROR(SUMIF('3'!$Q$17:$Q$89,B27,'3'!$N$17:$N$89)*'3'!$S$16,"")</f>
        <v>0</v>
      </c>
      <c r="H27" s="222">
        <f>IFERROR(SUMIF('4'!$Q$17:$Q$89,B27,'4'!$N$17:$N$89)*'4'!$S$16,"")</f>
        <v>0</v>
      </c>
      <c r="I27" s="222">
        <f>IFERROR(SUMIF('5'!$Q$17:$Q$89,B27,'5'!$N$17:$N$89)*'5'!$S$16,"")</f>
        <v>0</v>
      </c>
      <c r="J27" s="222">
        <f>IFERROR(SUMIF('6'!$Q$17:$Q$89,B27,'6'!$N$17:$N$89)*'6'!$S$16,"")</f>
        <v>0</v>
      </c>
      <c r="K27" s="221">
        <f>IFERROR(SUMIF('7'!$Q$17:$Q$89,B27,'7'!$N$17:$N$89)*'7'!$S$16,"")</f>
        <v>0</v>
      </c>
      <c r="L27" s="221">
        <f>IFERROR(SUMIF('8'!$Q$17:$Q$89,B27,'8'!$N$17:$N$89)*'8'!$S$16,"")</f>
        <v>0</v>
      </c>
      <c r="M27" s="222">
        <f>IFERROR(SUMIF('9'!$Q$17:$Q$89,B27,'9'!$N$17:$N$89)*'9'!$S$16,"")</f>
        <v>0</v>
      </c>
      <c r="N27" s="222">
        <f>IFERROR(SUMIF('10'!$Q$17:$Q$89,B27,'10'!$N$17:$N$89)*'10'!$S$16,"")</f>
        <v>0</v>
      </c>
      <c r="O27" s="222">
        <f>IFERROR(SUMIF('11'!$Q$17:$Q$89,B27,'11'!$N$17:$N$89)*'11'!$S$16,"")</f>
        <v>0</v>
      </c>
      <c r="P27" s="222">
        <f>IFERROR(SUMIF('12'!$Q$17:$Q$89,B27,'12'!$N$17:$N$89)*'12'!$S$16,"")</f>
        <v>0</v>
      </c>
      <c r="Q27" s="222">
        <f>IFERROR(SUMIF('13'!$Q$17:$Q$89,B27,'13'!$N$17:$N$89)*'13'!$S$16,"")</f>
        <v>0</v>
      </c>
      <c r="R27" s="222">
        <f>IFERROR(SUMIF('14'!$Q$17:$Q$89,B27,'14'!$N$17:$N$89)*'14'!$S$16,"")</f>
        <v>0</v>
      </c>
      <c r="S27" s="222">
        <f>IFERROR(SUMIF('15'!$Q$17:$Q$89,B27,'15'!$N$17:$N$89)*'15'!$S$16,"")</f>
        <v>0</v>
      </c>
      <c r="T27" s="222">
        <f>IFERROR(SUMIF('16'!$Q$17:$Q$89,B27,'16'!$N$17:$N$89)*'16'!$S$16,"")</f>
        <v>0</v>
      </c>
      <c r="U27" s="222">
        <f>IFERROR(SUMIF('17'!$Q$17:$Q$89,B27,'17'!$N$17:$N$89)*'17'!$S$16,"")</f>
        <v>0</v>
      </c>
      <c r="V27" s="222">
        <f>IFERROR(SUMIF('18'!$Q$17:$Q$89,B27,'18'!$N$17:$N$89)*'18'!$S$16,"")</f>
        <v>0</v>
      </c>
      <c r="W27" s="222">
        <f>IFERROR(SUMIF('19'!$Q$17:$Q$89,B27,'19'!$N$17:$N$89)*'19'!$S$16,"")</f>
        <v>0</v>
      </c>
      <c r="X27" s="222">
        <f>IFERROR(SUMIF('20'!$Q$17:$Q$89,B27,'20'!$N$17:$N$89)*'20'!$S$16,"")</f>
        <v>0</v>
      </c>
      <c r="Y27" s="222">
        <f>IFERROR(SUMIF('21'!$Q$17:$Q$89,B27,'21'!$N$17:$N$89)*'21'!$S$16,"")</f>
        <v>0</v>
      </c>
      <c r="Z27" s="222">
        <f>IFERROR(SUMIF('22'!$Q$17:$Q$89,B27,'22'!$N$17:$N$89)*'22'!$S$16,"")</f>
        <v>0</v>
      </c>
      <c r="AA27" s="222">
        <f>IFERROR(SUMIF('23'!$Q$17:$Q$89,B27,'23'!$N$17:$N$89)*'23'!$S$16,"")</f>
        <v>0</v>
      </c>
      <c r="AB27" s="222">
        <f>IFERROR(SUMIF('24'!$Q$17:$Q$89,B27,'24'!$N$17:$N$89)*'24'!$S$16,"")</f>
        <v>0</v>
      </c>
      <c r="AC27" s="222">
        <f>IFERROR(SUMIF('25'!$Q$17:$Q$89,B27,'25'!$N$17:$N$89)*'25'!$S$16,"")</f>
        <v>0</v>
      </c>
      <c r="AD27" s="222">
        <f>IFERROR(SUMIF('26'!$Q$17:$Q$89,B27,'26'!$N$17:$N$89)*'26'!$S$16,"")</f>
        <v>0</v>
      </c>
      <c r="AE27" s="222">
        <f>IFERROR(SUMIF('27'!$Q$17:$Q$89,B27,'27'!$N$17:$N$89)*'27'!$S$16,"")</f>
        <v>0</v>
      </c>
      <c r="AF27" s="222">
        <f>IFERROR(SUMIF('28'!$Q$17:$Q$89,B27,'28'!$N$17:$N$89)*'28'!$S$16,"")</f>
        <v>0</v>
      </c>
      <c r="AG27" s="222">
        <f>IFERROR(SUMIF('29'!$Q$17:$Q$89,B27,'29'!$N$17:$N$89)*'29'!$S$16,"")</f>
        <v>0</v>
      </c>
      <c r="AH27" s="222">
        <f>IFERROR(SUMIF('30'!$Q$17:$Q$89,B27,'30'!$N$17:$N$89)*'30'!$S$16,"")</f>
        <v>0</v>
      </c>
      <c r="AI27" s="222">
        <f>IFERROR(SUMIF('31'!$Q$17:$Q$89,B27,'31'!$N$17:$N$89)*'31'!$S$16,"")</f>
        <v>0</v>
      </c>
      <c r="AJ27" s="100">
        <f t="shared" si="0"/>
        <v>0</v>
      </c>
      <c r="AK27" s="214" t="str">
        <f t="shared" si="2"/>
        <v/>
      </c>
      <c r="AL27" s="208">
        <v>2.2000000000000002</v>
      </c>
      <c r="AM27" s="218" t="str">
        <f t="shared" si="1"/>
        <v/>
      </c>
      <c r="AN27" s="101"/>
      <c r="AO27" s="71"/>
      <c r="AP27" s="71"/>
    </row>
    <row r="28" spans="1:42" ht="18" customHeight="1" thickBot="1">
      <c r="A28" s="88"/>
      <c r="B28" s="83">
        <v>23</v>
      </c>
      <c r="C28" s="511" t="s">
        <v>1577</v>
      </c>
      <c r="D28" s="512"/>
      <c r="E28" s="222">
        <f>IFERROR(SUMIF('1'!$Q$17:$Q$89,B28,'1'!$N$17:$N$89)*'1'!$S$16,"")</f>
        <v>0</v>
      </c>
      <c r="F28" s="222">
        <f>IFERROR(SUMIF('2'!$Q$17:$Q$89,B28,'2'!$N$17:$N$89)*'2'!$S$16,"")</f>
        <v>0</v>
      </c>
      <c r="G28" s="222">
        <f>IFERROR(SUMIF('3'!$Q$17:$Q$89,B28,'3'!$N$17:$N$89)*'3'!$S$16,"")</f>
        <v>0</v>
      </c>
      <c r="H28" s="222">
        <f>IFERROR(SUMIF('4'!$Q$17:$Q$89,B28,'4'!$N$17:$N$89)*'4'!$S$16,"")</f>
        <v>0</v>
      </c>
      <c r="I28" s="222">
        <f>IFERROR(SUMIF('5'!$Q$17:$Q$89,B28,'5'!$N$17:$N$89)*'5'!$S$16,"")</f>
        <v>0</v>
      </c>
      <c r="J28" s="222">
        <f>IFERROR(SUMIF('6'!$Q$17:$Q$89,B28,'6'!$N$17:$N$89)*'6'!$S$16,"")</f>
        <v>0</v>
      </c>
      <c r="K28" s="221">
        <f>IFERROR(SUMIF('7'!$Q$17:$Q$89,B28,'7'!$N$17:$N$89)*'7'!$S$16,"")</f>
        <v>0</v>
      </c>
      <c r="L28" s="221">
        <f>IFERROR(SUMIF('8'!$Q$17:$Q$89,B28,'8'!$N$17:$N$89)*'8'!$S$16,"")</f>
        <v>0</v>
      </c>
      <c r="M28" s="222">
        <f>IFERROR(SUMIF('9'!$Q$17:$Q$89,B28,'9'!$N$17:$N$89)*'9'!$S$16,"")</f>
        <v>0</v>
      </c>
      <c r="N28" s="222">
        <f>IFERROR(SUMIF('10'!$Q$17:$Q$89,B28,'10'!$N$17:$N$89)*'10'!$S$16,"")</f>
        <v>0</v>
      </c>
      <c r="O28" s="222">
        <f>IFERROR(SUMIF('11'!$Q$17:$Q$89,B28,'11'!$N$17:$N$89)*'11'!$S$16,"")</f>
        <v>0</v>
      </c>
      <c r="P28" s="222">
        <f>IFERROR(SUMIF('12'!$Q$17:$Q$89,B28,'12'!$N$17:$N$89)*'12'!$S$16,"")</f>
        <v>0</v>
      </c>
      <c r="Q28" s="222">
        <f>IFERROR(SUMIF('13'!$Q$17:$Q$89,B28,'13'!$N$17:$N$89)*'13'!$S$16,"")</f>
        <v>0</v>
      </c>
      <c r="R28" s="222">
        <f>IFERROR(SUMIF('14'!$Q$17:$Q$89,B28,'14'!$N$17:$N$89)*'14'!$S$16,"")</f>
        <v>0</v>
      </c>
      <c r="S28" s="222">
        <f>IFERROR(SUMIF('15'!$Q$17:$Q$89,B28,'15'!$N$17:$N$89)*'15'!$S$16,"")</f>
        <v>0</v>
      </c>
      <c r="T28" s="222">
        <f>IFERROR(SUMIF('16'!$Q$17:$Q$89,B28,'16'!$N$17:$N$89)*'16'!$S$16,"")</f>
        <v>0</v>
      </c>
      <c r="U28" s="222">
        <f>IFERROR(SUMIF('17'!$Q$17:$Q$89,B28,'17'!$N$17:$N$89)*'17'!$S$16,"")</f>
        <v>0</v>
      </c>
      <c r="V28" s="222">
        <f>IFERROR(SUMIF('18'!$Q$17:$Q$89,B28,'18'!$N$17:$N$89)*'18'!$S$16,"")</f>
        <v>0</v>
      </c>
      <c r="W28" s="222">
        <f>IFERROR(SUMIF('19'!$Q$17:$Q$89,B28,'19'!$N$17:$N$89)*'19'!$S$16,"")</f>
        <v>0</v>
      </c>
      <c r="X28" s="222">
        <f>IFERROR(SUMIF('20'!$Q$17:$Q$89,B28,'20'!$N$17:$N$89)*'20'!$S$16,"")</f>
        <v>0</v>
      </c>
      <c r="Y28" s="222">
        <f>IFERROR(SUMIF('21'!$Q$17:$Q$89,B28,'21'!$N$17:$N$89)*'21'!$S$16,"")</f>
        <v>0</v>
      </c>
      <c r="Z28" s="222">
        <f>IFERROR(SUMIF('22'!$Q$17:$Q$89,B28,'22'!$N$17:$N$89)*'22'!$S$16,"")</f>
        <v>0</v>
      </c>
      <c r="AA28" s="222">
        <f>IFERROR(SUMIF('23'!$Q$17:$Q$89,B28,'23'!$N$17:$N$89)*'23'!$S$16,"")</f>
        <v>0</v>
      </c>
      <c r="AB28" s="222">
        <f>IFERROR(SUMIF('24'!$Q$17:$Q$89,B28,'24'!$N$17:$N$89)*'24'!$S$16,"")</f>
        <v>0</v>
      </c>
      <c r="AC28" s="222">
        <f>IFERROR(SUMIF('25'!$Q$17:$Q$89,B28,'25'!$N$17:$N$89)*'25'!$S$16,"")</f>
        <v>0</v>
      </c>
      <c r="AD28" s="222">
        <f>IFERROR(SUMIF('26'!$Q$17:$Q$89,B28,'26'!$N$17:$N$89)*'26'!$S$16,"")</f>
        <v>0</v>
      </c>
      <c r="AE28" s="222">
        <f>IFERROR(SUMIF('27'!$Q$17:$Q$89,B28,'27'!$N$17:$N$89)*'27'!$S$16,"")</f>
        <v>0</v>
      </c>
      <c r="AF28" s="222">
        <f>IFERROR(SUMIF('28'!$Q$17:$Q$89,B28,'28'!$N$17:$N$89)*'28'!$S$16,"")</f>
        <v>0</v>
      </c>
      <c r="AG28" s="222">
        <f>IFERROR(SUMIF('29'!$Q$17:$Q$89,B28,'29'!$N$17:$N$89)*'29'!$S$16,"")</f>
        <v>0</v>
      </c>
      <c r="AH28" s="222">
        <f>IFERROR(SUMIF('30'!$Q$17:$Q$89,B28,'30'!$N$17:$N$89)*'30'!$S$16,"")</f>
        <v>0</v>
      </c>
      <c r="AI28" s="222">
        <f>IFERROR(SUMIF('31'!$Q$17:$Q$89,B28,'31'!$N$17:$N$89)*'31'!$S$16,"")</f>
        <v>0</v>
      </c>
      <c r="AJ28" s="100">
        <f t="shared" si="0"/>
        <v>0</v>
      </c>
      <c r="AK28" s="214" t="str">
        <f t="shared" si="2"/>
        <v/>
      </c>
      <c r="AL28" s="99">
        <v>0.4</v>
      </c>
      <c r="AM28" s="218" t="str">
        <f t="shared" si="1"/>
        <v/>
      </c>
      <c r="AN28" s="98"/>
      <c r="AO28" s="71"/>
      <c r="AP28" s="71"/>
    </row>
    <row r="29" spans="1:42" ht="16.5" customHeight="1">
      <c r="A29" s="52"/>
      <c r="B29" s="52"/>
      <c r="C29" s="503" t="s">
        <v>1578</v>
      </c>
      <c r="D29" s="504"/>
      <c r="E29" s="168">
        <f>IFERROR('1'!BA10,0)</f>
        <v>0</v>
      </c>
      <c r="F29" s="168">
        <f>IFERROR('2'!BA10,0)</f>
        <v>0</v>
      </c>
      <c r="G29" s="168">
        <f>IFERROR('3'!BA10,0)</f>
        <v>0</v>
      </c>
      <c r="H29" s="168">
        <f>IFERROR('4'!BA10,0)</f>
        <v>0</v>
      </c>
      <c r="I29" s="168">
        <f>IFERROR('5'!BA10,0)</f>
        <v>0</v>
      </c>
      <c r="J29" s="168">
        <f>IFERROR('6'!BA10,0)</f>
        <v>0</v>
      </c>
      <c r="K29" s="169">
        <f>IFERROR('7'!BA10,0)</f>
        <v>0</v>
      </c>
      <c r="L29" s="168">
        <f>IFERROR('8'!BA10,0)</f>
        <v>0</v>
      </c>
      <c r="M29" s="168">
        <f>IFERROR('9'!BA10,0)</f>
        <v>0</v>
      </c>
      <c r="N29" s="232">
        <f>IFERROR('10'!BA10,0)</f>
        <v>0</v>
      </c>
      <c r="O29" s="168">
        <f>IFERROR('11'!BA10,0)</f>
        <v>0</v>
      </c>
      <c r="P29" s="168">
        <f>IFERROR('12'!BA10,0)</f>
        <v>0</v>
      </c>
      <c r="Q29" s="168">
        <f>IFERROR('13'!BA10,0)</f>
        <v>0</v>
      </c>
      <c r="R29" s="168">
        <f>IFERROR('14'!BA10,0)</f>
        <v>0</v>
      </c>
      <c r="S29" s="168">
        <f>IFERROR('15'!BA10,0)</f>
        <v>0</v>
      </c>
      <c r="T29" s="168">
        <f>IFERROR('16'!BA10,0)</f>
        <v>0</v>
      </c>
      <c r="U29" s="168">
        <f>IFERROR('17'!BA10,0)</f>
        <v>0</v>
      </c>
      <c r="V29" s="168">
        <f>IFERROR('18'!BA10,0)</f>
        <v>0</v>
      </c>
      <c r="W29" s="168">
        <f>IFERROR('19'!BA10,0)</f>
        <v>0</v>
      </c>
      <c r="X29" s="168">
        <f>IFERROR('20'!BA10,0)</f>
        <v>0</v>
      </c>
      <c r="Y29" s="168">
        <f>IFERROR('21'!BA10,0)</f>
        <v>0</v>
      </c>
      <c r="Z29" s="168">
        <f>IFERROR('22'!BA10,0)</f>
        <v>0</v>
      </c>
      <c r="AA29" s="168">
        <f>IFERROR('23'!BA10,0)</f>
        <v>0</v>
      </c>
      <c r="AB29" s="168">
        <f>IFERROR('24'!BA10,0)</f>
        <v>0</v>
      </c>
      <c r="AC29" s="168">
        <f>IFERROR('25'!BA10,0)</f>
        <v>0</v>
      </c>
      <c r="AD29" s="168">
        <f>IFERROR('26'!BA10,0)</f>
        <v>0</v>
      </c>
      <c r="AE29" s="168">
        <f>IFERROR('27'!BA10,0)</f>
        <v>0</v>
      </c>
      <c r="AF29" s="168">
        <f>IFERROR('28'!BA10,0)</f>
        <v>0</v>
      </c>
      <c r="AG29" s="168">
        <f>IFERROR('29'!BA10,0)</f>
        <v>0</v>
      </c>
      <c r="AH29" s="168">
        <f>IFERROR('30'!BA10,0)</f>
        <v>0</v>
      </c>
      <c r="AI29" s="168">
        <f>IFERROR('31'!BA10,0)</f>
        <v>0</v>
      </c>
      <c r="AJ29" s="529" t="s">
        <v>1579</v>
      </c>
      <c r="AK29" s="530"/>
      <c r="AL29" s="531"/>
      <c r="AM29" s="204">
        <f>IFERROR(SUM(E29:AI29)/$AP$6,0)</f>
        <v>0</v>
      </c>
      <c r="AN29" s="94" t="s">
        <v>1580</v>
      </c>
      <c r="AO29" s="71"/>
      <c r="AP29" s="71"/>
    </row>
    <row r="30" spans="1:42" ht="13.5" customHeight="1">
      <c r="A30" s="140"/>
      <c r="B30" s="140"/>
      <c r="C30" s="540" t="s">
        <v>1587</v>
      </c>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2"/>
      <c r="AJ30" s="532" t="s">
        <v>1581</v>
      </c>
      <c r="AK30" s="533"/>
      <c r="AL30" s="534"/>
      <c r="AM30" s="538"/>
      <c r="AN30" s="527" t="s">
        <v>1580</v>
      </c>
      <c r="AO30" s="71"/>
      <c r="AP30" s="71"/>
    </row>
    <row r="31" spans="1:42" ht="13.5" customHeight="1">
      <c r="A31" s="140"/>
      <c r="B31" s="140"/>
      <c r="C31" s="543"/>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5"/>
      <c r="AJ31" s="535"/>
      <c r="AK31" s="536"/>
      <c r="AL31" s="537"/>
      <c r="AM31" s="539"/>
      <c r="AN31" s="528"/>
    </row>
    <row r="32" spans="1:42" ht="13.5" customHeight="1">
      <c r="A32" s="140"/>
      <c r="B32" s="140"/>
      <c r="C32" s="546"/>
      <c r="D32" s="547"/>
      <c r="E32" s="547"/>
      <c r="F32" s="547"/>
      <c r="G32" s="547"/>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8"/>
      <c r="AJ32" s="519" t="s">
        <v>1582</v>
      </c>
      <c r="AK32" s="520"/>
      <c r="AL32" s="521"/>
      <c r="AM32" s="525">
        <f>SUM(AM29:AM31)</f>
        <v>0</v>
      </c>
      <c r="AN32" s="527" t="s">
        <v>1580</v>
      </c>
    </row>
    <row r="33" spans="1:40" ht="13.5" customHeight="1">
      <c r="A33" s="140"/>
      <c r="B33" s="140"/>
      <c r="C33" s="95" t="s">
        <v>1583</v>
      </c>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522"/>
      <c r="AK33" s="523"/>
      <c r="AL33" s="524"/>
      <c r="AM33" s="526"/>
      <c r="AN33" s="528"/>
    </row>
    <row r="34" spans="1:40">
      <c r="A34" s="140"/>
      <c r="B34" s="140"/>
      <c r="C34" s="97" t="s">
        <v>1584</v>
      </c>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99" t="s">
        <v>1585</v>
      </c>
      <c r="AK34" s="140"/>
      <c r="AL34" s="140"/>
      <c r="AM34" s="140"/>
      <c r="AN34" s="140"/>
    </row>
    <row r="35" spans="1:40" ht="14.25" thickBot="1">
      <c r="A35" s="200"/>
      <c r="B35" s="20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205" t="s">
        <v>1586</v>
      </c>
      <c r="AK35" s="140"/>
      <c r="AL35" s="140"/>
      <c r="AM35" s="140"/>
      <c r="AN35" s="140"/>
    </row>
    <row r="36" spans="1:40" hidden="1">
      <c r="E36" s="59">
        <f>SUM(E6:E28)</f>
        <v>0</v>
      </c>
      <c r="F36" s="59">
        <f t="shared" ref="F36:AI36" si="3">SUM(F6:F28)</f>
        <v>0</v>
      </c>
      <c r="G36" s="59">
        <f t="shared" si="3"/>
        <v>0</v>
      </c>
      <c r="H36" s="59">
        <f t="shared" si="3"/>
        <v>0</v>
      </c>
      <c r="I36" s="59">
        <f t="shared" si="3"/>
        <v>0</v>
      </c>
      <c r="J36" s="59">
        <f t="shared" si="3"/>
        <v>0</v>
      </c>
      <c r="K36" s="59">
        <f t="shared" si="3"/>
        <v>0</v>
      </c>
      <c r="L36" s="59">
        <f t="shared" si="3"/>
        <v>0</v>
      </c>
      <c r="M36" s="59">
        <f t="shared" si="3"/>
        <v>0</v>
      </c>
      <c r="N36" s="59">
        <f t="shared" si="3"/>
        <v>0</v>
      </c>
      <c r="O36" s="59">
        <f t="shared" si="3"/>
        <v>0</v>
      </c>
      <c r="P36" s="59">
        <f t="shared" si="3"/>
        <v>0</v>
      </c>
      <c r="Q36" s="59">
        <f t="shared" si="3"/>
        <v>0</v>
      </c>
      <c r="R36" s="59">
        <f t="shared" si="3"/>
        <v>0</v>
      </c>
      <c r="S36" s="59">
        <f t="shared" si="3"/>
        <v>0</v>
      </c>
      <c r="T36" s="59">
        <f t="shared" si="3"/>
        <v>0</v>
      </c>
      <c r="U36" s="59">
        <f t="shared" si="3"/>
        <v>0</v>
      </c>
      <c r="V36" s="59">
        <f t="shared" si="3"/>
        <v>0</v>
      </c>
      <c r="W36" s="59">
        <f t="shared" si="3"/>
        <v>0</v>
      </c>
      <c r="X36" s="59">
        <f t="shared" si="3"/>
        <v>0</v>
      </c>
      <c r="Y36" s="59">
        <f t="shared" si="3"/>
        <v>0</v>
      </c>
      <c r="Z36" s="59">
        <f t="shared" si="3"/>
        <v>0</v>
      </c>
      <c r="AA36" s="59">
        <f t="shared" si="3"/>
        <v>0</v>
      </c>
      <c r="AB36" s="59">
        <f t="shared" si="3"/>
        <v>0</v>
      </c>
      <c r="AC36" s="59">
        <f t="shared" si="3"/>
        <v>0</v>
      </c>
      <c r="AD36" s="59">
        <f t="shared" si="3"/>
        <v>0</v>
      </c>
      <c r="AE36" s="59">
        <f t="shared" si="3"/>
        <v>0</v>
      </c>
      <c r="AF36" s="59">
        <f t="shared" si="3"/>
        <v>0</v>
      </c>
      <c r="AG36" s="59">
        <f t="shared" si="3"/>
        <v>0</v>
      </c>
      <c r="AH36" s="59">
        <f t="shared" si="3"/>
        <v>0</v>
      </c>
      <c r="AI36" s="59">
        <f t="shared" si="3"/>
        <v>0</v>
      </c>
    </row>
    <row r="50" spans="4:3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row>
    <row r="51" spans="4:37">
      <c r="D51" s="197"/>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202"/>
      <c r="AK51" s="197"/>
    </row>
    <row r="52" spans="4:3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row>
    <row r="53" spans="4:3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row>
    <row r="54" spans="4:3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row>
  </sheetData>
  <protectedRanges>
    <protectedRange password="8091" sqref="AJ2:AN2 AL1" name="範囲1_1"/>
  </protectedRanges>
  <mergeCells count="24">
    <mergeCell ref="AJ2:AN2"/>
    <mergeCell ref="C26:D26"/>
    <mergeCell ref="C1:AC1"/>
    <mergeCell ref="C2:Z2"/>
    <mergeCell ref="E3:AI3"/>
    <mergeCell ref="C10:D10"/>
    <mergeCell ref="C13:C14"/>
    <mergeCell ref="C15:D15"/>
    <mergeCell ref="C16:D16"/>
    <mergeCell ref="C17:D17"/>
    <mergeCell ref="C18:D18"/>
    <mergeCell ref="C19:D19"/>
    <mergeCell ref="AG2:AI2"/>
    <mergeCell ref="C27:D27"/>
    <mergeCell ref="C28:D28"/>
    <mergeCell ref="C29:D29"/>
    <mergeCell ref="AJ29:AL29"/>
    <mergeCell ref="C30:AI32"/>
    <mergeCell ref="AJ30:AL31"/>
    <mergeCell ref="AM30:AM31"/>
    <mergeCell ref="AN30:AN31"/>
    <mergeCell ref="AJ32:AL33"/>
    <mergeCell ref="AM32:AM33"/>
    <mergeCell ref="AN32:AN33"/>
  </mergeCells>
  <phoneticPr fontId="7"/>
  <pageMargins left="0.37" right="0.22" top="0.44" bottom="0.23" header="0.3" footer="0.2"/>
  <pageSetup paperSize="9" orientation="landscape" r:id="rId1"/>
  <headerFooter alignWithMargins="0"/>
  <ignoredErrors>
    <ignoredError sqref="AJ10 AK1:AN1 E29:M29 AJ7 AJ8 AJ9 AJ20 AJ21 AJ22 AJ23 AJ24 AJ25 AJ26 AJ27 AJ28 AJ11 AJ12 AJ13 AJ14 AJ15 AJ16 AJ17 AJ18 AJ19 O29:AL2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2" width="1.75" style="3"/>
    <col min="3" max="3" width="1.75" style="3" customWidth="1"/>
    <col min="4" max="9" width="1.75" style="3"/>
    <col min="10" max="10" width="1.75" style="3" customWidth="1"/>
    <col min="11" max="11" width="1.75" style="3"/>
    <col min="12" max="12" width="1.75" style="3" customWidth="1"/>
    <col min="13" max="16" width="1.75" style="3"/>
    <col min="17" max="17" width="4" style="3" customWidth="1"/>
    <col min="18" max="18" width="7" style="3" hidden="1" customWidth="1"/>
    <col min="19" max="47" width="1.75" style="3"/>
    <col min="48" max="48" width="1.75" style="3" customWidth="1"/>
    <col min="49" max="56" width="1.75" style="3"/>
    <col min="57" max="57" width="1.75" style="3" customWidth="1"/>
    <col min="58"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1</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33"/>
      <c r="B3" s="133"/>
      <c r="C3" s="133"/>
      <c r="D3" s="133"/>
      <c r="E3" s="133"/>
      <c r="F3" s="133"/>
      <c r="G3" s="133"/>
      <c r="H3" s="133"/>
      <c r="I3" s="133"/>
      <c r="J3" s="133"/>
      <c r="K3" s="133"/>
      <c r="L3" s="5"/>
      <c r="M3" s="132"/>
      <c r="N3" s="132"/>
      <c r="O3" s="132"/>
      <c r="P3" s="132"/>
      <c r="Q3" s="132"/>
      <c r="R3" s="132"/>
      <c r="S3" s="132"/>
      <c r="T3" s="132"/>
      <c r="U3" s="132"/>
      <c r="V3" s="132"/>
      <c r="W3" s="132"/>
      <c r="X3" s="132"/>
      <c r="Y3" s="132"/>
      <c r="Z3" s="132"/>
      <c r="AA3" s="132"/>
      <c r="AB3" s="132"/>
      <c r="AC3" s="132"/>
      <c r="AD3" s="132"/>
      <c r="AE3" s="132"/>
      <c r="AF3" s="132"/>
      <c r="AG3" s="132"/>
      <c r="AH3" s="129"/>
      <c r="AI3" s="5"/>
      <c r="AJ3" s="131"/>
      <c r="AK3" s="131"/>
      <c r="AL3" s="131"/>
      <c r="AM3" s="131"/>
      <c r="AN3" s="131"/>
      <c r="AO3" s="131"/>
      <c r="AP3" s="131"/>
      <c r="AQ3" s="130"/>
      <c r="AR3" s="130"/>
      <c r="AS3" s="130"/>
      <c r="AT3" s="131"/>
      <c r="AU3" s="5"/>
      <c r="AV3" s="131"/>
      <c r="AW3" s="131"/>
      <c r="AX3" s="131"/>
      <c r="AY3" s="131"/>
      <c r="AZ3" s="131"/>
      <c r="BA3" s="131"/>
      <c r="BB3" s="131"/>
      <c r="BC3" s="130"/>
      <c r="BD3" s="130"/>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20"/>
      <c r="AT6" s="321"/>
      <c r="AU6" s="322"/>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23"/>
      <c r="AT7" s="324"/>
      <c r="AU7" s="325"/>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8.2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56" t="str">
        <f>IF(Q17="","",IFERROR(""&amp;VLOOKUP(Q17*1,廃棄率表!$H$6:$I$31,2,FALSE)&amp;"","?"))</f>
        <v/>
      </c>
      <c r="S17" s="397" t="str">
        <f>IF(N17="","",N17*$C$8)</f>
        <v/>
      </c>
      <c r="T17" s="385"/>
      <c r="U17" s="386"/>
      <c r="V17" s="384" t="str">
        <f>IF(N17="","",N17*$F$8)</f>
        <v/>
      </c>
      <c r="W17" s="385"/>
      <c r="X17" s="386"/>
      <c r="Y17" s="384" t="str">
        <f t="shared" ref="Y17" si="2">IF(N17="","",N17*$I$8)</f>
        <v/>
      </c>
      <c r="Z17" s="385"/>
      <c r="AA17" s="386"/>
      <c r="AB17" s="384" t="str">
        <f>IF(N17="","",N17*$L$8)</f>
        <v/>
      </c>
      <c r="AC17" s="385"/>
      <c r="AD17" s="386"/>
      <c r="AE17" s="387" t="str">
        <f>IF(N17="","",SUM(S17:AD17))</f>
        <v/>
      </c>
      <c r="AF17" s="388"/>
      <c r="AG17" s="389"/>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ref="Y18:Y58" si="3">IF(N18="","",N18*$I$8)</f>
        <v/>
      </c>
      <c r="Z18" s="381"/>
      <c r="AA18" s="382"/>
      <c r="AB18" s="383" t="str">
        <f>IF(N18="","",N18*$L$8)</f>
        <v/>
      </c>
      <c r="AC18" s="381"/>
      <c r="AD18" s="382"/>
      <c r="AE18" s="383" t="str">
        <f>IF(N18="","",SUM(S18:AD18))</f>
        <v/>
      </c>
      <c r="AF18" s="381"/>
      <c r="AG18" s="398"/>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3"/>
        <v/>
      </c>
      <c r="Z19" s="381"/>
      <c r="AA19" s="382"/>
      <c r="AB19" s="383" t="str">
        <f t="shared" ref="AB19:AB58" si="7">IF(N19="","",N19*$L$8)</f>
        <v/>
      </c>
      <c r="AC19" s="381"/>
      <c r="AD19" s="382"/>
      <c r="AE19" s="383" t="str">
        <f t="shared" ref="AE19:AE58" si="8">IF(N19="","",SUM(S19:AD19))</f>
        <v/>
      </c>
      <c r="AF19" s="381"/>
      <c r="AG19" s="398"/>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3"/>
        <v/>
      </c>
      <c r="Z20" s="381"/>
      <c r="AA20" s="382"/>
      <c r="AB20" s="383" t="str">
        <f t="shared" si="7"/>
        <v/>
      </c>
      <c r="AC20" s="381"/>
      <c r="AD20" s="382"/>
      <c r="AE20" s="383" t="str">
        <f t="shared" si="8"/>
        <v/>
      </c>
      <c r="AF20" s="381"/>
      <c r="AG20" s="398"/>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3"/>
        <v/>
      </c>
      <c r="Z21" s="381"/>
      <c r="AA21" s="382"/>
      <c r="AB21" s="383" t="str">
        <f t="shared" si="7"/>
        <v/>
      </c>
      <c r="AC21" s="381"/>
      <c r="AD21" s="382"/>
      <c r="AE21" s="383" t="str">
        <f>IF(N21="","",SUM(S21:AD21))</f>
        <v/>
      </c>
      <c r="AF21" s="381"/>
      <c r="AG21" s="398"/>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3"/>
        <v/>
      </c>
      <c r="Z22" s="381"/>
      <c r="AA22" s="382"/>
      <c r="AB22" s="383" t="str">
        <f t="shared" si="7"/>
        <v/>
      </c>
      <c r="AC22" s="381"/>
      <c r="AD22" s="382"/>
      <c r="AE22" s="383" t="str">
        <f t="shared" si="8"/>
        <v/>
      </c>
      <c r="AF22" s="381"/>
      <c r="AG22" s="398"/>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3"/>
        <v/>
      </c>
      <c r="Z23" s="381"/>
      <c r="AA23" s="382"/>
      <c r="AB23" s="383" t="str">
        <f t="shared" si="7"/>
        <v/>
      </c>
      <c r="AC23" s="381"/>
      <c r="AD23" s="382"/>
      <c r="AE23" s="383" t="str">
        <f t="shared" si="8"/>
        <v/>
      </c>
      <c r="AF23" s="381"/>
      <c r="AG23" s="398"/>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3"/>
        <v/>
      </c>
      <c r="Z24" s="381"/>
      <c r="AA24" s="382"/>
      <c r="AB24" s="383" t="str">
        <f t="shared" si="7"/>
        <v/>
      </c>
      <c r="AC24" s="381"/>
      <c r="AD24" s="382"/>
      <c r="AE24" s="383" t="str">
        <f>IF(N24="","",SUM(S24:AD24))</f>
        <v/>
      </c>
      <c r="AF24" s="381"/>
      <c r="AG24" s="398"/>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3"/>
        <v/>
      </c>
      <c r="Z25" s="381"/>
      <c r="AA25" s="382"/>
      <c r="AB25" s="383" t="str">
        <f t="shared" si="7"/>
        <v/>
      </c>
      <c r="AC25" s="381"/>
      <c r="AD25" s="382"/>
      <c r="AE25" s="383" t="str">
        <f t="shared" si="8"/>
        <v/>
      </c>
      <c r="AF25" s="381"/>
      <c r="AG25" s="398"/>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3"/>
        <v/>
      </c>
      <c r="Z26" s="381"/>
      <c r="AA26" s="382"/>
      <c r="AB26" s="383" t="str">
        <f t="shared" si="7"/>
        <v/>
      </c>
      <c r="AC26" s="381"/>
      <c r="AD26" s="382"/>
      <c r="AE26" s="383" t="str">
        <f t="shared" si="8"/>
        <v/>
      </c>
      <c r="AF26" s="381"/>
      <c r="AG26" s="398"/>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3"/>
        <v/>
      </c>
      <c r="Z27" s="381"/>
      <c r="AA27" s="382"/>
      <c r="AB27" s="383" t="str">
        <f t="shared" si="7"/>
        <v/>
      </c>
      <c r="AC27" s="381"/>
      <c r="AD27" s="382"/>
      <c r="AE27" s="383" t="str">
        <f t="shared" si="8"/>
        <v/>
      </c>
      <c r="AF27" s="381"/>
      <c r="AG27" s="398"/>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3"/>
        <v/>
      </c>
      <c r="Z28" s="381"/>
      <c r="AA28" s="382"/>
      <c r="AB28" s="383" t="str">
        <f t="shared" si="7"/>
        <v/>
      </c>
      <c r="AC28" s="381"/>
      <c r="AD28" s="382"/>
      <c r="AE28" s="383" t="str">
        <f t="shared" si="8"/>
        <v/>
      </c>
      <c r="AF28" s="381"/>
      <c r="AG28" s="398"/>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3"/>
        <v/>
      </c>
      <c r="Z29" s="381"/>
      <c r="AA29" s="382"/>
      <c r="AB29" s="383" t="str">
        <f t="shared" si="7"/>
        <v/>
      </c>
      <c r="AC29" s="381"/>
      <c r="AD29" s="382"/>
      <c r="AE29" s="383" t="str">
        <f t="shared" si="8"/>
        <v/>
      </c>
      <c r="AF29" s="381"/>
      <c r="AG29" s="398"/>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3"/>
        <v/>
      </c>
      <c r="Z30" s="381"/>
      <c r="AA30" s="382"/>
      <c r="AB30" s="383" t="str">
        <f t="shared" si="7"/>
        <v/>
      </c>
      <c r="AC30" s="381"/>
      <c r="AD30" s="382"/>
      <c r="AE30" s="383" t="str">
        <f t="shared" si="8"/>
        <v/>
      </c>
      <c r="AF30" s="381"/>
      <c r="AG30" s="398"/>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3"/>
        <v/>
      </c>
      <c r="Z31" s="381"/>
      <c r="AA31" s="382"/>
      <c r="AB31" s="383" t="str">
        <f t="shared" si="7"/>
        <v/>
      </c>
      <c r="AC31" s="381"/>
      <c r="AD31" s="382"/>
      <c r="AE31" s="383" t="str">
        <f t="shared" si="8"/>
        <v/>
      </c>
      <c r="AF31" s="381"/>
      <c r="AG31" s="398"/>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3"/>
        <v/>
      </c>
      <c r="Z32" s="381"/>
      <c r="AA32" s="382"/>
      <c r="AB32" s="383" t="str">
        <f t="shared" si="7"/>
        <v/>
      </c>
      <c r="AC32" s="381"/>
      <c r="AD32" s="382"/>
      <c r="AE32" s="383" t="str">
        <f t="shared" si="8"/>
        <v/>
      </c>
      <c r="AF32" s="381"/>
      <c r="AG32" s="398"/>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3"/>
        <v/>
      </c>
      <c r="Z33" s="381"/>
      <c r="AA33" s="382"/>
      <c r="AB33" s="383" t="str">
        <f t="shared" si="7"/>
        <v/>
      </c>
      <c r="AC33" s="381"/>
      <c r="AD33" s="382"/>
      <c r="AE33" s="383" t="str">
        <f t="shared" si="8"/>
        <v/>
      </c>
      <c r="AF33" s="381"/>
      <c r="AG33" s="398"/>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3"/>
        <v/>
      </c>
      <c r="Z34" s="381"/>
      <c r="AA34" s="382"/>
      <c r="AB34" s="383" t="str">
        <f t="shared" si="7"/>
        <v/>
      </c>
      <c r="AC34" s="381"/>
      <c r="AD34" s="382"/>
      <c r="AE34" s="383" t="str">
        <f t="shared" si="8"/>
        <v/>
      </c>
      <c r="AF34" s="381"/>
      <c r="AG34" s="398"/>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3"/>
        <v/>
      </c>
      <c r="Z35" s="381"/>
      <c r="AA35" s="382"/>
      <c r="AB35" s="383" t="str">
        <f t="shared" si="7"/>
        <v/>
      </c>
      <c r="AC35" s="381"/>
      <c r="AD35" s="382"/>
      <c r="AE35" s="383" t="str">
        <f t="shared" si="8"/>
        <v/>
      </c>
      <c r="AF35" s="381"/>
      <c r="AG35" s="398"/>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3"/>
        <v/>
      </c>
      <c r="Z36" s="381"/>
      <c r="AA36" s="382"/>
      <c r="AB36" s="383" t="str">
        <f t="shared" si="7"/>
        <v/>
      </c>
      <c r="AC36" s="381"/>
      <c r="AD36" s="382"/>
      <c r="AE36" s="383" t="str">
        <f t="shared" si="8"/>
        <v/>
      </c>
      <c r="AF36" s="381"/>
      <c r="AG36" s="398"/>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3"/>
        <v/>
      </c>
      <c r="Z37" s="381"/>
      <c r="AA37" s="382"/>
      <c r="AB37" s="383" t="str">
        <f t="shared" si="7"/>
        <v/>
      </c>
      <c r="AC37" s="381"/>
      <c r="AD37" s="382"/>
      <c r="AE37" s="383" t="str">
        <f t="shared" si="8"/>
        <v/>
      </c>
      <c r="AF37" s="381"/>
      <c r="AG37" s="398"/>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3"/>
        <v/>
      </c>
      <c r="Z38" s="381"/>
      <c r="AA38" s="382"/>
      <c r="AB38" s="383" t="str">
        <f t="shared" si="7"/>
        <v/>
      </c>
      <c r="AC38" s="381"/>
      <c r="AD38" s="382"/>
      <c r="AE38" s="383" t="str">
        <f t="shared" si="8"/>
        <v/>
      </c>
      <c r="AF38" s="381"/>
      <c r="AG38" s="398"/>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3"/>
        <v/>
      </c>
      <c r="Z39" s="381"/>
      <c r="AA39" s="382"/>
      <c r="AB39" s="383" t="str">
        <f t="shared" si="7"/>
        <v/>
      </c>
      <c r="AC39" s="381"/>
      <c r="AD39" s="382"/>
      <c r="AE39" s="383" t="str">
        <f t="shared" si="8"/>
        <v/>
      </c>
      <c r="AF39" s="381"/>
      <c r="AG39" s="398"/>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3"/>
        <v/>
      </c>
      <c r="Z40" s="381"/>
      <c r="AA40" s="382"/>
      <c r="AB40" s="383" t="str">
        <f t="shared" si="7"/>
        <v/>
      </c>
      <c r="AC40" s="381"/>
      <c r="AD40" s="382"/>
      <c r="AE40" s="383" t="str">
        <f t="shared" si="8"/>
        <v/>
      </c>
      <c r="AF40" s="381"/>
      <c r="AG40" s="398"/>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3"/>
        <v/>
      </c>
      <c r="Z41" s="381"/>
      <c r="AA41" s="382"/>
      <c r="AB41" s="383" t="str">
        <f t="shared" si="7"/>
        <v/>
      </c>
      <c r="AC41" s="381"/>
      <c r="AD41" s="382"/>
      <c r="AE41" s="383" t="str">
        <f t="shared" si="8"/>
        <v/>
      </c>
      <c r="AF41" s="381"/>
      <c r="AG41" s="398"/>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3"/>
        <v/>
      </c>
      <c r="Z42" s="381"/>
      <c r="AA42" s="382"/>
      <c r="AB42" s="383" t="str">
        <f t="shared" si="7"/>
        <v/>
      </c>
      <c r="AC42" s="381"/>
      <c r="AD42" s="382"/>
      <c r="AE42" s="383" t="str">
        <f t="shared" si="8"/>
        <v/>
      </c>
      <c r="AF42" s="381"/>
      <c r="AG42" s="398"/>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3"/>
        <v/>
      </c>
      <c r="Z43" s="381"/>
      <c r="AA43" s="382"/>
      <c r="AB43" s="383" t="str">
        <f t="shared" si="7"/>
        <v/>
      </c>
      <c r="AC43" s="381"/>
      <c r="AD43" s="382"/>
      <c r="AE43" s="383" t="str">
        <f t="shared" si="8"/>
        <v/>
      </c>
      <c r="AF43" s="381"/>
      <c r="AG43" s="398"/>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v>2</v>
      </c>
      <c r="O44" s="378"/>
      <c r="P44" s="379"/>
      <c r="Q44" s="152" t="str">
        <f>IF(H44="","",IFERROR(""&amp;VLOOKUP(H44,廃棄率表!$A$6:$D$2001,3,FALSE)&amp;"","?"))</f>
        <v/>
      </c>
      <c r="R44" s="157" t="str">
        <f>IF(Q44="","",IFERROR(""&amp;VLOOKUP(Q44*1,廃棄率表!$H$6:$I$28,2,FALSE)&amp;"","?"))</f>
        <v/>
      </c>
      <c r="S44" s="380">
        <f t="shared" si="5"/>
        <v>0</v>
      </c>
      <c r="T44" s="381"/>
      <c r="U44" s="382"/>
      <c r="V44" s="383">
        <f t="shared" si="6"/>
        <v>0</v>
      </c>
      <c r="W44" s="381"/>
      <c r="X44" s="382"/>
      <c r="Y44" s="383">
        <f t="shared" si="3"/>
        <v>0</v>
      </c>
      <c r="Z44" s="381"/>
      <c r="AA44" s="382"/>
      <c r="AB44" s="383">
        <f t="shared" si="7"/>
        <v>0</v>
      </c>
      <c r="AC44" s="381"/>
      <c r="AD44" s="382"/>
      <c r="AE44" s="383">
        <f t="shared" si="8"/>
        <v>0</v>
      </c>
      <c r="AF44" s="381"/>
      <c r="AG44" s="398"/>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3"/>
        <v/>
      </c>
      <c r="Z45" s="381"/>
      <c r="AA45" s="382"/>
      <c r="AB45" s="383" t="str">
        <f t="shared" si="7"/>
        <v/>
      </c>
      <c r="AC45" s="381"/>
      <c r="AD45" s="382"/>
      <c r="AE45" s="383" t="str">
        <f t="shared" si="8"/>
        <v/>
      </c>
      <c r="AF45" s="381"/>
      <c r="AG45" s="398"/>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3"/>
        <v/>
      </c>
      <c r="Z46" s="381"/>
      <c r="AA46" s="382"/>
      <c r="AB46" s="383" t="str">
        <f t="shared" si="7"/>
        <v/>
      </c>
      <c r="AC46" s="381"/>
      <c r="AD46" s="382"/>
      <c r="AE46" s="383" t="str">
        <f t="shared" si="8"/>
        <v/>
      </c>
      <c r="AF46" s="381"/>
      <c r="AG46" s="398"/>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3"/>
        <v/>
      </c>
      <c r="Z47" s="381"/>
      <c r="AA47" s="382"/>
      <c r="AB47" s="383" t="str">
        <f t="shared" si="7"/>
        <v/>
      </c>
      <c r="AC47" s="381"/>
      <c r="AD47" s="382"/>
      <c r="AE47" s="383" t="str">
        <f t="shared" si="8"/>
        <v/>
      </c>
      <c r="AF47" s="381"/>
      <c r="AG47" s="398"/>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3"/>
        <v/>
      </c>
      <c r="Z48" s="381"/>
      <c r="AA48" s="382"/>
      <c r="AB48" s="383" t="str">
        <f t="shared" si="7"/>
        <v/>
      </c>
      <c r="AC48" s="381"/>
      <c r="AD48" s="382"/>
      <c r="AE48" s="383" t="str">
        <f t="shared" si="8"/>
        <v/>
      </c>
      <c r="AF48" s="381"/>
      <c r="AG48" s="398"/>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4"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3"/>
        <v/>
      </c>
      <c r="Z49" s="381"/>
      <c r="AA49" s="382"/>
      <c r="AB49" s="383" t="str">
        <f t="shared" si="7"/>
        <v/>
      </c>
      <c r="AC49" s="381"/>
      <c r="AD49" s="382"/>
      <c r="AE49" s="383" t="str">
        <f t="shared" si="8"/>
        <v/>
      </c>
      <c r="AF49" s="381"/>
      <c r="AG49" s="398"/>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4"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3"/>
        <v/>
      </c>
      <c r="Z50" s="381"/>
      <c r="AA50" s="382"/>
      <c r="AB50" s="383" t="str">
        <f t="shared" si="7"/>
        <v/>
      </c>
      <c r="AC50" s="381"/>
      <c r="AD50" s="382"/>
      <c r="AE50" s="383" t="str">
        <f t="shared" si="8"/>
        <v/>
      </c>
      <c r="AF50" s="381"/>
      <c r="AG50" s="398"/>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4"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3"/>
        <v/>
      </c>
      <c r="Z51" s="381"/>
      <c r="AA51" s="382"/>
      <c r="AB51" s="383" t="str">
        <f t="shared" si="7"/>
        <v/>
      </c>
      <c r="AC51" s="381"/>
      <c r="AD51" s="382"/>
      <c r="AE51" s="383" t="str">
        <f t="shared" si="8"/>
        <v/>
      </c>
      <c r="AF51" s="381"/>
      <c r="AG51" s="398"/>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4"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3"/>
        <v/>
      </c>
      <c r="Z52" s="381"/>
      <c r="AA52" s="382"/>
      <c r="AB52" s="383" t="str">
        <f t="shared" si="7"/>
        <v/>
      </c>
      <c r="AC52" s="381"/>
      <c r="AD52" s="382"/>
      <c r="AE52" s="383" t="str">
        <f t="shared" si="8"/>
        <v/>
      </c>
      <c r="AF52" s="381"/>
      <c r="AG52" s="398"/>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4"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3"/>
        <v/>
      </c>
      <c r="Z53" s="381"/>
      <c r="AA53" s="382"/>
      <c r="AB53" s="383" t="str">
        <f t="shared" si="7"/>
        <v/>
      </c>
      <c r="AC53" s="381"/>
      <c r="AD53" s="382"/>
      <c r="AE53" s="383" t="str">
        <f t="shared" si="8"/>
        <v/>
      </c>
      <c r="AF53" s="381"/>
      <c r="AG53" s="398"/>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4"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3"/>
        <v/>
      </c>
      <c r="Z54" s="381"/>
      <c r="AA54" s="382"/>
      <c r="AB54" s="383" t="str">
        <f t="shared" si="7"/>
        <v/>
      </c>
      <c r="AC54" s="381"/>
      <c r="AD54" s="382"/>
      <c r="AE54" s="383" t="str">
        <f t="shared" si="8"/>
        <v/>
      </c>
      <c r="AF54" s="381"/>
      <c r="AG54" s="398"/>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4"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3"/>
        <v/>
      </c>
      <c r="Z55" s="381"/>
      <c r="AA55" s="382"/>
      <c r="AB55" s="383" t="str">
        <f t="shared" si="7"/>
        <v/>
      </c>
      <c r="AC55" s="381"/>
      <c r="AD55" s="382"/>
      <c r="AE55" s="383" t="str">
        <f t="shared" si="8"/>
        <v/>
      </c>
      <c r="AF55" s="381"/>
      <c r="AG55" s="398"/>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4"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3"/>
        <v/>
      </c>
      <c r="Z56" s="381"/>
      <c r="AA56" s="382"/>
      <c r="AB56" s="383" t="str">
        <f t="shared" si="7"/>
        <v/>
      </c>
      <c r="AC56" s="381"/>
      <c r="AD56" s="382"/>
      <c r="AE56" s="383" t="str">
        <f t="shared" si="8"/>
        <v/>
      </c>
      <c r="AF56" s="381"/>
      <c r="AG56" s="398"/>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4"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3"/>
        <v/>
      </c>
      <c r="Z57" s="381"/>
      <c r="AA57" s="382"/>
      <c r="AB57" s="383" t="str">
        <f t="shared" si="7"/>
        <v/>
      </c>
      <c r="AC57" s="381"/>
      <c r="AD57" s="382"/>
      <c r="AE57" s="383" t="str">
        <f t="shared" si="8"/>
        <v/>
      </c>
      <c r="AF57" s="381"/>
      <c r="AG57" s="398"/>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4"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3"/>
        <v/>
      </c>
      <c r="Z58" s="381"/>
      <c r="AA58" s="382"/>
      <c r="AB58" s="383" t="str">
        <f t="shared" si="7"/>
        <v/>
      </c>
      <c r="AC58" s="381"/>
      <c r="AD58" s="382"/>
      <c r="AE58" s="383" t="str">
        <f t="shared" si="8"/>
        <v/>
      </c>
      <c r="AF58" s="381"/>
      <c r="AG58" s="398"/>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4" ht="14.25" customHeight="1">
      <c r="A59" s="395"/>
      <c r="B59" s="377" t="s">
        <v>1620</v>
      </c>
      <c r="C59" s="378"/>
      <c r="D59" s="378"/>
      <c r="E59" s="378"/>
      <c r="F59" s="378"/>
      <c r="G59" s="379"/>
      <c r="H59" s="411"/>
      <c r="I59" s="412"/>
      <c r="J59" s="412"/>
      <c r="K59" s="412"/>
      <c r="L59" s="412"/>
      <c r="M59" s="413"/>
      <c r="N59" s="411"/>
      <c r="O59" s="412"/>
      <c r="P59" s="413"/>
      <c r="Q59" s="153"/>
      <c r="R59" s="158"/>
      <c r="S59" s="405"/>
      <c r="T59" s="406"/>
      <c r="U59" s="407"/>
      <c r="V59" s="408"/>
      <c r="W59" s="406"/>
      <c r="X59" s="407"/>
      <c r="Y59" s="408"/>
      <c r="Z59" s="406"/>
      <c r="AA59" s="407"/>
      <c r="AB59" s="408"/>
      <c r="AC59" s="406"/>
      <c r="AD59" s="407"/>
      <c r="AE59" s="408"/>
      <c r="AF59" s="406"/>
      <c r="AG59" s="417"/>
      <c r="AH59" s="418"/>
      <c r="AI59" s="419"/>
      <c r="AJ59" s="420"/>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c r="BL59" s="3" t="s">
        <v>1733</v>
      </c>
    </row>
    <row r="60" spans="1:64"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98"/>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4"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59"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98"/>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4"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0"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31"/>
      <c r="AH62" s="435" t="str">
        <f>IF(H62="","",IFERROR(""&amp;VLOOKUP(H62,廃棄率表!$A$6:$B$2001,2,FALSE)&amp;"","?"))</f>
        <v/>
      </c>
      <c r="AI62" s="436"/>
      <c r="AJ62" s="437"/>
      <c r="AK62" s="438"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4"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4"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59"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ref="AE69:AE85" si="9">IF(N69="","",SUM(S69:AD69))</f>
        <v/>
      </c>
      <c r="AF69" s="381"/>
      <c r="AG69" s="398"/>
      <c r="AH69" s="399" t="str">
        <f>IF(H69="","",IFERROR(""&amp;VLOOKUP(H69,廃棄率表!$A$6:$B$2001,2,FALSE)&amp;"","?"))</f>
        <v/>
      </c>
      <c r="AI69" s="400"/>
      <c r="AJ69" s="401"/>
      <c r="AK69" s="393" t="str">
        <f t="shared" ref="AK69:AK89" si="10">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59" t="str">
        <f>IF(Q70="","",IFERROR(""&amp;VLOOKUP(Q70*1,廃棄率表!$H$6:$I$31,2,FALSE)&amp;"","?"))</f>
        <v/>
      </c>
      <c r="S70" s="380" t="str">
        <f t="shared" ref="S70:S85" si="11">IF(N70="","",N70*$V$8)</f>
        <v/>
      </c>
      <c r="T70" s="381"/>
      <c r="U70" s="382"/>
      <c r="V70" s="383" t="str">
        <f t="shared" ref="V70:V85" si="12">IF(N70="","",N70*$Y$8)</f>
        <v/>
      </c>
      <c r="W70" s="381"/>
      <c r="X70" s="382"/>
      <c r="Y70" s="383" t="str">
        <f t="shared" ref="Y70:Y85" si="13">IF(N70="","",N70*$AB$8)</f>
        <v/>
      </c>
      <c r="Z70" s="381"/>
      <c r="AA70" s="382"/>
      <c r="AB70" s="383" t="str">
        <f t="shared" ref="AB70:AB84" si="14">IF(N70="","",N70*$AE$8)</f>
        <v/>
      </c>
      <c r="AC70" s="381"/>
      <c r="AD70" s="382"/>
      <c r="AE70" s="383" t="str">
        <f t="shared" si="9"/>
        <v/>
      </c>
      <c r="AF70" s="381"/>
      <c r="AG70" s="398"/>
      <c r="AH70" s="399" t="str">
        <f>IF(H70="","",IFERROR(""&amp;VLOOKUP(H70,廃棄率表!$A$6:$B$2001,2,FALSE)&amp;"","?"))</f>
        <v/>
      </c>
      <c r="AI70" s="400"/>
      <c r="AJ70" s="401"/>
      <c r="AK70" s="393" t="str">
        <f t="shared" si="10"/>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59" t="str">
        <f>IF(Q71="","",IFERROR(""&amp;VLOOKUP(Q71*1,廃棄率表!$H$6:$I$31,2,FALSE)&amp;"","?"))</f>
        <v/>
      </c>
      <c r="S71" s="380" t="str">
        <f t="shared" si="11"/>
        <v/>
      </c>
      <c r="T71" s="381"/>
      <c r="U71" s="382"/>
      <c r="V71" s="383" t="str">
        <f t="shared" si="12"/>
        <v/>
      </c>
      <c r="W71" s="381"/>
      <c r="X71" s="382"/>
      <c r="Y71" s="383" t="str">
        <f t="shared" si="13"/>
        <v/>
      </c>
      <c r="Z71" s="381"/>
      <c r="AA71" s="382"/>
      <c r="AB71" s="383" t="str">
        <f t="shared" si="14"/>
        <v/>
      </c>
      <c r="AC71" s="381"/>
      <c r="AD71" s="382"/>
      <c r="AE71" s="383" t="str">
        <f t="shared" si="9"/>
        <v/>
      </c>
      <c r="AF71" s="381"/>
      <c r="AG71" s="398"/>
      <c r="AH71" s="399" t="str">
        <f>IF(H71="","",IFERROR(""&amp;VLOOKUP(H71,廃棄率表!$A$6:$B$2001,2,FALSE)&amp;"","?"))</f>
        <v/>
      </c>
      <c r="AI71" s="400"/>
      <c r="AJ71" s="401"/>
      <c r="AK71" s="393" t="str">
        <f t="shared" si="10"/>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59" t="str">
        <f>IF(Q72="","",IFERROR(""&amp;VLOOKUP(Q72*1,廃棄率表!$H$6:$I$31,2,FALSE)&amp;"","?"))</f>
        <v/>
      </c>
      <c r="S72" s="380" t="str">
        <f t="shared" si="11"/>
        <v/>
      </c>
      <c r="T72" s="381"/>
      <c r="U72" s="382"/>
      <c r="V72" s="383" t="str">
        <f t="shared" si="12"/>
        <v/>
      </c>
      <c r="W72" s="381"/>
      <c r="X72" s="382"/>
      <c r="Y72" s="383" t="str">
        <f t="shared" si="13"/>
        <v/>
      </c>
      <c r="Z72" s="381"/>
      <c r="AA72" s="382"/>
      <c r="AB72" s="383" t="str">
        <f t="shared" si="14"/>
        <v/>
      </c>
      <c r="AC72" s="381"/>
      <c r="AD72" s="382"/>
      <c r="AE72" s="383" t="str">
        <f t="shared" si="9"/>
        <v/>
      </c>
      <c r="AF72" s="381"/>
      <c r="AG72" s="398"/>
      <c r="AH72" s="399" t="str">
        <f>IF(H72="","",IFERROR(""&amp;VLOOKUP(H72,廃棄率表!$A$6:$B$2001,2,FALSE)&amp;"","?"))</f>
        <v/>
      </c>
      <c r="AI72" s="400"/>
      <c r="AJ72" s="401"/>
      <c r="AK72" s="393" t="str">
        <f t="shared" si="10"/>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59" t="str">
        <f>IF(Q73="","",IFERROR(""&amp;VLOOKUP(Q73*1,廃棄率表!$H$6:$I$31,2,FALSE)&amp;"","?"))</f>
        <v/>
      </c>
      <c r="S73" s="380" t="str">
        <f t="shared" si="11"/>
        <v/>
      </c>
      <c r="T73" s="381"/>
      <c r="U73" s="382"/>
      <c r="V73" s="383" t="str">
        <f t="shared" si="12"/>
        <v/>
      </c>
      <c r="W73" s="381"/>
      <c r="X73" s="382"/>
      <c r="Y73" s="383" t="str">
        <f t="shared" si="13"/>
        <v/>
      </c>
      <c r="Z73" s="381"/>
      <c r="AA73" s="382"/>
      <c r="AB73" s="383" t="str">
        <f t="shared" si="14"/>
        <v/>
      </c>
      <c r="AC73" s="381"/>
      <c r="AD73" s="382"/>
      <c r="AE73" s="383" t="str">
        <f t="shared" si="9"/>
        <v/>
      </c>
      <c r="AF73" s="381"/>
      <c r="AG73" s="398"/>
      <c r="AH73" s="399" t="str">
        <f>IF(H73="","",IFERROR(""&amp;VLOOKUP(H73,廃棄率表!$A$6:$B$2001,2,FALSE)&amp;"","?"))</f>
        <v/>
      </c>
      <c r="AI73" s="400"/>
      <c r="AJ73" s="401"/>
      <c r="AK73" s="393" t="str">
        <f t="shared" si="10"/>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59" t="str">
        <f>IF(Q74="","",IFERROR(""&amp;VLOOKUP(Q74*1,廃棄率表!$H$6:$I$31,2,FALSE)&amp;"","?"))</f>
        <v/>
      </c>
      <c r="S74" s="380" t="str">
        <f t="shared" si="11"/>
        <v/>
      </c>
      <c r="T74" s="381"/>
      <c r="U74" s="382"/>
      <c r="V74" s="383" t="str">
        <f t="shared" si="12"/>
        <v/>
      </c>
      <c r="W74" s="381"/>
      <c r="X74" s="382"/>
      <c r="Y74" s="383" t="str">
        <f t="shared" si="13"/>
        <v/>
      </c>
      <c r="Z74" s="381"/>
      <c r="AA74" s="382"/>
      <c r="AB74" s="383" t="str">
        <f t="shared" si="14"/>
        <v/>
      </c>
      <c r="AC74" s="381"/>
      <c r="AD74" s="382"/>
      <c r="AE74" s="383" t="str">
        <f t="shared" si="9"/>
        <v/>
      </c>
      <c r="AF74" s="381"/>
      <c r="AG74" s="398"/>
      <c r="AH74" s="399" t="str">
        <f>IF(H74="","",IFERROR(""&amp;VLOOKUP(H74,廃棄率表!$A$6:$B$2001,2,FALSE)&amp;"","?"))</f>
        <v/>
      </c>
      <c r="AI74" s="400"/>
      <c r="AJ74" s="401"/>
      <c r="AK74" s="393" t="str">
        <f t="shared" si="10"/>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59" t="str">
        <f>IF(Q75="","",IFERROR(""&amp;VLOOKUP(Q75*1,廃棄率表!$H$6:$I$31,2,FALSE)&amp;"","?"))</f>
        <v/>
      </c>
      <c r="S75" s="380" t="str">
        <f t="shared" si="11"/>
        <v/>
      </c>
      <c r="T75" s="381"/>
      <c r="U75" s="382"/>
      <c r="V75" s="383" t="str">
        <f t="shared" si="12"/>
        <v/>
      </c>
      <c r="W75" s="381"/>
      <c r="X75" s="382"/>
      <c r="Y75" s="383" t="str">
        <f t="shared" si="13"/>
        <v/>
      </c>
      <c r="Z75" s="381"/>
      <c r="AA75" s="382"/>
      <c r="AB75" s="383" t="str">
        <f t="shared" si="14"/>
        <v/>
      </c>
      <c r="AC75" s="381"/>
      <c r="AD75" s="382"/>
      <c r="AE75" s="383" t="str">
        <f t="shared" si="9"/>
        <v/>
      </c>
      <c r="AF75" s="381"/>
      <c r="AG75" s="398"/>
      <c r="AH75" s="399" t="str">
        <f>IF(H75="","",IFERROR(""&amp;VLOOKUP(H75,廃棄率表!$A$6:$B$2001,2,FALSE)&amp;"","?"))</f>
        <v/>
      </c>
      <c r="AI75" s="400"/>
      <c r="AJ75" s="401"/>
      <c r="AK75" s="393" t="str">
        <f t="shared" si="10"/>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59" t="str">
        <f>IF(Q76="","",IFERROR(""&amp;VLOOKUP(Q76*1,廃棄率表!$H$6:$I$31,2,FALSE)&amp;"","?"))</f>
        <v/>
      </c>
      <c r="S76" s="380" t="str">
        <f t="shared" si="11"/>
        <v/>
      </c>
      <c r="T76" s="381"/>
      <c r="U76" s="382"/>
      <c r="V76" s="383" t="str">
        <f t="shared" si="12"/>
        <v/>
      </c>
      <c r="W76" s="381"/>
      <c r="X76" s="382"/>
      <c r="Y76" s="383" t="str">
        <f t="shared" si="13"/>
        <v/>
      </c>
      <c r="Z76" s="381"/>
      <c r="AA76" s="382"/>
      <c r="AB76" s="383" t="str">
        <f t="shared" si="14"/>
        <v/>
      </c>
      <c r="AC76" s="381"/>
      <c r="AD76" s="382"/>
      <c r="AE76" s="383" t="str">
        <f t="shared" si="9"/>
        <v/>
      </c>
      <c r="AF76" s="381"/>
      <c r="AG76" s="398"/>
      <c r="AH76" s="399" t="str">
        <f>IF(H76="","",IFERROR(""&amp;VLOOKUP(H76,廃棄率表!$A$6:$B$2001,2,FALSE)&amp;"","?"))</f>
        <v/>
      </c>
      <c r="AI76" s="400"/>
      <c r="AJ76" s="401"/>
      <c r="AK76" s="393" t="str">
        <f t="shared" si="10"/>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59" t="str">
        <f>IF(Q77="","",IFERROR(""&amp;VLOOKUP(Q77*1,廃棄率表!$H$6:$I$31,2,FALSE)&amp;"","?"))</f>
        <v/>
      </c>
      <c r="S77" s="380" t="str">
        <f t="shared" si="11"/>
        <v/>
      </c>
      <c r="T77" s="381"/>
      <c r="U77" s="382"/>
      <c r="V77" s="383" t="str">
        <f t="shared" si="12"/>
        <v/>
      </c>
      <c r="W77" s="381"/>
      <c r="X77" s="382"/>
      <c r="Y77" s="383" t="str">
        <f t="shared" si="13"/>
        <v/>
      </c>
      <c r="Z77" s="381"/>
      <c r="AA77" s="382"/>
      <c r="AB77" s="383" t="str">
        <f t="shared" si="14"/>
        <v/>
      </c>
      <c r="AC77" s="381"/>
      <c r="AD77" s="382"/>
      <c r="AE77" s="383" t="str">
        <f t="shared" si="9"/>
        <v/>
      </c>
      <c r="AF77" s="381"/>
      <c r="AG77" s="398"/>
      <c r="AH77" s="399" t="str">
        <f>IF(H77="","",IFERROR(""&amp;VLOOKUP(H77,廃棄率表!$A$6:$B$2001,2,FALSE)&amp;"","?"))</f>
        <v/>
      </c>
      <c r="AI77" s="400"/>
      <c r="AJ77" s="401"/>
      <c r="AK77" s="393" t="str">
        <f t="shared" si="10"/>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59" t="str">
        <f>IF(Q78="","",IFERROR(""&amp;VLOOKUP(Q78*1,廃棄率表!$H$6:$I$28,2,FALSE)&amp;"","?"))</f>
        <v/>
      </c>
      <c r="S78" s="380" t="str">
        <f t="shared" si="11"/>
        <v/>
      </c>
      <c r="T78" s="381"/>
      <c r="U78" s="382"/>
      <c r="V78" s="383" t="str">
        <f t="shared" si="12"/>
        <v/>
      </c>
      <c r="W78" s="381"/>
      <c r="X78" s="382"/>
      <c r="Y78" s="383" t="str">
        <f t="shared" si="13"/>
        <v/>
      </c>
      <c r="Z78" s="381"/>
      <c r="AA78" s="382"/>
      <c r="AB78" s="383" t="str">
        <f t="shared" si="14"/>
        <v/>
      </c>
      <c r="AC78" s="381"/>
      <c r="AD78" s="382"/>
      <c r="AE78" s="383" t="str">
        <f t="shared" si="9"/>
        <v/>
      </c>
      <c r="AF78" s="381"/>
      <c r="AG78" s="398"/>
      <c r="AH78" s="399" t="str">
        <f>IF(H78="","",IFERROR(VLOOKUP(H78,廃棄率表!$A$5:$B$2000,2,FALSE),"?"))</f>
        <v/>
      </c>
      <c r="AI78" s="400"/>
      <c r="AJ78" s="401"/>
      <c r="AK78" s="393" t="str">
        <f t="shared" si="10"/>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59" t="str">
        <f>IF(Q79="","",IFERROR(""&amp;VLOOKUP(Q79*1,廃棄率表!$H$6:$I$28,2,FALSE)&amp;"","?"))</f>
        <v/>
      </c>
      <c r="S79" s="380" t="str">
        <f t="shared" si="11"/>
        <v/>
      </c>
      <c r="T79" s="381"/>
      <c r="U79" s="382"/>
      <c r="V79" s="383" t="str">
        <f t="shared" si="12"/>
        <v/>
      </c>
      <c r="W79" s="381"/>
      <c r="X79" s="382"/>
      <c r="Y79" s="383" t="str">
        <f t="shared" si="13"/>
        <v/>
      </c>
      <c r="Z79" s="381"/>
      <c r="AA79" s="382"/>
      <c r="AB79" s="383" t="str">
        <f t="shared" si="14"/>
        <v/>
      </c>
      <c r="AC79" s="381"/>
      <c r="AD79" s="382"/>
      <c r="AE79" s="383" t="str">
        <f t="shared" si="9"/>
        <v/>
      </c>
      <c r="AF79" s="381"/>
      <c r="AG79" s="398"/>
      <c r="AH79" s="399" t="str">
        <f>IF(H79="","",IFERROR(VLOOKUP(H79,廃棄率表!$A$5:$B$2000,2,FALSE),"?"))</f>
        <v/>
      </c>
      <c r="AI79" s="400"/>
      <c r="AJ79" s="401"/>
      <c r="AK79" s="393" t="str">
        <f t="shared" si="10"/>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59" t="str">
        <f>IF(Q80="","",IFERROR(""&amp;VLOOKUP(Q80*1,廃棄率表!$H$6:$I$28,2,FALSE)&amp;"","?"))</f>
        <v/>
      </c>
      <c r="S80" s="380" t="str">
        <f t="shared" si="11"/>
        <v/>
      </c>
      <c r="T80" s="381"/>
      <c r="U80" s="382"/>
      <c r="V80" s="383" t="str">
        <f t="shared" si="12"/>
        <v/>
      </c>
      <c r="W80" s="381"/>
      <c r="X80" s="382"/>
      <c r="Y80" s="383" t="str">
        <f t="shared" si="13"/>
        <v/>
      </c>
      <c r="Z80" s="381"/>
      <c r="AA80" s="382"/>
      <c r="AB80" s="383" t="str">
        <f t="shared" si="14"/>
        <v/>
      </c>
      <c r="AC80" s="381"/>
      <c r="AD80" s="382"/>
      <c r="AE80" s="383" t="str">
        <f t="shared" si="9"/>
        <v/>
      </c>
      <c r="AF80" s="381"/>
      <c r="AG80" s="398"/>
      <c r="AH80" s="399" t="str">
        <f>IF(H80="","",IFERROR(VLOOKUP(H80,廃棄率表!$A$5:$B$2000,2,FALSE),"?"))</f>
        <v/>
      </c>
      <c r="AI80" s="400"/>
      <c r="AJ80" s="401"/>
      <c r="AK80" s="393" t="str">
        <f t="shared" si="10"/>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59" t="str">
        <f>IF(Q81="","",IFERROR(""&amp;VLOOKUP(Q81*1,廃棄率表!$H$6:$I$28,2,FALSE)&amp;"","?"))</f>
        <v/>
      </c>
      <c r="S81" s="380" t="str">
        <f t="shared" si="11"/>
        <v/>
      </c>
      <c r="T81" s="381"/>
      <c r="U81" s="382"/>
      <c r="V81" s="383" t="str">
        <f t="shared" si="12"/>
        <v/>
      </c>
      <c r="W81" s="381"/>
      <c r="X81" s="382"/>
      <c r="Y81" s="383" t="str">
        <f t="shared" si="13"/>
        <v/>
      </c>
      <c r="Z81" s="381"/>
      <c r="AA81" s="382"/>
      <c r="AB81" s="383" t="str">
        <f t="shared" si="14"/>
        <v/>
      </c>
      <c r="AC81" s="381"/>
      <c r="AD81" s="382"/>
      <c r="AE81" s="383" t="str">
        <f t="shared" si="9"/>
        <v/>
      </c>
      <c r="AF81" s="381"/>
      <c r="AG81" s="398"/>
      <c r="AH81" s="399" t="str">
        <f>IF(H81="","",IFERROR(VLOOKUP(H81,廃棄率表!$A$5:$B$2000,2,FALSE),"?"))</f>
        <v/>
      </c>
      <c r="AI81" s="400"/>
      <c r="AJ81" s="401"/>
      <c r="AK81" s="393" t="str">
        <f t="shared" si="10"/>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59" t="str">
        <f>IF(Q82="","",IFERROR(""&amp;VLOOKUP(Q82*1,廃棄率表!$H$6:$I$28,2,FALSE)&amp;"","?"))</f>
        <v/>
      </c>
      <c r="S82" s="380" t="str">
        <f t="shared" si="11"/>
        <v/>
      </c>
      <c r="T82" s="381"/>
      <c r="U82" s="382"/>
      <c r="V82" s="383" t="str">
        <f t="shared" si="12"/>
        <v/>
      </c>
      <c r="W82" s="381"/>
      <c r="X82" s="382"/>
      <c r="Y82" s="383" t="str">
        <f t="shared" si="13"/>
        <v/>
      </c>
      <c r="Z82" s="381"/>
      <c r="AA82" s="382"/>
      <c r="AB82" s="383" t="str">
        <f t="shared" si="14"/>
        <v/>
      </c>
      <c r="AC82" s="381"/>
      <c r="AD82" s="382"/>
      <c r="AE82" s="383" t="str">
        <f t="shared" si="9"/>
        <v/>
      </c>
      <c r="AF82" s="381"/>
      <c r="AG82" s="398"/>
      <c r="AH82" s="399" t="str">
        <f>IF(H82="","",IFERROR(VLOOKUP(H82,廃棄率表!$A$5:$B$2000,2,FALSE),"?"))</f>
        <v/>
      </c>
      <c r="AI82" s="400"/>
      <c r="AJ82" s="401"/>
      <c r="AK82" s="393" t="str">
        <f t="shared" si="10"/>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59" t="str">
        <f>IF(Q83="","",IFERROR(""&amp;VLOOKUP(Q83*1,廃棄率表!$H$6:$I$28,2,FALSE)&amp;"","?"))</f>
        <v/>
      </c>
      <c r="S83" s="380" t="str">
        <f t="shared" si="11"/>
        <v/>
      </c>
      <c r="T83" s="381"/>
      <c r="U83" s="382"/>
      <c r="V83" s="383" t="str">
        <f t="shared" si="12"/>
        <v/>
      </c>
      <c r="W83" s="381"/>
      <c r="X83" s="382"/>
      <c r="Y83" s="383" t="str">
        <f t="shared" si="13"/>
        <v/>
      </c>
      <c r="Z83" s="381"/>
      <c r="AA83" s="382"/>
      <c r="AB83" s="383" t="str">
        <f t="shared" si="14"/>
        <v/>
      </c>
      <c r="AC83" s="381"/>
      <c r="AD83" s="382"/>
      <c r="AE83" s="383" t="str">
        <f t="shared" si="9"/>
        <v/>
      </c>
      <c r="AF83" s="381"/>
      <c r="AG83" s="398"/>
      <c r="AH83" s="399" t="str">
        <f>IF(H83="","",IFERROR(VLOOKUP(H83,廃棄率表!$A$5:$B$2000,2,FALSE),"?"))</f>
        <v/>
      </c>
      <c r="AI83" s="400"/>
      <c r="AJ83" s="401"/>
      <c r="AK83" s="393" t="str">
        <f t="shared" si="10"/>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59" t="str">
        <f>IF(Q84="","",IFERROR(""&amp;VLOOKUP(Q84*1,廃棄率表!$H$6:$I$28,2,FALSE)&amp;"","?"))</f>
        <v/>
      </c>
      <c r="S84" s="380" t="str">
        <f t="shared" si="11"/>
        <v/>
      </c>
      <c r="T84" s="381"/>
      <c r="U84" s="382"/>
      <c r="V84" s="383" t="str">
        <f t="shared" si="12"/>
        <v/>
      </c>
      <c r="W84" s="381"/>
      <c r="X84" s="382"/>
      <c r="Y84" s="383" t="str">
        <f t="shared" si="13"/>
        <v/>
      </c>
      <c r="Z84" s="381"/>
      <c r="AA84" s="382"/>
      <c r="AB84" s="383" t="str">
        <f t="shared" si="14"/>
        <v/>
      </c>
      <c r="AC84" s="381"/>
      <c r="AD84" s="382"/>
      <c r="AE84" s="383" t="str">
        <f t="shared" si="9"/>
        <v/>
      </c>
      <c r="AF84" s="381"/>
      <c r="AG84" s="398"/>
      <c r="AH84" s="399" t="str">
        <f>IF(H84="","",IFERROR(VLOOKUP(H84,廃棄率表!$A$5:$B$2000,2,FALSE),"?"))</f>
        <v/>
      </c>
      <c r="AI84" s="400"/>
      <c r="AJ84" s="401"/>
      <c r="AK84" s="393" t="str">
        <f t="shared" si="10"/>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59" t="str">
        <f>IF(Q85="","",IFERROR(""&amp;VLOOKUP(Q85*1,廃棄率表!$H$6:$I$28,2,FALSE)&amp;"","?"))</f>
        <v/>
      </c>
      <c r="S85" s="380" t="str">
        <f t="shared" si="11"/>
        <v/>
      </c>
      <c r="T85" s="381"/>
      <c r="U85" s="382"/>
      <c r="V85" s="383" t="str">
        <f t="shared" si="12"/>
        <v/>
      </c>
      <c r="W85" s="381"/>
      <c r="X85" s="382"/>
      <c r="Y85" s="383" t="str">
        <f t="shared" si="13"/>
        <v/>
      </c>
      <c r="Z85" s="381"/>
      <c r="AA85" s="382"/>
      <c r="AB85" s="383" t="str">
        <f>IF(N85="","",N85*$AE$8)</f>
        <v/>
      </c>
      <c r="AC85" s="381"/>
      <c r="AD85" s="382"/>
      <c r="AE85" s="383" t="str">
        <f t="shared" si="9"/>
        <v/>
      </c>
      <c r="AF85" s="381"/>
      <c r="AG85" s="398"/>
      <c r="AH85" s="399" t="str">
        <f>IF(H85="","",IFERROR(VLOOKUP(H85,廃棄率表!$A$5:$B$2000,2,FALSE),"?"))</f>
        <v/>
      </c>
      <c r="AI85" s="400"/>
      <c r="AJ85" s="401"/>
      <c r="AK85" s="393" t="str">
        <f t="shared" si="10"/>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1620</v>
      </c>
      <c r="C86" s="378"/>
      <c r="D86" s="378"/>
      <c r="E86" s="378"/>
      <c r="F86" s="378"/>
      <c r="G86" s="379"/>
      <c r="H86" s="411"/>
      <c r="I86" s="412"/>
      <c r="J86" s="412"/>
      <c r="K86" s="412"/>
      <c r="L86" s="412"/>
      <c r="M86" s="413"/>
      <c r="N86" s="411"/>
      <c r="O86" s="412"/>
      <c r="P86" s="413"/>
      <c r="Q86" s="153"/>
      <c r="R86" s="158"/>
      <c r="S86" s="405"/>
      <c r="T86" s="406"/>
      <c r="U86" s="407"/>
      <c r="V86" s="408"/>
      <c r="W86" s="406"/>
      <c r="X86" s="407"/>
      <c r="Y86" s="408"/>
      <c r="Z86" s="406"/>
      <c r="AA86" s="407"/>
      <c r="AB86" s="408"/>
      <c r="AC86" s="406"/>
      <c r="AD86" s="407"/>
      <c r="AE86" s="408"/>
      <c r="AF86" s="406"/>
      <c r="AG86" s="417"/>
      <c r="AH86" s="418"/>
      <c r="AI86" s="419"/>
      <c r="AJ86" s="420"/>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59"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10"/>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59"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10"/>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0"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10"/>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K10:AM11"/>
    <mergeCell ref="AH11:AJ11"/>
    <mergeCell ref="AV6:AZ7"/>
    <mergeCell ref="BA6:BD7"/>
    <mergeCell ref="BE6:BH7"/>
    <mergeCell ref="AH6:AJ7"/>
    <mergeCell ref="AK6:AM7"/>
    <mergeCell ref="AN6:AR7"/>
    <mergeCell ref="AS6:AU7"/>
    <mergeCell ref="AN10:AR11"/>
    <mergeCell ref="E1:E2"/>
    <mergeCell ref="F1:G2"/>
    <mergeCell ref="H1:H2"/>
    <mergeCell ref="I1:J2"/>
    <mergeCell ref="BE5:BH5"/>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F6:H7"/>
    <mergeCell ref="I6:K7"/>
    <mergeCell ref="L6:N7"/>
    <mergeCell ref="O6:S7"/>
    <mergeCell ref="T6:U7"/>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BD13:BH16"/>
    <mergeCell ref="S14:U15"/>
    <mergeCell ref="V14:X15"/>
    <mergeCell ref="Y14:AA15"/>
    <mergeCell ref="AB14:AD15"/>
    <mergeCell ref="AE14:AG16"/>
    <mergeCell ref="S16:U16"/>
    <mergeCell ref="V16:X16"/>
    <mergeCell ref="Y16:AA16"/>
    <mergeCell ref="AB16:AD16"/>
    <mergeCell ref="AH13:AJ16"/>
    <mergeCell ref="AK13:AM16"/>
    <mergeCell ref="AN13:AQ16"/>
    <mergeCell ref="AR13:AU16"/>
    <mergeCell ref="AV13:AY16"/>
    <mergeCell ref="AZ13:BC16"/>
    <mergeCell ref="A13:A16"/>
    <mergeCell ref="B13:G16"/>
    <mergeCell ref="H13:M16"/>
    <mergeCell ref="N13:P16"/>
    <mergeCell ref="S13:AG13"/>
    <mergeCell ref="Q13:Q16"/>
    <mergeCell ref="R13:R16"/>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K21:AM21"/>
    <mergeCell ref="AN21:AQ21"/>
    <mergeCell ref="AR21:AU21"/>
    <mergeCell ref="AN22:AQ22"/>
    <mergeCell ref="AR22:AU22"/>
    <mergeCell ref="AV22:AY22"/>
    <mergeCell ref="AZ22:BC22"/>
    <mergeCell ref="BD22:BH22"/>
    <mergeCell ref="AH22:AJ22"/>
    <mergeCell ref="AK22:AM22"/>
    <mergeCell ref="AV21:AY21"/>
    <mergeCell ref="AZ21:BC21"/>
    <mergeCell ref="BD21:BH21"/>
    <mergeCell ref="BD20:BH20"/>
    <mergeCell ref="AH21:AJ21"/>
    <mergeCell ref="AH20:AJ20"/>
    <mergeCell ref="AK20:AM20"/>
    <mergeCell ref="AN20:AQ20"/>
    <mergeCell ref="AR20:AU20"/>
    <mergeCell ref="AV20:AY20"/>
    <mergeCell ref="AZ20:BC20"/>
    <mergeCell ref="AZ25:BC25"/>
    <mergeCell ref="BD25:BH25"/>
    <mergeCell ref="AH25:AJ25"/>
    <mergeCell ref="AK25:AM25"/>
    <mergeCell ref="AN25:AQ25"/>
    <mergeCell ref="AR25:AU25"/>
    <mergeCell ref="AV25:AY25"/>
    <mergeCell ref="AV24:AY24"/>
    <mergeCell ref="AZ24:BC24"/>
    <mergeCell ref="BD24:BH24"/>
    <mergeCell ref="AH24:AJ24"/>
    <mergeCell ref="AK24:AM24"/>
    <mergeCell ref="AN24:AQ24"/>
    <mergeCell ref="AR24:AU24"/>
    <mergeCell ref="AR23:AU23"/>
    <mergeCell ref="AV23:AY23"/>
    <mergeCell ref="AZ23:BC23"/>
    <mergeCell ref="BD23:BH23"/>
    <mergeCell ref="AH23:AJ23"/>
    <mergeCell ref="AK23:AM23"/>
    <mergeCell ref="AN23:AQ23"/>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E26:AG26"/>
    <mergeCell ref="AB26:AD26"/>
    <mergeCell ref="Y26:AA26"/>
    <mergeCell ref="V26:X26"/>
    <mergeCell ref="S26:U26"/>
    <mergeCell ref="N26:P26"/>
    <mergeCell ref="H26:M26"/>
    <mergeCell ref="B26:G26"/>
    <mergeCell ref="AZ29:BC29"/>
    <mergeCell ref="BD29:BH29"/>
    <mergeCell ref="AH29:AJ29"/>
    <mergeCell ref="AK29:AM29"/>
    <mergeCell ref="AN29:AQ29"/>
    <mergeCell ref="AR29:AU29"/>
    <mergeCell ref="AV29:AY29"/>
    <mergeCell ref="AV28:AY28"/>
    <mergeCell ref="AZ28:BC28"/>
    <mergeCell ref="BD28:BH28"/>
    <mergeCell ref="AH28:AJ28"/>
    <mergeCell ref="AK28:AM28"/>
    <mergeCell ref="AN28:AQ28"/>
    <mergeCell ref="AR28:AU28"/>
    <mergeCell ref="B28:G28"/>
    <mergeCell ref="H28:M28"/>
    <mergeCell ref="N28:P28"/>
    <mergeCell ref="S28:U28"/>
    <mergeCell ref="V28:X28"/>
    <mergeCell ref="Y28:AA28"/>
    <mergeCell ref="AE28:AG28"/>
    <mergeCell ref="AB28:AD28"/>
    <mergeCell ref="AB29:AD29"/>
    <mergeCell ref="Y29:AA29"/>
    <mergeCell ref="V29:X29"/>
    <mergeCell ref="S29:U29"/>
    <mergeCell ref="N29:P29"/>
    <mergeCell ref="H29:M29"/>
    <mergeCell ref="B29:G29"/>
    <mergeCell ref="AE29:AG29"/>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E30:AG30"/>
    <mergeCell ref="AB30:AD30"/>
    <mergeCell ref="Y30:AA30"/>
    <mergeCell ref="V30:X30"/>
    <mergeCell ref="S30:U30"/>
    <mergeCell ref="N30:P30"/>
    <mergeCell ref="H30:M30"/>
    <mergeCell ref="B30:G30"/>
    <mergeCell ref="AZ33:BC33"/>
    <mergeCell ref="BD33:BH33"/>
    <mergeCell ref="AH33:AJ33"/>
    <mergeCell ref="AK33:AM33"/>
    <mergeCell ref="AN33:AQ33"/>
    <mergeCell ref="AR33:AU33"/>
    <mergeCell ref="AV33:AY33"/>
    <mergeCell ref="AV32:AY32"/>
    <mergeCell ref="AZ32:BC32"/>
    <mergeCell ref="BD32:BH32"/>
    <mergeCell ref="AH32:AJ32"/>
    <mergeCell ref="AK32:AM32"/>
    <mergeCell ref="AN32:AQ32"/>
    <mergeCell ref="AR32:AU32"/>
    <mergeCell ref="B32:G32"/>
    <mergeCell ref="H32:M32"/>
    <mergeCell ref="N32:P32"/>
    <mergeCell ref="S32:U32"/>
    <mergeCell ref="V32:X32"/>
    <mergeCell ref="Y32:AA32"/>
    <mergeCell ref="AE32:AG32"/>
    <mergeCell ref="AB32:AD32"/>
    <mergeCell ref="AB33:AD33"/>
    <mergeCell ref="Y33:AA33"/>
    <mergeCell ref="V33:X33"/>
    <mergeCell ref="S33:U33"/>
    <mergeCell ref="N33:P33"/>
    <mergeCell ref="H33:M33"/>
    <mergeCell ref="B33:G33"/>
    <mergeCell ref="AE33:AG33"/>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E34:AG34"/>
    <mergeCell ref="AB34:AD34"/>
    <mergeCell ref="Y34:AA34"/>
    <mergeCell ref="V34:X34"/>
    <mergeCell ref="S34:U34"/>
    <mergeCell ref="N34:P34"/>
    <mergeCell ref="H34:M34"/>
    <mergeCell ref="B34:G34"/>
    <mergeCell ref="AZ37:BC37"/>
    <mergeCell ref="BD37:BH37"/>
    <mergeCell ref="AH37:AJ37"/>
    <mergeCell ref="AK37:AM37"/>
    <mergeCell ref="AN37:AQ37"/>
    <mergeCell ref="AR37:AU37"/>
    <mergeCell ref="AV37:AY37"/>
    <mergeCell ref="AV36:AY36"/>
    <mergeCell ref="AZ36:BC36"/>
    <mergeCell ref="BD36:BH36"/>
    <mergeCell ref="AH36:AJ36"/>
    <mergeCell ref="AK36:AM36"/>
    <mergeCell ref="AN36:AQ36"/>
    <mergeCell ref="AR36:AU36"/>
    <mergeCell ref="B36:G36"/>
    <mergeCell ref="H36:M36"/>
    <mergeCell ref="N36:P36"/>
    <mergeCell ref="S36:U36"/>
    <mergeCell ref="V36:X36"/>
    <mergeCell ref="Y36:AA36"/>
    <mergeCell ref="AE36:AG36"/>
    <mergeCell ref="AB36:AD36"/>
    <mergeCell ref="AB37:AD37"/>
    <mergeCell ref="Y37:AA37"/>
    <mergeCell ref="V37:X37"/>
    <mergeCell ref="S37:U37"/>
    <mergeCell ref="N37:P37"/>
    <mergeCell ref="H37:M37"/>
    <mergeCell ref="B37:G37"/>
    <mergeCell ref="AE37:AG37"/>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E38:AG38"/>
    <mergeCell ref="AB38:AD38"/>
    <mergeCell ref="Y38:AA38"/>
    <mergeCell ref="V38:X38"/>
    <mergeCell ref="S38:U38"/>
    <mergeCell ref="N38:P38"/>
    <mergeCell ref="H38:M38"/>
    <mergeCell ref="B38:G38"/>
    <mergeCell ref="AZ41:BC41"/>
    <mergeCell ref="BD41:BH41"/>
    <mergeCell ref="AH41:AJ41"/>
    <mergeCell ref="AK41:AM41"/>
    <mergeCell ref="AN41:AQ41"/>
    <mergeCell ref="AR41:AU41"/>
    <mergeCell ref="AV41:AY41"/>
    <mergeCell ref="AV40:AY40"/>
    <mergeCell ref="AZ40:BC40"/>
    <mergeCell ref="BD40:BH40"/>
    <mergeCell ref="AH40:AJ40"/>
    <mergeCell ref="AK40:AM40"/>
    <mergeCell ref="AN40:AQ40"/>
    <mergeCell ref="AR40:AU40"/>
    <mergeCell ref="B40:G40"/>
    <mergeCell ref="H40:M40"/>
    <mergeCell ref="N40:P40"/>
    <mergeCell ref="S40:U40"/>
    <mergeCell ref="V40:X40"/>
    <mergeCell ref="Y40:AA40"/>
    <mergeCell ref="AE40:AG40"/>
    <mergeCell ref="AB40:AD40"/>
    <mergeCell ref="AB41:AD41"/>
    <mergeCell ref="Y41:AA41"/>
    <mergeCell ref="V41:X41"/>
    <mergeCell ref="S41:U41"/>
    <mergeCell ref="N41:P41"/>
    <mergeCell ref="H41:M41"/>
    <mergeCell ref="B41:G41"/>
    <mergeCell ref="AE41:AG41"/>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E42:AG42"/>
    <mergeCell ref="AB42:AD42"/>
    <mergeCell ref="Y42:AA42"/>
    <mergeCell ref="V42:X42"/>
    <mergeCell ref="S42:U42"/>
    <mergeCell ref="N42:P42"/>
    <mergeCell ref="H42:M42"/>
    <mergeCell ref="B42:G42"/>
    <mergeCell ref="AZ45:BC45"/>
    <mergeCell ref="BD45:BH45"/>
    <mergeCell ref="AH45:AJ45"/>
    <mergeCell ref="AK45:AM45"/>
    <mergeCell ref="AN45:AQ45"/>
    <mergeCell ref="AR45:AU45"/>
    <mergeCell ref="AV45:AY45"/>
    <mergeCell ref="AV44:AY44"/>
    <mergeCell ref="AZ44:BC44"/>
    <mergeCell ref="BD44:BH44"/>
    <mergeCell ref="AH44:AJ44"/>
    <mergeCell ref="AK44:AM44"/>
    <mergeCell ref="AN44:AQ44"/>
    <mergeCell ref="AR44:AU44"/>
    <mergeCell ref="B44:G44"/>
    <mergeCell ref="H44:M44"/>
    <mergeCell ref="N44:P44"/>
    <mergeCell ref="S44:U44"/>
    <mergeCell ref="V44:X44"/>
    <mergeCell ref="Y44:AA44"/>
    <mergeCell ref="AE44:AG44"/>
    <mergeCell ref="AB44:AD44"/>
    <mergeCell ref="AB45:AD45"/>
    <mergeCell ref="Y45:AA45"/>
    <mergeCell ref="V45:X45"/>
    <mergeCell ref="S45:U45"/>
    <mergeCell ref="N45:P45"/>
    <mergeCell ref="H45:M45"/>
    <mergeCell ref="B45:G45"/>
    <mergeCell ref="AE45:AG45"/>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E46:AG46"/>
    <mergeCell ref="AB46:AD46"/>
    <mergeCell ref="Y46:AA46"/>
    <mergeCell ref="V46:X46"/>
    <mergeCell ref="S46:U46"/>
    <mergeCell ref="N46:P46"/>
    <mergeCell ref="H46:M46"/>
    <mergeCell ref="B46:G46"/>
    <mergeCell ref="AZ49:BC49"/>
    <mergeCell ref="BD49:BH49"/>
    <mergeCell ref="AH49:AJ49"/>
    <mergeCell ref="AK49:AM49"/>
    <mergeCell ref="AN49:AQ49"/>
    <mergeCell ref="AR49:AU49"/>
    <mergeCell ref="AV49:AY49"/>
    <mergeCell ref="AV48:AY48"/>
    <mergeCell ref="AZ48:BC48"/>
    <mergeCell ref="BD48:BH48"/>
    <mergeCell ref="AH48:AJ48"/>
    <mergeCell ref="AK48:AM48"/>
    <mergeCell ref="AN48:AQ48"/>
    <mergeCell ref="AR48:AU48"/>
    <mergeCell ref="B48:G48"/>
    <mergeCell ref="H48:M48"/>
    <mergeCell ref="N48:P48"/>
    <mergeCell ref="S48:U48"/>
    <mergeCell ref="V48:X48"/>
    <mergeCell ref="Y48:AA48"/>
    <mergeCell ref="AE48:AG48"/>
    <mergeCell ref="AB48:AD48"/>
    <mergeCell ref="AB49:AD49"/>
    <mergeCell ref="Y49:AA49"/>
    <mergeCell ref="V49:X49"/>
    <mergeCell ref="S49:U49"/>
    <mergeCell ref="N49:P49"/>
    <mergeCell ref="H49:M49"/>
    <mergeCell ref="B49:G49"/>
    <mergeCell ref="AE49:AG49"/>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E50:AG50"/>
    <mergeCell ref="AB50:AD50"/>
    <mergeCell ref="Y50:AA50"/>
    <mergeCell ref="V50:X50"/>
    <mergeCell ref="S50:U50"/>
    <mergeCell ref="N50:P50"/>
    <mergeCell ref="H50:M50"/>
    <mergeCell ref="B50:G50"/>
    <mergeCell ref="AZ53:BC53"/>
    <mergeCell ref="BD53:BH53"/>
    <mergeCell ref="AH53:AJ53"/>
    <mergeCell ref="AK53:AM53"/>
    <mergeCell ref="AN53:AQ53"/>
    <mergeCell ref="AR53:AU53"/>
    <mergeCell ref="AV53:AY53"/>
    <mergeCell ref="AV52:AY52"/>
    <mergeCell ref="AZ52:BC52"/>
    <mergeCell ref="BD52:BH52"/>
    <mergeCell ref="AH52:AJ52"/>
    <mergeCell ref="AK52:AM52"/>
    <mergeCell ref="AN52:AQ52"/>
    <mergeCell ref="AR52:AU52"/>
    <mergeCell ref="B52:G52"/>
    <mergeCell ref="H52:M52"/>
    <mergeCell ref="N52:P52"/>
    <mergeCell ref="S52:U52"/>
    <mergeCell ref="V52:X52"/>
    <mergeCell ref="Y52:AA52"/>
    <mergeCell ref="AE52:AG52"/>
    <mergeCell ref="AB52:AD52"/>
    <mergeCell ref="AB53:AD53"/>
    <mergeCell ref="Y53:AA53"/>
    <mergeCell ref="V53:X53"/>
    <mergeCell ref="S53:U53"/>
    <mergeCell ref="N53:P53"/>
    <mergeCell ref="H53:M53"/>
    <mergeCell ref="B53:G53"/>
    <mergeCell ref="AE53:AG53"/>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E54:AG54"/>
    <mergeCell ref="AB54:AD54"/>
    <mergeCell ref="Y54:AA54"/>
    <mergeCell ref="V54:X54"/>
    <mergeCell ref="S54:U54"/>
    <mergeCell ref="N54:P54"/>
    <mergeCell ref="H54:M54"/>
    <mergeCell ref="B54:G54"/>
    <mergeCell ref="AZ57:BC57"/>
    <mergeCell ref="BD57:BH57"/>
    <mergeCell ref="AH57:AJ57"/>
    <mergeCell ref="AK57:AM57"/>
    <mergeCell ref="AN57:AQ57"/>
    <mergeCell ref="AR57:AU57"/>
    <mergeCell ref="AV57:AY57"/>
    <mergeCell ref="AV56:AY56"/>
    <mergeCell ref="AZ56:BC56"/>
    <mergeCell ref="BD56:BH56"/>
    <mergeCell ref="AH56:AJ56"/>
    <mergeCell ref="AK56:AM56"/>
    <mergeCell ref="AN56:AQ56"/>
    <mergeCell ref="AR56:AU56"/>
    <mergeCell ref="B56:G56"/>
    <mergeCell ref="H56:M56"/>
    <mergeCell ref="N56:P56"/>
    <mergeCell ref="S56:U56"/>
    <mergeCell ref="V56:X56"/>
    <mergeCell ref="Y56:AA56"/>
    <mergeCell ref="AE56:AG56"/>
    <mergeCell ref="AB56:AD56"/>
    <mergeCell ref="AB57:AD57"/>
    <mergeCell ref="Y57:AA57"/>
    <mergeCell ref="V57:X57"/>
    <mergeCell ref="S57:U57"/>
    <mergeCell ref="N57:P57"/>
    <mergeCell ref="H57:M57"/>
    <mergeCell ref="B57:G57"/>
    <mergeCell ref="AE57:AG57"/>
    <mergeCell ref="AV60:AY60"/>
    <mergeCell ref="AZ60:BC60"/>
    <mergeCell ref="BD60:BH60"/>
    <mergeCell ref="AH60:AJ60"/>
    <mergeCell ref="AK60:AM60"/>
    <mergeCell ref="AN60:AQ60"/>
    <mergeCell ref="AR60:AU60"/>
    <mergeCell ref="AK59:AM59"/>
    <mergeCell ref="AN59:AQ59"/>
    <mergeCell ref="AR59:AU59"/>
    <mergeCell ref="AV59:AY59"/>
    <mergeCell ref="AZ59:BC59"/>
    <mergeCell ref="BD59:BH59"/>
    <mergeCell ref="BD58:BH58"/>
    <mergeCell ref="AH59:AJ59"/>
    <mergeCell ref="AH58:AJ58"/>
    <mergeCell ref="AK58:AM58"/>
    <mergeCell ref="AN58:AQ58"/>
    <mergeCell ref="AR58:AU58"/>
    <mergeCell ref="AV58:AY58"/>
    <mergeCell ref="AZ58:BC58"/>
    <mergeCell ref="BD62:BH62"/>
    <mergeCell ref="AH64:AJ67"/>
    <mergeCell ref="AK64:AM67"/>
    <mergeCell ref="AN64:AQ67"/>
    <mergeCell ref="AR64:AU67"/>
    <mergeCell ref="AH62:AJ62"/>
    <mergeCell ref="AK62:AM62"/>
    <mergeCell ref="AN62:AQ62"/>
    <mergeCell ref="AR62:AU62"/>
    <mergeCell ref="AV62:AY62"/>
    <mergeCell ref="AZ62:BC62"/>
    <mergeCell ref="AZ61:BC61"/>
    <mergeCell ref="BD61:BH61"/>
    <mergeCell ref="AH61:AJ61"/>
    <mergeCell ref="AK61:AM61"/>
    <mergeCell ref="AN61:AQ61"/>
    <mergeCell ref="AR61:AU61"/>
    <mergeCell ref="AV61:AY61"/>
    <mergeCell ref="AV64:AY67"/>
    <mergeCell ref="AZ64:BC67"/>
    <mergeCell ref="BD64:BH67"/>
    <mergeCell ref="AZ68:BC68"/>
    <mergeCell ref="BD68:BH68"/>
    <mergeCell ref="B69:G69"/>
    <mergeCell ref="H69:M69"/>
    <mergeCell ref="N69:P69"/>
    <mergeCell ref="S69:U69"/>
    <mergeCell ref="V69:X69"/>
    <mergeCell ref="Y69:AA69"/>
    <mergeCell ref="AB69:AD69"/>
    <mergeCell ref="AE69:AG69"/>
    <mergeCell ref="AE68:AG68"/>
    <mergeCell ref="AH68:AJ68"/>
    <mergeCell ref="AK68:AM68"/>
    <mergeCell ref="AN68:AQ68"/>
    <mergeCell ref="AR68:AU68"/>
    <mergeCell ref="AV68:AY68"/>
    <mergeCell ref="AN69:AQ69"/>
    <mergeCell ref="AR69:AU69"/>
    <mergeCell ref="AV69:AY69"/>
    <mergeCell ref="AZ69:BC69"/>
    <mergeCell ref="AK70:AM70"/>
    <mergeCell ref="AN70:AQ70"/>
    <mergeCell ref="AR70:AU70"/>
    <mergeCell ref="AV70:AY70"/>
    <mergeCell ref="AZ70:BC70"/>
    <mergeCell ref="A68:A89"/>
    <mergeCell ref="B68:G68"/>
    <mergeCell ref="H68:M68"/>
    <mergeCell ref="N68:P68"/>
    <mergeCell ref="S68:U68"/>
    <mergeCell ref="V68:X68"/>
    <mergeCell ref="Y68:AA68"/>
    <mergeCell ref="AB68:AD68"/>
    <mergeCell ref="AZ72:BC72"/>
    <mergeCell ref="BD72:BH72"/>
    <mergeCell ref="AH72:AJ72"/>
    <mergeCell ref="AK72:AM72"/>
    <mergeCell ref="AN72:AQ72"/>
    <mergeCell ref="AR72:AU72"/>
    <mergeCell ref="AV72:AY72"/>
    <mergeCell ref="AV71:AY71"/>
    <mergeCell ref="AZ71:BC71"/>
    <mergeCell ref="BD71:BH71"/>
    <mergeCell ref="AH71:AJ71"/>
    <mergeCell ref="AK71:AM71"/>
    <mergeCell ref="AN71:AQ71"/>
    <mergeCell ref="AR71:AU71"/>
    <mergeCell ref="BD70:BH70"/>
    <mergeCell ref="BD69:BH69"/>
    <mergeCell ref="AH70:AJ70"/>
    <mergeCell ref="AH69:AJ69"/>
    <mergeCell ref="AK69:AM69"/>
    <mergeCell ref="AK74:AM74"/>
    <mergeCell ref="AN74:AQ74"/>
    <mergeCell ref="AR74:AU74"/>
    <mergeCell ref="AV74:AY74"/>
    <mergeCell ref="AZ74:BC74"/>
    <mergeCell ref="BD74:BH74"/>
    <mergeCell ref="BD73:BH73"/>
    <mergeCell ref="B74:G74"/>
    <mergeCell ref="H74:M74"/>
    <mergeCell ref="N74:P74"/>
    <mergeCell ref="S74:U74"/>
    <mergeCell ref="V74:X74"/>
    <mergeCell ref="Y74:AA74"/>
    <mergeCell ref="AB74:AD74"/>
    <mergeCell ref="AE74:AG74"/>
    <mergeCell ref="AH74:AJ74"/>
    <mergeCell ref="AH73:AJ73"/>
    <mergeCell ref="AK73:AM73"/>
    <mergeCell ref="AN73:AQ73"/>
    <mergeCell ref="AR73:AU73"/>
    <mergeCell ref="AV73:AY73"/>
    <mergeCell ref="AZ73:BC73"/>
    <mergeCell ref="AZ76:BC76"/>
    <mergeCell ref="BD76:BH76"/>
    <mergeCell ref="AH76:AJ76"/>
    <mergeCell ref="AK76:AM76"/>
    <mergeCell ref="AN76:AQ76"/>
    <mergeCell ref="AR76:AU76"/>
    <mergeCell ref="AV76:AY76"/>
    <mergeCell ref="AV75:AY75"/>
    <mergeCell ref="AZ75:BC75"/>
    <mergeCell ref="BD75:BH75"/>
    <mergeCell ref="AH75:AJ75"/>
    <mergeCell ref="AK75:AM75"/>
    <mergeCell ref="AN75:AQ75"/>
    <mergeCell ref="AR75:AU75"/>
    <mergeCell ref="B75:G75"/>
    <mergeCell ref="H75:M75"/>
    <mergeCell ref="N75:P75"/>
    <mergeCell ref="S75:U75"/>
    <mergeCell ref="V75:X75"/>
    <mergeCell ref="Y75:AA75"/>
    <mergeCell ref="AB76:AD76"/>
    <mergeCell ref="Y76:AA76"/>
    <mergeCell ref="V76:X76"/>
    <mergeCell ref="S76:U76"/>
    <mergeCell ref="N76:P76"/>
    <mergeCell ref="H76:M76"/>
    <mergeCell ref="B76:G76"/>
    <mergeCell ref="AE76:AG76"/>
    <mergeCell ref="AK78:AM78"/>
    <mergeCell ref="AN78:AQ78"/>
    <mergeCell ref="AR78:AU78"/>
    <mergeCell ref="AV78:AY78"/>
    <mergeCell ref="AZ78:BC78"/>
    <mergeCell ref="BD78:BH78"/>
    <mergeCell ref="BD77:BH77"/>
    <mergeCell ref="B78:G78"/>
    <mergeCell ref="H78:M78"/>
    <mergeCell ref="N78:P78"/>
    <mergeCell ref="S78:U78"/>
    <mergeCell ref="V78:X78"/>
    <mergeCell ref="Y78:AA78"/>
    <mergeCell ref="AB78:AD78"/>
    <mergeCell ref="AE78:AG78"/>
    <mergeCell ref="AH78:AJ78"/>
    <mergeCell ref="AH77:AJ77"/>
    <mergeCell ref="AK77:AM77"/>
    <mergeCell ref="AN77:AQ77"/>
    <mergeCell ref="AR77:AU77"/>
    <mergeCell ref="AV77:AY77"/>
    <mergeCell ref="AZ77:BC77"/>
    <mergeCell ref="AE77:AG77"/>
    <mergeCell ref="AB77:AD77"/>
    <mergeCell ref="Y77:AA77"/>
    <mergeCell ref="V77:X77"/>
    <mergeCell ref="S77:U77"/>
    <mergeCell ref="N77:P77"/>
    <mergeCell ref="H77:M77"/>
    <mergeCell ref="B77:G77"/>
    <mergeCell ref="AZ80:BC80"/>
    <mergeCell ref="BD80:BH80"/>
    <mergeCell ref="AH80:AJ80"/>
    <mergeCell ref="AK80:AM80"/>
    <mergeCell ref="AN80:AQ80"/>
    <mergeCell ref="AR80:AU80"/>
    <mergeCell ref="AV80:AY80"/>
    <mergeCell ref="AV79:AY79"/>
    <mergeCell ref="AZ79:BC79"/>
    <mergeCell ref="BD79:BH79"/>
    <mergeCell ref="AH79:AJ79"/>
    <mergeCell ref="AK79:AM79"/>
    <mergeCell ref="AN79:AQ79"/>
    <mergeCell ref="AR79:AU79"/>
    <mergeCell ref="B79:G79"/>
    <mergeCell ref="H79:M79"/>
    <mergeCell ref="N79:P79"/>
    <mergeCell ref="S79:U79"/>
    <mergeCell ref="V79:X79"/>
    <mergeCell ref="Y79:AA79"/>
    <mergeCell ref="AE79:AG79"/>
    <mergeCell ref="AB79:AD79"/>
    <mergeCell ref="AB80:AD80"/>
    <mergeCell ref="Y80:AA80"/>
    <mergeCell ref="V80:X80"/>
    <mergeCell ref="S80:U80"/>
    <mergeCell ref="N80:P80"/>
    <mergeCell ref="H80:M80"/>
    <mergeCell ref="B80:G80"/>
    <mergeCell ref="AE80:AG80"/>
    <mergeCell ref="AK82:AM82"/>
    <mergeCell ref="AN82:AQ82"/>
    <mergeCell ref="AR82:AU82"/>
    <mergeCell ref="AV82:AY82"/>
    <mergeCell ref="AZ82:BC82"/>
    <mergeCell ref="BD82:BH82"/>
    <mergeCell ref="BD81:BH81"/>
    <mergeCell ref="B82:G82"/>
    <mergeCell ref="H82:M82"/>
    <mergeCell ref="N82:P82"/>
    <mergeCell ref="S82:U82"/>
    <mergeCell ref="V82:X82"/>
    <mergeCell ref="Y82:AA82"/>
    <mergeCell ref="AB82:AD82"/>
    <mergeCell ref="AE82:AG82"/>
    <mergeCell ref="AH82:AJ82"/>
    <mergeCell ref="AH81:AJ81"/>
    <mergeCell ref="AK81:AM81"/>
    <mergeCell ref="AN81:AQ81"/>
    <mergeCell ref="AR81:AU81"/>
    <mergeCell ref="AV81:AY81"/>
    <mergeCell ref="AZ81:BC81"/>
    <mergeCell ref="AE81:AG81"/>
    <mergeCell ref="AB81:AD81"/>
    <mergeCell ref="Y81:AA81"/>
    <mergeCell ref="V81:X81"/>
    <mergeCell ref="S81:U81"/>
    <mergeCell ref="N81:P81"/>
    <mergeCell ref="H81:M81"/>
    <mergeCell ref="B81:G81"/>
    <mergeCell ref="AH85:AJ85"/>
    <mergeCell ref="AK85:AM85"/>
    <mergeCell ref="AN85:AQ85"/>
    <mergeCell ref="AR85:AU85"/>
    <mergeCell ref="AV85:AY85"/>
    <mergeCell ref="AZ85:BC85"/>
    <mergeCell ref="AZ84:BC84"/>
    <mergeCell ref="BD84:BH84"/>
    <mergeCell ref="AH84:AJ84"/>
    <mergeCell ref="AK84:AM84"/>
    <mergeCell ref="AN84:AQ84"/>
    <mergeCell ref="AR84:AU84"/>
    <mergeCell ref="AV84:AY84"/>
    <mergeCell ref="AV83:AY83"/>
    <mergeCell ref="AZ83:BC83"/>
    <mergeCell ref="BD83:BH83"/>
    <mergeCell ref="AH83:AJ83"/>
    <mergeCell ref="AK83:AM83"/>
    <mergeCell ref="AN83:AQ83"/>
    <mergeCell ref="AR83:AU83"/>
    <mergeCell ref="F8:H8"/>
    <mergeCell ref="C8:E8"/>
    <mergeCell ref="A8:B8"/>
    <mergeCell ref="BD89:BH89"/>
    <mergeCell ref="AH89:AJ89"/>
    <mergeCell ref="AK89:AM89"/>
    <mergeCell ref="AN89:AQ89"/>
    <mergeCell ref="AR89:AU89"/>
    <mergeCell ref="AV89:AY89"/>
    <mergeCell ref="AZ89:BC89"/>
    <mergeCell ref="AZ88:BC88"/>
    <mergeCell ref="BD88:BH88"/>
    <mergeCell ref="AH88:AJ88"/>
    <mergeCell ref="AK88:AM88"/>
    <mergeCell ref="AN88:AQ88"/>
    <mergeCell ref="AR88:AU88"/>
    <mergeCell ref="AV88:AY88"/>
    <mergeCell ref="AV87:AY87"/>
    <mergeCell ref="AZ87:BC87"/>
    <mergeCell ref="BD87:BH87"/>
    <mergeCell ref="AH87:AJ87"/>
    <mergeCell ref="AK87:AM87"/>
    <mergeCell ref="AN87:AQ87"/>
    <mergeCell ref="AR87:AU87"/>
    <mergeCell ref="AK86:AM86"/>
    <mergeCell ref="AN86:AQ86"/>
    <mergeCell ref="AR86:AU86"/>
    <mergeCell ref="AV86:AY86"/>
    <mergeCell ref="AZ86:BC86"/>
    <mergeCell ref="BD86:BH86"/>
    <mergeCell ref="BD85:BH85"/>
    <mergeCell ref="AH86:AJ86"/>
    <mergeCell ref="C1:D2"/>
    <mergeCell ref="A1:B2"/>
    <mergeCell ref="AE20:AG20"/>
    <mergeCell ref="AB20:AD20"/>
    <mergeCell ref="Y20:AA20"/>
    <mergeCell ref="V20:X20"/>
    <mergeCell ref="AE21:AG21"/>
    <mergeCell ref="AB21:AD21"/>
    <mergeCell ref="Y21:AA21"/>
    <mergeCell ref="V21:X21"/>
    <mergeCell ref="S21:U21"/>
    <mergeCell ref="N21:P21"/>
    <mergeCell ref="H21:M21"/>
    <mergeCell ref="B21:G21"/>
    <mergeCell ref="AE22:AG22"/>
    <mergeCell ref="AB22:AD22"/>
    <mergeCell ref="Y22:AA22"/>
    <mergeCell ref="V22:X22"/>
    <mergeCell ref="C6:E7"/>
    <mergeCell ref="A6:B7"/>
    <mergeCell ref="AE11:AG11"/>
    <mergeCell ref="AB11:AD11"/>
    <mergeCell ref="Y11:AA11"/>
    <mergeCell ref="V11:X11"/>
    <mergeCell ref="T11:U11"/>
    <mergeCell ref="O11:S11"/>
    <mergeCell ref="AE6:AG7"/>
    <mergeCell ref="AB6:AD7"/>
    <mergeCell ref="T8:U8"/>
    <mergeCell ref="O8:S8"/>
    <mergeCell ref="L8:N8"/>
    <mergeCell ref="I8:K8"/>
    <mergeCell ref="V23:X23"/>
    <mergeCell ref="S23:U23"/>
    <mergeCell ref="N23:P23"/>
    <mergeCell ref="H23:M23"/>
    <mergeCell ref="B23:G23"/>
    <mergeCell ref="AE23:AG23"/>
    <mergeCell ref="AB23:AD23"/>
    <mergeCell ref="Y23:AA23"/>
    <mergeCell ref="Y24:AA24"/>
    <mergeCell ref="V24:X24"/>
    <mergeCell ref="S24:U24"/>
    <mergeCell ref="N24:P24"/>
    <mergeCell ref="H24:M24"/>
    <mergeCell ref="B24:G24"/>
    <mergeCell ref="AE24:AG24"/>
    <mergeCell ref="AB24:AD24"/>
    <mergeCell ref="AB25:AD25"/>
    <mergeCell ref="Y25:AA25"/>
    <mergeCell ref="V25:X25"/>
    <mergeCell ref="S25:U25"/>
    <mergeCell ref="N25:P25"/>
    <mergeCell ref="H25:M25"/>
    <mergeCell ref="B25:G25"/>
    <mergeCell ref="AE25:AG25"/>
    <mergeCell ref="AE58:AG58"/>
    <mergeCell ref="AB58:AD58"/>
    <mergeCell ref="Y58:AA58"/>
    <mergeCell ref="V58:X58"/>
    <mergeCell ref="S58:U58"/>
    <mergeCell ref="N58:P58"/>
    <mergeCell ref="H58:M58"/>
    <mergeCell ref="B58:G58"/>
    <mergeCell ref="AE59:AG59"/>
    <mergeCell ref="AB59:AD59"/>
    <mergeCell ref="Y59:AA59"/>
    <mergeCell ref="V59:X59"/>
    <mergeCell ref="S59:U59"/>
    <mergeCell ref="N59:P59"/>
    <mergeCell ref="H59:M59"/>
    <mergeCell ref="B59:G59"/>
    <mergeCell ref="Y60:AA60"/>
    <mergeCell ref="V60:X60"/>
    <mergeCell ref="S60:U60"/>
    <mergeCell ref="N60:P60"/>
    <mergeCell ref="H60:M60"/>
    <mergeCell ref="B60:G60"/>
    <mergeCell ref="AE60:AG60"/>
    <mergeCell ref="AB60:AD60"/>
    <mergeCell ref="AB61:AD61"/>
    <mergeCell ref="Y61:AA61"/>
    <mergeCell ref="V61:X61"/>
    <mergeCell ref="S61:U61"/>
    <mergeCell ref="N61:P61"/>
    <mergeCell ref="H61:M61"/>
    <mergeCell ref="B61:G61"/>
    <mergeCell ref="AE61:AG61"/>
    <mergeCell ref="AE62:AG62"/>
    <mergeCell ref="AB62:AD62"/>
    <mergeCell ref="Y62:AA62"/>
    <mergeCell ref="V62:X62"/>
    <mergeCell ref="S62:U62"/>
    <mergeCell ref="N62:P62"/>
    <mergeCell ref="H62:M62"/>
    <mergeCell ref="B62:G62"/>
    <mergeCell ref="S64:AG64"/>
    <mergeCell ref="N64:P67"/>
    <mergeCell ref="H64:M67"/>
    <mergeCell ref="B64:G67"/>
    <mergeCell ref="S65:U66"/>
    <mergeCell ref="V65:X66"/>
    <mergeCell ref="Y65:AA66"/>
    <mergeCell ref="AB65:AD66"/>
    <mergeCell ref="AE65:AG67"/>
    <mergeCell ref="S67:U67"/>
    <mergeCell ref="V67:X67"/>
    <mergeCell ref="Q64:Q67"/>
    <mergeCell ref="R64:R67"/>
    <mergeCell ref="A64:A67"/>
    <mergeCell ref="Y71:AA71"/>
    <mergeCell ref="V71:X71"/>
    <mergeCell ref="S71:U71"/>
    <mergeCell ref="N71:P71"/>
    <mergeCell ref="H71:M71"/>
    <mergeCell ref="B71:G71"/>
    <mergeCell ref="AB67:AD67"/>
    <mergeCell ref="Y67:AA67"/>
    <mergeCell ref="AE70:AG70"/>
    <mergeCell ref="AB70:AD70"/>
    <mergeCell ref="Y70:AA70"/>
    <mergeCell ref="V70:X70"/>
    <mergeCell ref="S70:U70"/>
    <mergeCell ref="N70:P70"/>
    <mergeCell ref="H70:M70"/>
    <mergeCell ref="B70:G70"/>
    <mergeCell ref="AE71:AG71"/>
    <mergeCell ref="AB71:AD71"/>
    <mergeCell ref="AB72:AD72"/>
    <mergeCell ref="Y72:AA72"/>
    <mergeCell ref="V72:X72"/>
    <mergeCell ref="S72:U72"/>
    <mergeCell ref="N72:P72"/>
    <mergeCell ref="H72:M72"/>
    <mergeCell ref="B72:G72"/>
    <mergeCell ref="AE72:AG72"/>
    <mergeCell ref="AE73:AG73"/>
    <mergeCell ref="AB73:AD73"/>
    <mergeCell ref="Y73:AA73"/>
    <mergeCell ref="V73:X73"/>
    <mergeCell ref="S73:U73"/>
    <mergeCell ref="N73:P73"/>
    <mergeCell ref="H73:M73"/>
    <mergeCell ref="B73:G73"/>
    <mergeCell ref="AE75:AG75"/>
    <mergeCell ref="AB75:AD75"/>
    <mergeCell ref="AE83:AG83"/>
    <mergeCell ref="AB83:AD83"/>
    <mergeCell ref="B83:G83"/>
    <mergeCell ref="H83:M83"/>
    <mergeCell ref="N83:P83"/>
    <mergeCell ref="S83:U83"/>
    <mergeCell ref="V83:X83"/>
    <mergeCell ref="Y83:AA83"/>
    <mergeCell ref="AB84:AD84"/>
    <mergeCell ref="Y84:AA84"/>
    <mergeCell ref="V84:X84"/>
    <mergeCell ref="S84:U84"/>
    <mergeCell ref="N84:P84"/>
    <mergeCell ref="H84:M84"/>
    <mergeCell ref="B84:G84"/>
    <mergeCell ref="AE84:AG84"/>
    <mergeCell ref="AE85:AG85"/>
    <mergeCell ref="AB85:AD85"/>
    <mergeCell ref="Y85:AA85"/>
    <mergeCell ref="V85:X85"/>
    <mergeCell ref="S85:U85"/>
    <mergeCell ref="N85:P85"/>
    <mergeCell ref="H85:M85"/>
    <mergeCell ref="B85:G85"/>
    <mergeCell ref="AE89:AG89"/>
    <mergeCell ref="AB89:AD89"/>
    <mergeCell ref="Y89:AA89"/>
    <mergeCell ref="V89:X89"/>
    <mergeCell ref="S89:U89"/>
    <mergeCell ref="N89:P89"/>
    <mergeCell ref="H89:M89"/>
    <mergeCell ref="B89:G89"/>
    <mergeCell ref="AE86:AG86"/>
    <mergeCell ref="AB86:AD86"/>
    <mergeCell ref="Y86:AA86"/>
    <mergeCell ref="V86:X86"/>
    <mergeCell ref="S86:U86"/>
    <mergeCell ref="N86:P86"/>
    <mergeCell ref="H86:M86"/>
    <mergeCell ref="B86:G86"/>
    <mergeCell ref="Y87:AA87"/>
    <mergeCell ref="V87:X87"/>
    <mergeCell ref="S87:U87"/>
    <mergeCell ref="N87:P87"/>
    <mergeCell ref="H87:M87"/>
    <mergeCell ref="B87:G87"/>
    <mergeCell ref="AE87:AG87"/>
    <mergeCell ref="AB87:AD87"/>
    <mergeCell ref="AB88:AD88"/>
    <mergeCell ref="Y88:AA88"/>
    <mergeCell ref="V88:X88"/>
    <mergeCell ref="S88:U88"/>
    <mergeCell ref="N88:P88"/>
    <mergeCell ref="H88:M88"/>
    <mergeCell ref="B88:G88"/>
    <mergeCell ref="AE88:AG88"/>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2</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36"/>
      <c r="B3" s="136"/>
      <c r="C3" s="136"/>
      <c r="D3" s="136"/>
      <c r="E3" s="136"/>
      <c r="F3" s="136"/>
      <c r="G3" s="136"/>
      <c r="H3" s="136"/>
      <c r="I3" s="136"/>
      <c r="J3" s="136"/>
      <c r="K3" s="136"/>
      <c r="L3" s="5"/>
      <c r="M3" s="134"/>
      <c r="N3" s="134"/>
      <c r="O3" s="134"/>
      <c r="P3" s="134"/>
      <c r="Q3" s="134"/>
      <c r="R3" s="134"/>
      <c r="S3" s="134"/>
      <c r="T3" s="134"/>
      <c r="U3" s="134"/>
      <c r="V3" s="134"/>
      <c r="W3" s="134"/>
      <c r="X3" s="134"/>
      <c r="Y3" s="134"/>
      <c r="Z3" s="134"/>
      <c r="AA3" s="134"/>
      <c r="AB3" s="134"/>
      <c r="AC3" s="134"/>
      <c r="AD3" s="134"/>
      <c r="AE3" s="134"/>
      <c r="AF3" s="134"/>
      <c r="AG3" s="134"/>
      <c r="AH3" s="134"/>
      <c r="AI3" s="5"/>
      <c r="AJ3" s="136"/>
      <c r="AK3" s="136"/>
      <c r="AL3" s="136"/>
      <c r="AM3" s="136"/>
      <c r="AN3" s="136"/>
      <c r="AO3" s="136"/>
      <c r="AP3" s="136"/>
      <c r="AQ3" s="135"/>
      <c r="AR3" s="135"/>
      <c r="AS3" s="135"/>
      <c r="AT3" s="136"/>
      <c r="AU3" s="5"/>
      <c r="AV3" s="136"/>
      <c r="AW3" s="136"/>
      <c r="AX3" s="136"/>
      <c r="AY3" s="136"/>
      <c r="AZ3" s="136"/>
      <c r="BA3" s="136"/>
      <c r="BB3" s="136"/>
      <c r="BC3" s="135"/>
      <c r="BD3" s="135"/>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56"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8"/>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81"/>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81"/>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81"/>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81"/>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81"/>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81"/>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81"/>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81"/>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81"/>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81"/>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81"/>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81"/>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81"/>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81"/>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81"/>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81"/>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81"/>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81"/>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81"/>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81"/>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81"/>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81"/>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81"/>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81"/>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81"/>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81"/>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81"/>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81"/>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81"/>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81"/>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81"/>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81"/>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81"/>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81"/>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81"/>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81"/>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81"/>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81"/>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81"/>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81"/>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81"/>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58"/>
      <c r="S59" s="405"/>
      <c r="T59" s="406"/>
      <c r="U59" s="407"/>
      <c r="V59" s="408"/>
      <c r="W59" s="406"/>
      <c r="X59" s="407"/>
      <c r="Y59" s="408"/>
      <c r="Z59" s="406"/>
      <c r="AA59" s="407"/>
      <c r="AB59" s="408"/>
      <c r="AC59" s="406"/>
      <c r="AD59" s="407"/>
      <c r="AE59" s="408"/>
      <c r="AF59" s="406"/>
      <c r="AG59" s="406"/>
      <c r="AH59" s="418"/>
      <c r="AI59" s="419"/>
      <c r="AJ59" s="420"/>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81"/>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59"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81"/>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0"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29"/>
      <c r="AH62" s="435" t="str">
        <f>IF(H62="","",IFERROR(""&amp;VLOOKUP(H62,廃棄率表!$A$6:$B$2001,2,FALSE)&amp;"","?"))</f>
        <v/>
      </c>
      <c r="AI62" s="436"/>
      <c r="AJ62" s="437"/>
      <c r="AK62" s="439"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59"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59"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59"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59"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59"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59"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59"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59"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59"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59"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59"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59"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59"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59"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59"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59"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59"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58"/>
      <c r="S86" s="405"/>
      <c r="T86" s="406"/>
      <c r="U86" s="407"/>
      <c r="V86" s="408"/>
      <c r="W86" s="406"/>
      <c r="X86" s="407"/>
      <c r="Y86" s="408"/>
      <c r="Z86" s="406"/>
      <c r="AA86" s="407"/>
      <c r="AB86" s="408"/>
      <c r="AC86" s="406"/>
      <c r="AD86" s="407"/>
      <c r="AE86" s="408"/>
      <c r="AF86" s="406"/>
      <c r="AG86" s="417"/>
      <c r="AH86" s="418"/>
      <c r="AI86" s="419"/>
      <c r="AJ86" s="420"/>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59"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59"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0"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topLeftCell="A24"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3</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8"/>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81"/>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81"/>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81"/>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81"/>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81"/>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81"/>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81"/>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81"/>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81"/>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81"/>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81"/>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81"/>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81"/>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81"/>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81"/>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81"/>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81"/>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81"/>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81"/>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81"/>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81"/>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81"/>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81"/>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81"/>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81"/>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81"/>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81"/>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81"/>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81"/>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81"/>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81"/>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81"/>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81"/>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81"/>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81"/>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81"/>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81"/>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81"/>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81"/>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81"/>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81"/>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06"/>
      <c r="AH59" s="418"/>
      <c r="AI59" s="419"/>
      <c r="AJ59" s="420"/>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81"/>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81"/>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29"/>
      <c r="AH62" s="435" t="str">
        <f>IF(H62="","",IFERROR(""&amp;VLOOKUP(H62,廃棄率表!$A$6:$B$2001,2,FALSE)&amp;"","?"))</f>
        <v/>
      </c>
      <c r="AI62" s="436"/>
      <c r="AJ62" s="437"/>
      <c r="AK62" s="439"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418"/>
      <c r="AI86" s="419"/>
      <c r="AJ86" s="420"/>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9"/>
  <sheetViews>
    <sheetView view="pageBreakPreview" zoomScale="110" zoomScaleNormal="100" zoomScaleSheetLayoutView="110" workbookViewId="0">
      <selection activeCell="O3" sqref="O3"/>
    </sheetView>
  </sheetViews>
  <sheetFormatPr defaultColWidth="1.75" defaultRowHeight="14.25" customHeight="1"/>
  <cols>
    <col min="1" max="11" width="1.75" style="3"/>
    <col min="12" max="12" width="1.75" style="3" customWidth="1"/>
    <col min="13" max="16" width="1.75" style="3"/>
    <col min="17" max="17" width="4" style="3" customWidth="1"/>
    <col min="18" max="18" width="7" style="3" hidden="1" customWidth="1"/>
    <col min="19" max="63" width="1.75" style="3"/>
    <col min="64" max="64" width="3.5" style="3" bestFit="1" customWidth="1"/>
    <col min="65" max="65" width="21.125" style="3" bestFit="1" customWidth="1"/>
    <col min="66" max="66" width="1.75" style="3"/>
    <col min="67" max="67" width="3.75" style="3" bestFit="1" customWidth="1"/>
    <col min="68" max="68" width="7.75" style="3" bestFit="1" customWidth="1"/>
    <col min="69" max="73" width="1.75" style="3"/>
    <col min="74" max="74" width="1.75" style="3" customWidth="1"/>
    <col min="75" max="16384" width="1.75" style="3"/>
  </cols>
  <sheetData>
    <row r="1" spans="1:65" ht="14.25" customHeight="1">
      <c r="A1" s="250"/>
      <c r="B1" s="251"/>
      <c r="C1" s="254" t="str">
        <f>IF('給食内容検討表（1～2歳児）'!AK1&gt;=1,'給食内容検討表（1～2歳児）'!AK1,"")</f>
        <v/>
      </c>
      <c r="D1" s="254"/>
      <c r="E1" s="251" t="s">
        <v>49</v>
      </c>
      <c r="F1" s="254" t="str">
        <f>IF('給食内容検討表（1～2歳児）'!AM1&gt;=1,'給食内容検討表（1～2歳児）'!AM1,"")</f>
        <v/>
      </c>
      <c r="G1" s="254"/>
      <c r="H1" s="251" t="s">
        <v>50</v>
      </c>
      <c r="I1" s="254" t="str">
        <f ca="1">RIGHT(CELL("filename",I1),LEN(CELL("filename",I1))-FIND("]",CELL("filename",I1)))</f>
        <v>4</v>
      </c>
      <c r="J1" s="254"/>
      <c r="K1" s="247" t="s">
        <v>51</v>
      </c>
      <c r="L1" s="5"/>
      <c r="M1" s="5"/>
      <c r="N1" s="5"/>
      <c r="O1" s="5"/>
      <c r="P1" s="249" t="s">
        <v>62</v>
      </c>
      <c r="Q1" s="249"/>
      <c r="R1" s="249"/>
      <c r="S1" s="249"/>
      <c r="T1" s="249"/>
      <c r="U1" s="249"/>
      <c r="V1" s="249"/>
      <c r="W1" s="249"/>
      <c r="X1" s="249"/>
      <c r="Y1" s="249"/>
      <c r="Z1" s="249"/>
      <c r="AA1" s="249"/>
      <c r="AB1" s="249"/>
      <c r="AC1" s="249"/>
      <c r="AD1" s="249"/>
      <c r="AE1" s="249"/>
      <c r="AF1" s="249"/>
      <c r="AG1" s="249"/>
      <c r="AH1" s="5"/>
      <c r="AI1" s="5"/>
      <c r="AJ1" s="4"/>
      <c r="AK1" s="235" t="s">
        <v>54</v>
      </c>
      <c r="AL1" s="235"/>
      <c r="AM1" s="235"/>
      <c r="AN1" s="235"/>
      <c r="AO1" s="235"/>
      <c r="AP1" s="235"/>
      <c r="AQ1" s="235"/>
      <c r="AR1" s="235"/>
      <c r="AS1" s="234" t="s">
        <v>55</v>
      </c>
      <c r="AT1" s="234"/>
      <c r="AU1" s="234"/>
      <c r="AV1" s="235"/>
      <c r="AW1" s="235"/>
      <c r="AX1" s="235"/>
      <c r="AY1" s="235"/>
      <c r="AZ1" s="235"/>
      <c r="BA1" s="234" t="s">
        <v>64</v>
      </c>
      <c r="BB1" s="234"/>
      <c r="BC1" s="234"/>
      <c r="BD1" s="235"/>
      <c r="BE1" s="235"/>
      <c r="BF1" s="235"/>
      <c r="BG1" s="235"/>
      <c r="BH1" s="235"/>
    </row>
    <row r="2" spans="1:65" ht="14.25" customHeight="1">
      <c r="A2" s="252"/>
      <c r="B2" s="253"/>
      <c r="C2" s="255"/>
      <c r="D2" s="255"/>
      <c r="E2" s="253"/>
      <c r="F2" s="255"/>
      <c r="G2" s="255"/>
      <c r="H2" s="253"/>
      <c r="I2" s="255"/>
      <c r="J2" s="255"/>
      <c r="K2" s="248"/>
      <c r="L2" s="5"/>
      <c r="M2" s="5"/>
      <c r="N2" s="5"/>
      <c r="O2" s="5"/>
      <c r="P2" s="249"/>
      <c r="Q2" s="249"/>
      <c r="R2" s="249"/>
      <c r="S2" s="249"/>
      <c r="T2" s="249"/>
      <c r="U2" s="249"/>
      <c r="V2" s="249"/>
      <c r="W2" s="249"/>
      <c r="X2" s="249"/>
      <c r="Y2" s="249"/>
      <c r="Z2" s="249"/>
      <c r="AA2" s="249"/>
      <c r="AB2" s="249"/>
      <c r="AC2" s="249"/>
      <c r="AD2" s="249"/>
      <c r="AE2" s="249"/>
      <c r="AF2" s="249"/>
      <c r="AG2" s="249"/>
      <c r="AH2" s="5"/>
      <c r="AI2" s="5"/>
      <c r="AJ2" s="4"/>
      <c r="AK2" s="235"/>
      <c r="AL2" s="235"/>
      <c r="AM2" s="235"/>
      <c r="AN2" s="235"/>
      <c r="AO2" s="235"/>
      <c r="AP2" s="235"/>
      <c r="AQ2" s="235"/>
      <c r="AR2" s="235"/>
      <c r="AS2" s="234"/>
      <c r="AT2" s="234"/>
      <c r="AU2" s="234"/>
      <c r="AV2" s="235"/>
      <c r="AW2" s="235"/>
      <c r="AX2" s="235"/>
      <c r="AY2" s="235"/>
      <c r="AZ2" s="235"/>
      <c r="BA2" s="234"/>
      <c r="BB2" s="234"/>
      <c r="BC2" s="234"/>
      <c r="BD2" s="235"/>
      <c r="BE2" s="235"/>
      <c r="BF2" s="235"/>
      <c r="BG2" s="235"/>
      <c r="BH2" s="235"/>
    </row>
    <row r="3" spans="1:65" ht="7.5" customHeight="1">
      <c r="A3" s="149"/>
      <c r="B3" s="149"/>
      <c r="C3" s="149"/>
      <c r="D3" s="149"/>
      <c r="E3" s="149"/>
      <c r="F3" s="149"/>
      <c r="G3" s="149"/>
      <c r="H3" s="149"/>
      <c r="I3" s="149"/>
      <c r="J3" s="149"/>
      <c r="K3" s="149"/>
      <c r="L3" s="5"/>
      <c r="M3" s="150"/>
      <c r="N3" s="150"/>
      <c r="O3" s="150"/>
      <c r="P3" s="150"/>
      <c r="Q3" s="150"/>
      <c r="R3" s="150"/>
      <c r="S3" s="150"/>
      <c r="T3" s="150"/>
      <c r="U3" s="150"/>
      <c r="V3" s="150"/>
      <c r="W3" s="150"/>
      <c r="X3" s="150"/>
      <c r="Y3" s="150"/>
      <c r="Z3" s="150"/>
      <c r="AA3" s="150"/>
      <c r="AB3" s="150"/>
      <c r="AC3" s="150"/>
      <c r="AD3" s="150"/>
      <c r="AE3" s="150"/>
      <c r="AF3" s="150"/>
      <c r="AG3" s="150"/>
      <c r="AH3" s="150"/>
      <c r="AI3" s="5"/>
      <c r="AJ3" s="149"/>
      <c r="AK3" s="149"/>
      <c r="AL3" s="149"/>
      <c r="AM3" s="149"/>
      <c r="AN3" s="149"/>
      <c r="AO3" s="149"/>
      <c r="AP3" s="149"/>
      <c r="AQ3" s="148"/>
      <c r="AR3" s="148"/>
      <c r="AS3" s="148"/>
      <c r="AT3" s="149"/>
      <c r="AU3" s="5"/>
      <c r="AV3" s="149"/>
      <c r="AW3" s="149"/>
      <c r="AX3" s="149"/>
      <c r="AY3" s="149"/>
      <c r="AZ3" s="149"/>
      <c r="BA3" s="149"/>
      <c r="BB3" s="149"/>
      <c r="BC3" s="148"/>
      <c r="BD3" s="148"/>
      <c r="BE3" s="4"/>
      <c r="BF3" s="4"/>
      <c r="BG3" s="4"/>
      <c r="BH3" s="4"/>
    </row>
    <row r="4" spans="1:65" ht="14.25" customHeight="1">
      <c r="A4" s="236" t="s">
        <v>1530</v>
      </c>
      <c r="B4" s="237"/>
      <c r="C4" s="237"/>
      <c r="D4" s="237"/>
      <c r="E4" s="238"/>
      <c r="F4" s="26"/>
      <c r="G4" s="26"/>
      <c r="H4" s="26"/>
      <c r="I4" s="26"/>
      <c r="J4" s="26"/>
      <c r="K4" s="26"/>
      <c r="L4" s="26"/>
      <c r="M4" s="26"/>
      <c r="N4" s="26"/>
      <c r="O4" s="26"/>
      <c r="P4" s="26"/>
      <c r="Q4" s="26"/>
      <c r="R4" s="26"/>
      <c r="S4" s="26"/>
      <c r="T4" s="236" t="s">
        <v>57</v>
      </c>
      <c r="U4" s="237"/>
      <c r="V4" s="237"/>
      <c r="W4" s="237"/>
      <c r="X4" s="238"/>
      <c r="Y4" s="26"/>
      <c r="Z4" s="26"/>
      <c r="AA4" s="26"/>
      <c r="AB4" s="26"/>
      <c r="AC4" s="26"/>
      <c r="AD4" s="26"/>
      <c r="AE4" s="26"/>
      <c r="AF4" s="26"/>
      <c r="AG4" s="26"/>
      <c r="AH4" s="26"/>
      <c r="AI4" s="26"/>
      <c r="AJ4" s="26"/>
      <c r="AK4" s="6"/>
      <c r="AL4" s="7"/>
      <c r="AM4" s="7"/>
      <c r="AN4" s="7"/>
      <c r="AO4" s="6"/>
      <c r="AP4" s="6"/>
      <c r="AQ4" s="6"/>
      <c r="AR4" s="6"/>
      <c r="AS4" s="6"/>
      <c r="AT4" s="6"/>
      <c r="AU4" s="4"/>
      <c r="AV4" s="4"/>
      <c r="AW4" s="4"/>
      <c r="AX4" s="4"/>
      <c r="AY4" s="4"/>
      <c r="AZ4" s="4"/>
      <c r="BA4" s="236" t="s">
        <v>70</v>
      </c>
      <c r="BB4" s="237"/>
      <c r="BC4" s="237"/>
      <c r="BD4" s="237"/>
      <c r="BE4" s="237"/>
      <c r="BF4" s="237"/>
      <c r="BG4" s="237"/>
      <c r="BH4" s="238"/>
    </row>
    <row r="5" spans="1:65" ht="14.25" customHeight="1" thickBot="1">
      <c r="A5" s="239"/>
      <c r="B5" s="240"/>
      <c r="C5" s="241" t="s">
        <v>1527</v>
      </c>
      <c r="D5" s="242"/>
      <c r="E5" s="243"/>
      <c r="F5" s="241" t="s">
        <v>1528</v>
      </c>
      <c r="G5" s="242"/>
      <c r="H5" s="243"/>
      <c r="I5" s="241" t="s">
        <v>53</v>
      </c>
      <c r="J5" s="242"/>
      <c r="K5" s="243"/>
      <c r="L5" s="244" t="s">
        <v>2</v>
      </c>
      <c r="M5" s="245"/>
      <c r="N5" s="246"/>
      <c r="O5" s="285" t="s">
        <v>52</v>
      </c>
      <c r="P5" s="286"/>
      <c r="Q5" s="286"/>
      <c r="R5" s="286"/>
      <c r="S5" s="287"/>
      <c r="T5" s="288"/>
      <c r="U5" s="240"/>
      <c r="V5" s="241" t="s">
        <v>1527</v>
      </c>
      <c r="W5" s="242"/>
      <c r="X5" s="243"/>
      <c r="Y5" s="241" t="s">
        <v>1528</v>
      </c>
      <c r="Z5" s="242"/>
      <c r="AA5" s="243"/>
      <c r="AB5" s="241" t="s">
        <v>53</v>
      </c>
      <c r="AC5" s="242"/>
      <c r="AD5" s="243"/>
      <c r="AE5" s="244" t="s">
        <v>2</v>
      </c>
      <c r="AF5" s="245"/>
      <c r="AG5" s="246"/>
      <c r="AH5" s="277" t="s">
        <v>52</v>
      </c>
      <c r="AI5" s="278"/>
      <c r="AJ5" s="279"/>
      <c r="AK5" s="280"/>
      <c r="AL5" s="281"/>
      <c r="AM5" s="282"/>
      <c r="AN5" s="283" t="s">
        <v>60</v>
      </c>
      <c r="AO5" s="283"/>
      <c r="AP5" s="283"/>
      <c r="AQ5" s="283"/>
      <c r="AR5" s="283"/>
      <c r="AS5" s="284" t="s">
        <v>48</v>
      </c>
      <c r="AT5" s="284"/>
      <c r="AU5" s="284"/>
      <c r="AV5" s="283" t="s">
        <v>68</v>
      </c>
      <c r="AW5" s="283"/>
      <c r="AX5" s="283"/>
      <c r="AY5" s="283"/>
      <c r="AZ5" s="283"/>
      <c r="BA5" s="258" t="s">
        <v>63</v>
      </c>
      <c r="BB5" s="259"/>
      <c r="BC5" s="259"/>
      <c r="BD5" s="260"/>
      <c r="BE5" s="258" t="s">
        <v>67</v>
      </c>
      <c r="BF5" s="259"/>
      <c r="BG5" s="259"/>
      <c r="BH5" s="260"/>
    </row>
    <row r="6" spans="1:65" ht="14.25" customHeight="1">
      <c r="A6" s="295" t="s">
        <v>56</v>
      </c>
      <c r="B6" s="274"/>
      <c r="C6" s="261"/>
      <c r="D6" s="262"/>
      <c r="E6" s="263"/>
      <c r="F6" s="261"/>
      <c r="G6" s="262"/>
      <c r="H6" s="263"/>
      <c r="I6" s="261"/>
      <c r="J6" s="262"/>
      <c r="K6" s="263"/>
      <c r="L6" s="261"/>
      <c r="M6" s="262"/>
      <c r="N6" s="263"/>
      <c r="O6" s="267">
        <f>SUM(C6:N7)</f>
        <v>0</v>
      </c>
      <c r="P6" s="268"/>
      <c r="Q6" s="268"/>
      <c r="R6" s="268"/>
      <c r="S6" s="269"/>
      <c r="T6" s="273" t="s">
        <v>1526</v>
      </c>
      <c r="U6" s="274"/>
      <c r="V6" s="261"/>
      <c r="W6" s="262"/>
      <c r="X6" s="263"/>
      <c r="Y6" s="261"/>
      <c r="Z6" s="262"/>
      <c r="AA6" s="263"/>
      <c r="AB6" s="261"/>
      <c r="AC6" s="262"/>
      <c r="AD6" s="263"/>
      <c r="AE6" s="261"/>
      <c r="AF6" s="262"/>
      <c r="AG6" s="263"/>
      <c r="AH6" s="318">
        <f>SUM(V6:AG7)</f>
        <v>0</v>
      </c>
      <c r="AI6" s="311"/>
      <c r="AJ6" s="312"/>
      <c r="AK6" s="303" t="s">
        <v>69</v>
      </c>
      <c r="AL6" s="304"/>
      <c r="AM6" s="305"/>
      <c r="AN6" s="314">
        <f>SUM(AR17:AU62)</f>
        <v>0</v>
      </c>
      <c r="AO6" s="314"/>
      <c r="AP6" s="314"/>
      <c r="AQ6" s="314"/>
      <c r="AR6" s="319"/>
      <c r="AS6" s="343"/>
      <c r="AT6" s="344"/>
      <c r="AU6" s="345"/>
      <c r="AV6" s="313">
        <f>SUM(AN6:AU7)</f>
        <v>0</v>
      </c>
      <c r="AW6" s="314"/>
      <c r="AX6" s="314"/>
      <c r="AY6" s="314"/>
      <c r="AZ6" s="314"/>
      <c r="BA6" s="289">
        <f>IFERROR(AV6/O8,0)</f>
        <v>0</v>
      </c>
      <c r="BB6" s="290"/>
      <c r="BC6" s="290"/>
      <c r="BD6" s="291"/>
      <c r="BE6" s="289">
        <f>IFERROR(AV6/O11,0)</f>
        <v>0</v>
      </c>
      <c r="BF6" s="290"/>
      <c r="BG6" s="290"/>
      <c r="BH6" s="291"/>
    </row>
    <row r="7" spans="1:65" ht="14.25" customHeight="1" thickBot="1">
      <c r="A7" s="296"/>
      <c r="B7" s="276"/>
      <c r="C7" s="264"/>
      <c r="D7" s="265"/>
      <c r="E7" s="266"/>
      <c r="F7" s="264"/>
      <c r="G7" s="265"/>
      <c r="H7" s="266"/>
      <c r="I7" s="264"/>
      <c r="J7" s="265"/>
      <c r="K7" s="266"/>
      <c r="L7" s="264"/>
      <c r="M7" s="265"/>
      <c r="N7" s="266"/>
      <c r="O7" s="270"/>
      <c r="P7" s="271"/>
      <c r="Q7" s="271"/>
      <c r="R7" s="271"/>
      <c r="S7" s="272"/>
      <c r="T7" s="275"/>
      <c r="U7" s="276"/>
      <c r="V7" s="264"/>
      <c r="W7" s="265"/>
      <c r="X7" s="266"/>
      <c r="Y7" s="264"/>
      <c r="Z7" s="265"/>
      <c r="AA7" s="266"/>
      <c r="AB7" s="264"/>
      <c r="AC7" s="265"/>
      <c r="AD7" s="266"/>
      <c r="AE7" s="264"/>
      <c r="AF7" s="265"/>
      <c r="AG7" s="266"/>
      <c r="AH7" s="318"/>
      <c r="AI7" s="311"/>
      <c r="AJ7" s="312"/>
      <c r="AK7" s="306"/>
      <c r="AL7" s="307"/>
      <c r="AM7" s="308"/>
      <c r="AN7" s="314"/>
      <c r="AO7" s="314"/>
      <c r="AP7" s="314"/>
      <c r="AQ7" s="314"/>
      <c r="AR7" s="319"/>
      <c r="AS7" s="346"/>
      <c r="AT7" s="347"/>
      <c r="AU7" s="348"/>
      <c r="AV7" s="313"/>
      <c r="AW7" s="314"/>
      <c r="AX7" s="314"/>
      <c r="AY7" s="314"/>
      <c r="AZ7" s="314"/>
      <c r="BA7" s="292"/>
      <c r="BB7" s="293"/>
      <c r="BC7" s="293"/>
      <c r="BD7" s="294"/>
      <c r="BE7" s="292"/>
      <c r="BF7" s="293"/>
      <c r="BG7" s="293"/>
      <c r="BH7" s="294"/>
    </row>
    <row r="8" spans="1:65" ht="14.25" customHeight="1" thickBot="1">
      <c r="A8" s="315" t="s">
        <v>1524</v>
      </c>
      <c r="B8" s="316"/>
      <c r="C8" s="297">
        <f>C6*S16</f>
        <v>0</v>
      </c>
      <c r="D8" s="298"/>
      <c r="E8" s="299"/>
      <c r="F8" s="297">
        <f>F6*V16</f>
        <v>0</v>
      </c>
      <c r="G8" s="298"/>
      <c r="H8" s="299"/>
      <c r="I8" s="297">
        <f>I6*Y16</f>
        <v>0</v>
      </c>
      <c r="J8" s="298"/>
      <c r="K8" s="299"/>
      <c r="L8" s="297">
        <f>L6*AB16</f>
        <v>0</v>
      </c>
      <c r="M8" s="298"/>
      <c r="N8" s="299"/>
      <c r="O8" s="300">
        <f>SUM(C8:N8)</f>
        <v>0</v>
      </c>
      <c r="P8" s="301"/>
      <c r="Q8" s="301"/>
      <c r="R8" s="301"/>
      <c r="S8" s="302"/>
      <c r="T8" s="317" t="s">
        <v>1524</v>
      </c>
      <c r="U8" s="316"/>
      <c r="V8" s="297">
        <f>V6*S67</f>
        <v>0</v>
      </c>
      <c r="W8" s="298"/>
      <c r="X8" s="299"/>
      <c r="Y8" s="297">
        <f>Y6*V67</f>
        <v>0</v>
      </c>
      <c r="Z8" s="298"/>
      <c r="AA8" s="299"/>
      <c r="AB8" s="297">
        <f>AB6*Y67</f>
        <v>0</v>
      </c>
      <c r="AC8" s="298"/>
      <c r="AD8" s="299"/>
      <c r="AE8" s="297">
        <f>AE6*AB67</f>
        <v>0</v>
      </c>
      <c r="AF8" s="298"/>
      <c r="AG8" s="299"/>
      <c r="AH8" s="300">
        <f>SUM(V8:AG8)</f>
        <v>0</v>
      </c>
      <c r="AI8" s="301"/>
      <c r="AJ8" s="302"/>
      <c r="AK8" s="303" t="s">
        <v>57</v>
      </c>
      <c r="AL8" s="304"/>
      <c r="AM8" s="305"/>
      <c r="AN8" s="314">
        <f>SUM(AR68:AU89)</f>
        <v>0</v>
      </c>
      <c r="AO8" s="314"/>
      <c r="AP8" s="314"/>
      <c r="AQ8" s="314"/>
      <c r="AR8" s="319"/>
      <c r="AS8" s="343"/>
      <c r="AT8" s="344"/>
      <c r="AU8" s="345"/>
      <c r="AV8" s="313">
        <f>SUM(AN8:AU9)</f>
        <v>0</v>
      </c>
      <c r="AW8" s="314"/>
      <c r="AX8" s="314"/>
      <c r="AY8" s="314"/>
      <c r="AZ8" s="314"/>
      <c r="BA8" s="289">
        <f>IFERROR(AV8/AH8,0)</f>
        <v>0</v>
      </c>
      <c r="BB8" s="290"/>
      <c r="BC8" s="290"/>
      <c r="BD8" s="291"/>
      <c r="BE8" s="289">
        <f>IFERROR(AV8/AH11,0)</f>
        <v>0</v>
      </c>
      <c r="BF8" s="290"/>
      <c r="BG8" s="290"/>
      <c r="BH8" s="291"/>
    </row>
    <row r="9" spans="1:65" ht="14.25" customHeight="1" thickBot="1">
      <c r="A9" s="295" t="s">
        <v>1525</v>
      </c>
      <c r="B9" s="274"/>
      <c r="C9" s="261"/>
      <c r="D9" s="262"/>
      <c r="E9" s="263"/>
      <c r="F9" s="261"/>
      <c r="G9" s="262"/>
      <c r="H9" s="263"/>
      <c r="I9" s="261"/>
      <c r="J9" s="262"/>
      <c r="K9" s="263"/>
      <c r="L9" s="261"/>
      <c r="M9" s="262"/>
      <c r="N9" s="263"/>
      <c r="O9" s="267">
        <f>SUM(C9:N10)</f>
        <v>0</v>
      </c>
      <c r="P9" s="268"/>
      <c r="Q9" s="268"/>
      <c r="R9" s="268"/>
      <c r="S9" s="269"/>
      <c r="T9" s="273" t="s">
        <v>1525</v>
      </c>
      <c r="U9" s="274"/>
      <c r="V9" s="261"/>
      <c r="W9" s="262"/>
      <c r="X9" s="263"/>
      <c r="Y9" s="261"/>
      <c r="Z9" s="262"/>
      <c r="AA9" s="263"/>
      <c r="AB9" s="261"/>
      <c r="AC9" s="262"/>
      <c r="AD9" s="263"/>
      <c r="AE9" s="261"/>
      <c r="AF9" s="262"/>
      <c r="AG9" s="263"/>
      <c r="AH9" s="309">
        <f>SUM(V9:AG10)</f>
        <v>0</v>
      </c>
      <c r="AI9" s="309"/>
      <c r="AJ9" s="310"/>
      <c r="AK9" s="306"/>
      <c r="AL9" s="307"/>
      <c r="AM9" s="308"/>
      <c r="AN9" s="314"/>
      <c r="AO9" s="314"/>
      <c r="AP9" s="314"/>
      <c r="AQ9" s="314"/>
      <c r="AR9" s="319"/>
      <c r="AS9" s="346"/>
      <c r="AT9" s="347"/>
      <c r="AU9" s="348"/>
      <c r="AV9" s="313"/>
      <c r="AW9" s="314"/>
      <c r="AX9" s="314"/>
      <c r="AY9" s="314"/>
      <c r="AZ9" s="314"/>
      <c r="BA9" s="292"/>
      <c r="BB9" s="293"/>
      <c r="BC9" s="293"/>
      <c r="BD9" s="294"/>
      <c r="BE9" s="292"/>
      <c r="BF9" s="293"/>
      <c r="BG9" s="293"/>
      <c r="BH9" s="294"/>
    </row>
    <row r="10" spans="1:65" ht="14.25" customHeight="1" thickBot="1">
      <c r="A10" s="296"/>
      <c r="B10" s="276"/>
      <c r="C10" s="264"/>
      <c r="D10" s="265"/>
      <c r="E10" s="266"/>
      <c r="F10" s="264"/>
      <c r="G10" s="265"/>
      <c r="H10" s="266"/>
      <c r="I10" s="264"/>
      <c r="J10" s="265"/>
      <c r="K10" s="266"/>
      <c r="L10" s="264"/>
      <c r="M10" s="265"/>
      <c r="N10" s="266"/>
      <c r="O10" s="270"/>
      <c r="P10" s="271"/>
      <c r="Q10" s="271"/>
      <c r="R10" s="271"/>
      <c r="S10" s="272"/>
      <c r="T10" s="275"/>
      <c r="U10" s="276"/>
      <c r="V10" s="264"/>
      <c r="W10" s="265"/>
      <c r="X10" s="266"/>
      <c r="Y10" s="264"/>
      <c r="Z10" s="265"/>
      <c r="AA10" s="266"/>
      <c r="AB10" s="264"/>
      <c r="AC10" s="265"/>
      <c r="AD10" s="266"/>
      <c r="AE10" s="264"/>
      <c r="AF10" s="265"/>
      <c r="AG10" s="266"/>
      <c r="AH10" s="311"/>
      <c r="AI10" s="311"/>
      <c r="AJ10" s="312"/>
      <c r="AK10" s="303" t="s">
        <v>68</v>
      </c>
      <c r="AL10" s="304"/>
      <c r="AM10" s="305"/>
      <c r="AN10" s="314">
        <f>SUM(AN6:AR9)</f>
        <v>0</v>
      </c>
      <c r="AO10" s="314"/>
      <c r="AP10" s="314"/>
      <c r="AQ10" s="314"/>
      <c r="AR10" s="314"/>
      <c r="AS10" s="342">
        <f>SUM(AS6:AU9)</f>
        <v>0</v>
      </c>
      <c r="AT10" s="342"/>
      <c r="AU10" s="342"/>
      <c r="AV10" s="314">
        <f>SUM(AN10:AU11)</f>
        <v>0</v>
      </c>
      <c r="AW10" s="314"/>
      <c r="AX10" s="314"/>
      <c r="AY10" s="314"/>
      <c r="AZ10" s="314"/>
      <c r="BA10" s="289">
        <f>SUM(BA6:BD9)</f>
        <v>0</v>
      </c>
      <c r="BB10" s="290"/>
      <c r="BC10" s="290"/>
      <c r="BD10" s="291"/>
      <c r="BE10" s="289">
        <f>SUM(BE6:BH9)</f>
        <v>0</v>
      </c>
      <c r="BF10" s="290"/>
      <c r="BG10" s="290"/>
      <c r="BH10" s="291"/>
    </row>
    <row r="11" spans="1:65" ht="14.25" customHeight="1">
      <c r="A11" s="315" t="s">
        <v>1524</v>
      </c>
      <c r="B11" s="316"/>
      <c r="C11" s="339">
        <f>C9*S16</f>
        <v>0</v>
      </c>
      <c r="D11" s="340"/>
      <c r="E11" s="341"/>
      <c r="F11" s="339">
        <f>F9*V16</f>
        <v>0</v>
      </c>
      <c r="G11" s="340"/>
      <c r="H11" s="341"/>
      <c r="I11" s="339">
        <f>I9*Y16</f>
        <v>0</v>
      </c>
      <c r="J11" s="340"/>
      <c r="K11" s="341"/>
      <c r="L11" s="339">
        <f>L9*AB16</f>
        <v>0</v>
      </c>
      <c r="M11" s="340"/>
      <c r="N11" s="341"/>
      <c r="O11" s="300">
        <f>SUM(C11:N11)</f>
        <v>0</v>
      </c>
      <c r="P11" s="301"/>
      <c r="Q11" s="301"/>
      <c r="R11" s="301"/>
      <c r="S11" s="302"/>
      <c r="T11" s="317" t="s">
        <v>1524</v>
      </c>
      <c r="U11" s="316"/>
      <c r="V11" s="339">
        <f>V9*S67</f>
        <v>0</v>
      </c>
      <c r="W11" s="340"/>
      <c r="X11" s="341"/>
      <c r="Y11" s="339">
        <f>Y9*V67</f>
        <v>0</v>
      </c>
      <c r="Z11" s="340"/>
      <c r="AA11" s="341"/>
      <c r="AB11" s="339">
        <f t="shared" ref="AB11" si="0">AB9*Y67</f>
        <v>0</v>
      </c>
      <c r="AC11" s="340"/>
      <c r="AD11" s="341"/>
      <c r="AE11" s="339">
        <f t="shared" ref="AE11" si="1">AE9*AB67</f>
        <v>0</v>
      </c>
      <c r="AF11" s="340"/>
      <c r="AG11" s="341"/>
      <c r="AH11" s="300">
        <f>SUM(V11:AG11)</f>
        <v>0</v>
      </c>
      <c r="AI11" s="301"/>
      <c r="AJ11" s="302"/>
      <c r="AK11" s="306"/>
      <c r="AL11" s="307"/>
      <c r="AM11" s="308"/>
      <c r="AN11" s="314"/>
      <c r="AO11" s="314"/>
      <c r="AP11" s="314"/>
      <c r="AQ11" s="314"/>
      <c r="AR11" s="314"/>
      <c r="AS11" s="314"/>
      <c r="AT11" s="314"/>
      <c r="AU11" s="314"/>
      <c r="AV11" s="314"/>
      <c r="AW11" s="314"/>
      <c r="AX11" s="314"/>
      <c r="AY11" s="314"/>
      <c r="AZ11" s="314"/>
      <c r="BA11" s="292"/>
      <c r="BB11" s="293"/>
      <c r="BC11" s="293"/>
      <c r="BD11" s="294"/>
      <c r="BE11" s="292"/>
      <c r="BF11" s="293"/>
      <c r="BG11" s="293"/>
      <c r="BH11" s="294"/>
    </row>
    <row r="12" spans="1:65" ht="7.5" customHeight="1">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row>
    <row r="13" spans="1:65" ht="14.25" customHeight="1">
      <c r="A13" s="326"/>
      <c r="B13" s="277" t="s">
        <v>0</v>
      </c>
      <c r="C13" s="278"/>
      <c r="D13" s="278"/>
      <c r="E13" s="278"/>
      <c r="F13" s="278"/>
      <c r="G13" s="329"/>
      <c r="H13" s="277" t="s">
        <v>1</v>
      </c>
      <c r="I13" s="278"/>
      <c r="J13" s="278"/>
      <c r="K13" s="278"/>
      <c r="L13" s="278"/>
      <c r="M13" s="329"/>
      <c r="N13" s="277" t="s">
        <v>77</v>
      </c>
      <c r="O13" s="278"/>
      <c r="P13" s="329"/>
      <c r="Q13" s="336" t="s">
        <v>1593</v>
      </c>
      <c r="R13" s="336" t="s">
        <v>1609</v>
      </c>
      <c r="S13" s="285" t="s">
        <v>71</v>
      </c>
      <c r="T13" s="286"/>
      <c r="U13" s="286"/>
      <c r="V13" s="286"/>
      <c r="W13" s="286"/>
      <c r="X13" s="286"/>
      <c r="Y13" s="286"/>
      <c r="Z13" s="286"/>
      <c r="AA13" s="286"/>
      <c r="AB13" s="286"/>
      <c r="AC13" s="286"/>
      <c r="AD13" s="286"/>
      <c r="AE13" s="286"/>
      <c r="AF13" s="286"/>
      <c r="AG13" s="365"/>
      <c r="AH13" s="277" t="s">
        <v>46</v>
      </c>
      <c r="AI13" s="278"/>
      <c r="AJ13" s="278"/>
      <c r="AK13" s="277" t="s">
        <v>58</v>
      </c>
      <c r="AL13" s="278"/>
      <c r="AM13" s="329"/>
      <c r="AN13" s="277" t="s">
        <v>66</v>
      </c>
      <c r="AO13" s="278"/>
      <c r="AP13" s="278"/>
      <c r="AQ13" s="329"/>
      <c r="AR13" s="277" t="s">
        <v>65</v>
      </c>
      <c r="AS13" s="278"/>
      <c r="AT13" s="278"/>
      <c r="AU13" s="329"/>
      <c r="AV13" s="352" t="s">
        <v>78</v>
      </c>
      <c r="AW13" s="366"/>
      <c r="AX13" s="366"/>
      <c r="AY13" s="367"/>
      <c r="AZ13" s="277" t="s">
        <v>76</v>
      </c>
      <c r="BA13" s="278"/>
      <c r="BB13" s="278"/>
      <c r="BC13" s="329"/>
      <c r="BD13" s="250" t="s">
        <v>59</v>
      </c>
      <c r="BE13" s="251"/>
      <c r="BF13" s="251"/>
      <c r="BG13" s="251"/>
      <c r="BH13" s="247"/>
      <c r="BL13" s="189" t="s">
        <v>1593</v>
      </c>
      <c r="BM13" s="189"/>
    </row>
    <row r="14" spans="1:65" ht="14.25" customHeight="1">
      <c r="A14" s="327"/>
      <c r="B14" s="330"/>
      <c r="C14" s="331"/>
      <c r="D14" s="331"/>
      <c r="E14" s="331"/>
      <c r="F14" s="331"/>
      <c r="G14" s="332"/>
      <c r="H14" s="330"/>
      <c r="I14" s="331"/>
      <c r="J14" s="331"/>
      <c r="K14" s="331"/>
      <c r="L14" s="331"/>
      <c r="M14" s="332"/>
      <c r="N14" s="330"/>
      <c r="O14" s="331"/>
      <c r="P14" s="332"/>
      <c r="Q14" s="337"/>
      <c r="R14" s="337"/>
      <c r="S14" s="277" t="s">
        <v>74</v>
      </c>
      <c r="T14" s="278"/>
      <c r="U14" s="329"/>
      <c r="V14" s="277" t="s">
        <v>75</v>
      </c>
      <c r="W14" s="278"/>
      <c r="X14" s="329"/>
      <c r="Y14" s="352" t="s">
        <v>72</v>
      </c>
      <c r="Z14" s="353"/>
      <c r="AA14" s="354"/>
      <c r="AB14" s="277" t="s">
        <v>73</v>
      </c>
      <c r="AC14" s="278"/>
      <c r="AD14" s="278"/>
      <c r="AE14" s="277" t="s">
        <v>3</v>
      </c>
      <c r="AF14" s="278"/>
      <c r="AG14" s="329"/>
      <c r="AH14" s="330"/>
      <c r="AI14" s="331"/>
      <c r="AJ14" s="331"/>
      <c r="AK14" s="330"/>
      <c r="AL14" s="331"/>
      <c r="AM14" s="332"/>
      <c r="AN14" s="330"/>
      <c r="AO14" s="331"/>
      <c r="AP14" s="331"/>
      <c r="AQ14" s="332"/>
      <c r="AR14" s="330"/>
      <c r="AS14" s="331"/>
      <c r="AT14" s="331"/>
      <c r="AU14" s="332"/>
      <c r="AV14" s="368"/>
      <c r="AW14" s="369"/>
      <c r="AX14" s="369"/>
      <c r="AY14" s="370"/>
      <c r="AZ14" s="330"/>
      <c r="BA14" s="331"/>
      <c r="BB14" s="331"/>
      <c r="BC14" s="332"/>
      <c r="BD14" s="349"/>
      <c r="BE14" s="350"/>
      <c r="BF14" s="350"/>
      <c r="BG14" s="350"/>
      <c r="BH14" s="351"/>
      <c r="BL14" s="189">
        <v>1</v>
      </c>
      <c r="BM14" s="192" t="s">
        <v>1595</v>
      </c>
    </row>
    <row r="15" spans="1:65" ht="14.25" customHeight="1" thickBot="1">
      <c r="A15" s="327"/>
      <c r="B15" s="330"/>
      <c r="C15" s="331"/>
      <c r="D15" s="331"/>
      <c r="E15" s="331"/>
      <c r="F15" s="331"/>
      <c r="G15" s="332"/>
      <c r="H15" s="330"/>
      <c r="I15" s="331"/>
      <c r="J15" s="331"/>
      <c r="K15" s="331"/>
      <c r="L15" s="331"/>
      <c r="M15" s="332"/>
      <c r="N15" s="330"/>
      <c r="O15" s="331"/>
      <c r="P15" s="332"/>
      <c r="Q15" s="337"/>
      <c r="R15" s="337"/>
      <c r="S15" s="333"/>
      <c r="T15" s="334"/>
      <c r="U15" s="335"/>
      <c r="V15" s="333"/>
      <c r="W15" s="334"/>
      <c r="X15" s="335"/>
      <c r="Y15" s="355"/>
      <c r="Z15" s="356"/>
      <c r="AA15" s="357"/>
      <c r="AB15" s="333"/>
      <c r="AC15" s="334"/>
      <c r="AD15" s="334"/>
      <c r="AE15" s="330"/>
      <c r="AF15" s="331"/>
      <c r="AG15" s="332"/>
      <c r="AH15" s="330"/>
      <c r="AI15" s="331"/>
      <c r="AJ15" s="331"/>
      <c r="AK15" s="330"/>
      <c r="AL15" s="331"/>
      <c r="AM15" s="332"/>
      <c r="AN15" s="330"/>
      <c r="AO15" s="331"/>
      <c r="AP15" s="331"/>
      <c r="AQ15" s="332"/>
      <c r="AR15" s="330"/>
      <c r="AS15" s="331"/>
      <c r="AT15" s="331"/>
      <c r="AU15" s="332"/>
      <c r="AV15" s="368"/>
      <c r="AW15" s="369"/>
      <c r="AX15" s="369"/>
      <c r="AY15" s="370"/>
      <c r="AZ15" s="330"/>
      <c r="BA15" s="331"/>
      <c r="BB15" s="331"/>
      <c r="BC15" s="332"/>
      <c r="BD15" s="349"/>
      <c r="BE15" s="350"/>
      <c r="BF15" s="350"/>
      <c r="BG15" s="350"/>
      <c r="BH15" s="351"/>
      <c r="BL15" s="189">
        <v>2</v>
      </c>
      <c r="BM15" s="192" t="s">
        <v>1596</v>
      </c>
    </row>
    <row r="16" spans="1:65" ht="14.25" customHeight="1" thickBot="1">
      <c r="A16" s="328"/>
      <c r="B16" s="333"/>
      <c r="C16" s="334"/>
      <c r="D16" s="334"/>
      <c r="E16" s="334"/>
      <c r="F16" s="334"/>
      <c r="G16" s="335"/>
      <c r="H16" s="333"/>
      <c r="I16" s="334"/>
      <c r="J16" s="334"/>
      <c r="K16" s="334"/>
      <c r="L16" s="334"/>
      <c r="M16" s="335"/>
      <c r="N16" s="333"/>
      <c r="O16" s="334"/>
      <c r="P16" s="335"/>
      <c r="Q16" s="338"/>
      <c r="R16" s="338"/>
      <c r="S16" s="361"/>
      <c r="T16" s="362"/>
      <c r="U16" s="363"/>
      <c r="V16" s="364"/>
      <c r="W16" s="362"/>
      <c r="X16" s="363"/>
      <c r="Y16" s="364"/>
      <c r="Z16" s="362"/>
      <c r="AA16" s="363"/>
      <c r="AB16" s="364"/>
      <c r="AC16" s="362"/>
      <c r="AD16" s="362"/>
      <c r="AE16" s="358"/>
      <c r="AF16" s="359"/>
      <c r="AG16" s="360"/>
      <c r="AH16" s="330"/>
      <c r="AI16" s="331"/>
      <c r="AJ16" s="331"/>
      <c r="AK16" s="358"/>
      <c r="AL16" s="359"/>
      <c r="AM16" s="360"/>
      <c r="AN16" s="358"/>
      <c r="AO16" s="359"/>
      <c r="AP16" s="359"/>
      <c r="AQ16" s="360"/>
      <c r="AR16" s="330"/>
      <c r="AS16" s="331"/>
      <c r="AT16" s="331"/>
      <c r="AU16" s="332"/>
      <c r="AV16" s="368"/>
      <c r="AW16" s="369"/>
      <c r="AX16" s="369"/>
      <c r="AY16" s="370"/>
      <c r="AZ16" s="330"/>
      <c r="BA16" s="331"/>
      <c r="BB16" s="331"/>
      <c r="BC16" s="332"/>
      <c r="BD16" s="349"/>
      <c r="BE16" s="350"/>
      <c r="BF16" s="350"/>
      <c r="BG16" s="350"/>
      <c r="BH16" s="351"/>
      <c r="BL16" s="189">
        <v>3</v>
      </c>
      <c r="BM16" s="192" t="s">
        <v>1597</v>
      </c>
    </row>
    <row r="17" spans="1:65" ht="14.25" customHeight="1">
      <c r="A17" s="394" t="s">
        <v>47</v>
      </c>
      <c r="B17" s="374"/>
      <c r="C17" s="375"/>
      <c r="D17" s="375"/>
      <c r="E17" s="375"/>
      <c r="F17" s="375"/>
      <c r="G17" s="376"/>
      <c r="H17" s="374"/>
      <c r="I17" s="375"/>
      <c r="J17" s="375"/>
      <c r="K17" s="375"/>
      <c r="L17" s="375"/>
      <c r="M17" s="376"/>
      <c r="N17" s="374"/>
      <c r="O17" s="375"/>
      <c r="P17" s="376"/>
      <c r="Q17" s="151" t="str">
        <f>IF(H17="","",IFERROR(""&amp;VLOOKUP(H17,廃棄率表!$A$6:$D$2001,3,FALSE)&amp;"","?"))</f>
        <v/>
      </c>
      <c r="R17" s="161" t="str">
        <f>IF(Q17="","",IFERROR(""&amp;VLOOKUP(Q17*1,廃棄率表!$H$6:$I$31,2,FALSE)&amp;"","?"))</f>
        <v/>
      </c>
      <c r="S17" s="397" t="str">
        <f>IF(N17="","",N17*$C$8)</f>
        <v/>
      </c>
      <c r="T17" s="385"/>
      <c r="U17" s="386"/>
      <c r="V17" s="384" t="str">
        <f>IF(N17="","",N17*$F$8)</f>
        <v/>
      </c>
      <c r="W17" s="385"/>
      <c r="X17" s="386"/>
      <c r="Y17" s="384" t="str">
        <f t="shared" ref="Y17:Y58" si="2">IF(N17="","",N17*$I$8)</f>
        <v/>
      </c>
      <c r="Z17" s="385"/>
      <c r="AA17" s="386"/>
      <c r="AB17" s="384" t="str">
        <f>IF(N17="","",N17*$L$8)</f>
        <v/>
      </c>
      <c r="AC17" s="385"/>
      <c r="AD17" s="386"/>
      <c r="AE17" s="387" t="str">
        <f t="shared" ref="AE17:AE58" si="3">IF(N17="","",SUM(S17:AD17))</f>
        <v/>
      </c>
      <c r="AF17" s="388"/>
      <c r="AG17" s="388"/>
      <c r="AH17" s="390" t="str">
        <f>IF(H17="","",IFERROR(""&amp;VLOOKUP(H17,廃棄率表!$A$6:$B$2001,2,FALSE)&amp;"","?"))</f>
        <v/>
      </c>
      <c r="AI17" s="391"/>
      <c r="AJ17" s="392"/>
      <c r="AK17" s="393" t="str">
        <f>IFERROR(AE17/(1-AH17/100),"")</f>
        <v/>
      </c>
      <c r="AL17" s="393"/>
      <c r="AM17" s="393"/>
      <c r="AN17" s="374"/>
      <c r="AO17" s="375"/>
      <c r="AP17" s="375"/>
      <c r="AQ17" s="376"/>
      <c r="AR17" s="371"/>
      <c r="AS17" s="372"/>
      <c r="AT17" s="372"/>
      <c r="AU17" s="373"/>
      <c r="AV17" s="374"/>
      <c r="AW17" s="375"/>
      <c r="AX17" s="375"/>
      <c r="AY17" s="376"/>
      <c r="AZ17" s="374"/>
      <c r="BA17" s="375"/>
      <c r="BB17" s="375"/>
      <c r="BC17" s="375"/>
      <c r="BD17" s="374"/>
      <c r="BE17" s="375"/>
      <c r="BF17" s="375"/>
      <c r="BG17" s="375"/>
      <c r="BH17" s="376"/>
      <c r="BL17" s="189">
        <v>4</v>
      </c>
      <c r="BM17" s="192" t="s">
        <v>1598</v>
      </c>
    </row>
    <row r="18" spans="1:65" ht="14.25" customHeight="1">
      <c r="A18" s="395"/>
      <c r="B18" s="377"/>
      <c r="C18" s="378"/>
      <c r="D18" s="378"/>
      <c r="E18" s="378"/>
      <c r="F18" s="378"/>
      <c r="G18" s="379"/>
      <c r="H18" s="377"/>
      <c r="I18" s="378"/>
      <c r="J18" s="378"/>
      <c r="K18" s="378"/>
      <c r="L18" s="378"/>
      <c r="M18" s="379"/>
      <c r="N18" s="377"/>
      <c r="O18" s="378"/>
      <c r="P18" s="379"/>
      <c r="Q18" s="152" t="str">
        <f>IF(H18="","",IFERROR(""&amp;VLOOKUP(H18,廃棄率表!$A$6:$D$2001,3,FALSE)&amp;"","?"))</f>
        <v/>
      </c>
      <c r="R18" s="157" t="str">
        <f>IF(Q18="","",IFERROR(""&amp;VLOOKUP(Q18*1,廃棄率表!$H$6:$I$31,2,FALSE)&amp;"","?"))</f>
        <v/>
      </c>
      <c r="S18" s="380" t="str">
        <f>IF(N18="","",N18*$C$8)</f>
        <v/>
      </c>
      <c r="T18" s="381"/>
      <c r="U18" s="382"/>
      <c r="V18" s="383" t="str">
        <f>IF(N18="","",N18*$F$8)</f>
        <v/>
      </c>
      <c r="W18" s="381"/>
      <c r="X18" s="382"/>
      <c r="Y18" s="383" t="str">
        <f t="shared" si="2"/>
        <v/>
      </c>
      <c r="Z18" s="381"/>
      <c r="AA18" s="382"/>
      <c r="AB18" s="383" t="str">
        <f>IF(N18="","",N18*$L$8)</f>
        <v/>
      </c>
      <c r="AC18" s="381"/>
      <c r="AD18" s="382"/>
      <c r="AE18" s="383" t="str">
        <f t="shared" si="3"/>
        <v/>
      </c>
      <c r="AF18" s="381"/>
      <c r="AG18" s="381"/>
      <c r="AH18" s="399" t="str">
        <f>IF(H18="","",IFERROR(""&amp;VLOOKUP(H18,廃棄率表!$A$6:$B$2001,2,FALSE)&amp;"","?"))</f>
        <v/>
      </c>
      <c r="AI18" s="400"/>
      <c r="AJ18" s="401"/>
      <c r="AK18" s="393" t="str">
        <f t="shared" ref="AK18:AK62" si="4">IFERROR(AE18/(1-AH18/100),"")</f>
        <v/>
      </c>
      <c r="AL18" s="393"/>
      <c r="AM18" s="393"/>
      <c r="AN18" s="377"/>
      <c r="AO18" s="378"/>
      <c r="AP18" s="378"/>
      <c r="AQ18" s="379"/>
      <c r="AR18" s="402"/>
      <c r="AS18" s="403"/>
      <c r="AT18" s="403"/>
      <c r="AU18" s="404"/>
      <c r="AV18" s="377"/>
      <c r="AW18" s="378"/>
      <c r="AX18" s="378"/>
      <c r="AY18" s="379"/>
      <c r="AZ18" s="377"/>
      <c r="BA18" s="378"/>
      <c r="BB18" s="378"/>
      <c r="BC18" s="379"/>
      <c r="BD18" s="377"/>
      <c r="BE18" s="378"/>
      <c r="BF18" s="378"/>
      <c r="BG18" s="378"/>
      <c r="BH18" s="379"/>
      <c r="BL18" s="189">
        <v>5</v>
      </c>
      <c r="BM18" s="192" t="s">
        <v>1556</v>
      </c>
    </row>
    <row r="19" spans="1:65" ht="14.25" customHeight="1">
      <c r="A19" s="395"/>
      <c r="B19" s="377"/>
      <c r="C19" s="378"/>
      <c r="D19" s="378"/>
      <c r="E19" s="378"/>
      <c r="F19" s="378"/>
      <c r="G19" s="379"/>
      <c r="H19" s="377"/>
      <c r="I19" s="378"/>
      <c r="J19" s="378"/>
      <c r="K19" s="378"/>
      <c r="L19" s="378"/>
      <c r="M19" s="379"/>
      <c r="N19" s="377"/>
      <c r="O19" s="378"/>
      <c r="P19" s="379"/>
      <c r="Q19" s="152" t="str">
        <f>IF(H19="","",IFERROR(""&amp;VLOOKUP(H19,廃棄率表!$A$6:$D$2001,3,FALSE)&amp;"","?"))</f>
        <v/>
      </c>
      <c r="R19" s="157" t="str">
        <f>IF(Q19="","",IFERROR(""&amp;VLOOKUP(Q19*1,廃棄率表!$H$6:$I$31,2,FALSE)&amp;"","?"))</f>
        <v/>
      </c>
      <c r="S19" s="380" t="str">
        <f t="shared" ref="S19:S58" si="5">IF(N19="","",N19*$C$8)</f>
        <v/>
      </c>
      <c r="T19" s="381"/>
      <c r="U19" s="382"/>
      <c r="V19" s="383" t="str">
        <f t="shared" ref="V19:V58" si="6">IF(N19="","",N19*$F$8)</f>
        <v/>
      </c>
      <c r="W19" s="381"/>
      <c r="X19" s="382"/>
      <c r="Y19" s="383" t="str">
        <f t="shared" si="2"/>
        <v/>
      </c>
      <c r="Z19" s="381"/>
      <c r="AA19" s="382"/>
      <c r="AB19" s="383" t="str">
        <f t="shared" ref="AB19:AB58" si="7">IF(N19="","",N19*$L$8)</f>
        <v/>
      </c>
      <c r="AC19" s="381"/>
      <c r="AD19" s="382"/>
      <c r="AE19" s="383" t="str">
        <f t="shared" si="3"/>
        <v/>
      </c>
      <c r="AF19" s="381"/>
      <c r="AG19" s="381"/>
      <c r="AH19" s="399" t="str">
        <f>IF(H19="","",IFERROR(""&amp;VLOOKUP(H19,廃棄率表!$A$6:$B$2001,2,FALSE)&amp;"","?"))</f>
        <v/>
      </c>
      <c r="AI19" s="400"/>
      <c r="AJ19" s="401"/>
      <c r="AK19" s="393" t="str">
        <f t="shared" si="4"/>
        <v/>
      </c>
      <c r="AL19" s="393"/>
      <c r="AM19" s="393"/>
      <c r="AN19" s="377"/>
      <c r="AO19" s="378"/>
      <c r="AP19" s="378"/>
      <c r="AQ19" s="379"/>
      <c r="AR19" s="402"/>
      <c r="AS19" s="403"/>
      <c r="AT19" s="403"/>
      <c r="AU19" s="404"/>
      <c r="AV19" s="377"/>
      <c r="AW19" s="378"/>
      <c r="AX19" s="378"/>
      <c r="AY19" s="379"/>
      <c r="AZ19" s="377"/>
      <c r="BA19" s="378"/>
      <c r="BB19" s="378"/>
      <c r="BC19" s="379"/>
      <c r="BD19" s="377"/>
      <c r="BE19" s="378"/>
      <c r="BF19" s="378"/>
      <c r="BG19" s="378"/>
      <c r="BH19" s="379"/>
      <c r="BL19" s="189">
        <v>6</v>
      </c>
      <c r="BM19" s="192" t="s">
        <v>1599</v>
      </c>
    </row>
    <row r="20" spans="1:65" ht="14.25" customHeight="1">
      <c r="A20" s="395"/>
      <c r="B20" s="377"/>
      <c r="C20" s="378"/>
      <c r="D20" s="378"/>
      <c r="E20" s="378"/>
      <c r="F20" s="378"/>
      <c r="G20" s="379"/>
      <c r="H20" s="377"/>
      <c r="I20" s="378"/>
      <c r="J20" s="378"/>
      <c r="K20" s="378"/>
      <c r="L20" s="378"/>
      <c r="M20" s="379"/>
      <c r="N20" s="377"/>
      <c r="O20" s="378"/>
      <c r="P20" s="379"/>
      <c r="Q20" s="152" t="str">
        <f>IF(H20="","",IFERROR(""&amp;VLOOKUP(H20,廃棄率表!$A$6:$D$2001,3,FALSE)&amp;"","?"))</f>
        <v/>
      </c>
      <c r="R20" s="157" t="str">
        <f>IF(Q20="","",IFERROR(""&amp;VLOOKUP(Q20*1,廃棄率表!$H$6:$I$31,2,FALSE)&amp;"","?"))</f>
        <v/>
      </c>
      <c r="S20" s="380" t="str">
        <f t="shared" si="5"/>
        <v/>
      </c>
      <c r="T20" s="381"/>
      <c r="U20" s="382"/>
      <c r="V20" s="383" t="str">
        <f t="shared" si="6"/>
        <v/>
      </c>
      <c r="W20" s="381"/>
      <c r="X20" s="382"/>
      <c r="Y20" s="383" t="str">
        <f t="shared" si="2"/>
        <v/>
      </c>
      <c r="Z20" s="381"/>
      <c r="AA20" s="382"/>
      <c r="AB20" s="383" t="str">
        <f t="shared" si="7"/>
        <v/>
      </c>
      <c r="AC20" s="381"/>
      <c r="AD20" s="382"/>
      <c r="AE20" s="383" t="str">
        <f t="shared" si="3"/>
        <v/>
      </c>
      <c r="AF20" s="381"/>
      <c r="AG20" s="381"/>
      <c r="AH20" s="399" t="str">
        <f>IF(H20="","",IFERROR(""&amp;VLOOKUP(H20,廃棄率表!$A$6:$B$2001,2,FALSE)&amp;"","?"))</f>
        <v/>
      </c>
      <c r="AI20" s="400"/>
      <c r="AJ20" s="401"/>
      <c r="AK20" s="393" t="str">
        <f t="shared" si="4"/>
        <v/>
      </c>
      <c r="AL20" s="393"/>
      <c r="AM20" s="393"/>
      <c r="AN20" s="377"/>
      <c r="AO20" s="378"/>
      <c r="AP20" s="378"/>
      <c r="AQ20" s="379"/>
      <c r="AR20" s="402"/>
      <c r="AS20" s="403"/>
      <c r="AT20" s="403"/>
      <c r="AU20" s="404"/>
      <c r="AV20" s="377"/>
      <c r="AW20" s="378"/>
      <c r="AX20" s="378"/>
      <c r="AY20" s="379"/>
      <c r="AZ20" s="377"/>
      <c r="BA20" s="378"/>
      <c r="BB20" s="378"/>
      <c r="BC20" s="379"/>
      <c r="BD20" s="377"/>
      <c r="BE20" s="378"/>
      <c r="BF20" s="378"/>
      <c r="BG20" s="378"/>
      <c r="BH20" s="379"/>
      <c r="BL20" s="189">
        <v>7</v>
      </c>
      <c r="BM20" s="192" t="s">
        <v>1600</v>
      </c>
    </row>
    <row r="21" spans="1:65" ht="14.25" customHeight="1">
      <c r="A21" s="395"/>
      <c r="B21" s="377"/>
      <c r="C21" s="378"/>
      <c r="D21" s="378"/>
      <c r="E21" s="378"/>
      <c r="F21" s="378"/>
      <c r="G21" s="379"/>
      <c r="H21" s="377"/>
      <c r="I21" s="378"/>
      <c r="J21" s="378"/>
      <c r="K21" s="378"/>
      <c r="L21" s="378"/>
      <c r="M21" s="379"/>
      <c r="N21" s="377"/>
      <c r="O21" s="378"/>
      <c r="P21" s="379"/>
      <c r="Q21" s="152" t="str">
        <f>IF(H21="","",IFERROR(""&amp;VLOOKUP(H21,廃棄率表!$A$6:$D$2001,3,FALSE)&amp;"","?"))</f>
        <v/>
      </c>
      <c r="R21" s="157" t="str">
        <f>IF(Q21="","",IFERROR(""&amp;VLOOKUP(Q21*1,廃棄率表!$H$6:$I$31,2,FALSE)&amp;"","?"))</f>
        <v/>
      </c>
      <c r="S21" s="380" t="str">
        <f t="shared" si="5"/>
        <v/>
      </c>
      <c r="T21" s="381"/>
      <c r="U21" s="382"/>
      <c r="V21" s="383" t="str">
        <f t="shared" si="6"/>
        <v/>
      </c>
      <c r="W21" s="381"/>
      <c r="X21" s="382"/>
      <c r="Y21" s="383" t="str">
        <f t="shared" si="2"/>
        <v/>
      </c>
      <c r="Z21" s="381"/>
      <c r="AA21" s="382"/>
      <c r="AB21" s="383" t="str">
        <f t="shared" si="7"/>
        <v/>
      </c>
      <c r="AC21" s="381"/>
      <c r="AD21" s="382"/>
      <c r="AE21" s="383" t="str">
        <f t="shared" si="3"/>
        <v/>
      </c>
      <c r="AF21" s="381"/>
      <c r="AG21" s="381"/>
      <c r="AH21" s="399" t="str">
        <f>IF(H21="","",IFERROR(""&amp;VLOOKUP(H21,廃棄率表!$A$6:$B$2001,2,FALSE)&amp;"","?"))</f>
        <v/>
      </c>
      <c r="AI21" s="400"/>
      <c r="AJ21" s="401"/>
      <c r="AK21" s="393" t="str">
        <f t="shared" si="4"/>
        <v/>
      </c>
      <c r="AL21" s="393"/>
      <c r="AM21" s="393"/>
      <c r="AN21" s="377"/>
      <c r="AO21" s="378"/>
      <c r="AP21" s="378"/>
      <c r="AQ21" s="379"/>
      <c r="AR21" s="402"/>
      <c r="AS21" s="403"/>
      <c r="AT21" s="403"/>
      <c r="AU21" s="404"/>
      <c r="AV21" s="377"/>
      <c r="AW21" s="378"/>
      <c r="AX21" s="378"/>
      <c r="AY21" s="379"/>
      <c r="AZ21" s="377"/>
      <c r="BA21" s="378"/>
      <c r="BB21" s="378"/>
      <c r="BC21" s="379"/>
      <c r="BD21" s="377"/>
      <c r="BE21" s="378"/>
      <c r="BF21" s="378"/>
      <c r="BG21" s="378"/>
      <c r="BH21" s="379"/>
      <c r="BL21" s="189">
        <v>8</v>
      </c>
      <c r="BM21" s="192" t="s">
        <v>1601</v>
      </c>
    </row>
    <row r="22" spans="1:65" ht="14.25" customHeight="1">
      <c r="A22" s="395"/>
      <c r="B22" s="377"/>
      <c r="C22" s="378"/>
      <c r="D22" s="378"/>
      <c r="E22" s="378"/>
      <c r="F22" s="378"/>
      <c r="G22" s="379"/>
      <c r="H22" s="377"/>
      <c r="I22" s="378"/>
      <c r="J22" s="378"/>
      <c r="K22" s="378"/>
      <c r="L22" s="378"/>
      <c r="M22" s="379"/>
      <c r="N22" s="377"/>
      <c r="O22" s="378"/>
      <c r="P22" s="379"/>
      <c r="Q22" s="152" t="str">
        <f>IF(H22="","",IFERROR(""&amp;VLOOKUP(H22,廃棄率表!$A$6:$D$2001,3,FALSE)&amp;"","?"))</f>
        <v/>
      </c>
      <c r="R22" s="157" t="str">
        <f>IF(Q22="","",IFERROR(""&amp;VLOOKUP(Q22*1,廃棄率表!$H$6:$I$31,2,FALSE)&amp;"","?"))</f>
        <v/>
      </c>
      <c r="S22" s="380" t="str">
        <f t="shared" si="5"/>
        <v/>
      </c>
      <c r="T22" s="381"/>
      <c r="U22" s="382"/>
      <c r="V22" s="383" t="str">
        <f t="shared" si="6"/>
        <v/>
      </c>
      <c r="W22" s="381"/>
      <c r="X22" s="382"/>
      <c r="Y22" s="383" t="str">
        <f t="shared" si="2"/>
        <v/>
      </c>
      <c r="Z22" s="381"/>
      <c r="AA22" s="382"/>
      <c r="AB22" s="383" t="str">
        <f t="shared" si="7"/>
        <v/>
      </c>
      <c r="AC22" s="381"/>
      <c r="AD22" s="382"/>
      <c r="AE22" s="383" t="str">
        <f t="shared" si="3"/>
        <v/>
      </c>
      <c r="AF22" s="381"/>
      <c r="AG22" s="381"/>
      <c r="AH22" s="399" t="str">
        <f>IF(H22="","",IFERROR(""&amp;VLOOKUP(H22,廃棄率表!$A$6:$B$2001,2,FALSE)&amp;"","?"))</f>
        <v/>
      </c>
      <c r="AI22" s="400"/>
      <c r="AJ22" s="401"/>
      <c r="AK22" s="393" t="str">
        <f t="shared" si="4"/>
        <v/>
      </c>
      <c r="AL22" s="393"/>
      <c r="AM22" s="393"/>
      <c r="AN22" s="377"/>
      <c r="AO22" s="378"/>
      <c r="AP22" s="378"/>
      <c r="AQ22" s="379"/>
      <c r="AR22" s="402"/>
      <c r="AS22" s="403"/>
      <c r="AT22" s="403"/>
      <c r="AU22" s="404"/>
      <c r="AV22" s="377"/>
      <c r="AW22" s="378"/>
      <c r="AX22" s="378"/>
      <c r="AY22" s="379"/>
      <c r="AZ22" s="377"/>
      <c r="BA22" s="378"/>
      <c r="BB22" s="378"/>
      <c r="BC22" s="379"/>
      <c r="BD22" s="377"/>
      <c r="BE22" s="378"/>
      <c r="BF22" s="378"/>
      <c r="BG22" s="378"/>
      <c r="BH22" s="379"/>
      <c r="BL22" s="189">
        <v>9</v>
      </c>
      <c r="BM22" s="192" t="s">
        <v>1602</v>
      </c>
    </row>
    <row r="23" spans="1:65" ht="14.25" customHeight="1">
      <c r="A23" s="395"/>
      <c r="B23" s="377"/>
      <c r="C23" s="378"/>
      <c r="D23" s="378"/>
      <c r="E23" s="378"/>
      <c r="F23" s="378"/>
      <c r="G23" s="379"/>
      <c r="H23" s="377"/>
      <c r="I23" s="378"/>
      <c r="J23" s="378"/>
      <c r="K23" s="378"/>
      <c r="L23" s="378"/>
      <c r="M23" s="379"/>
      <c r="N23" s="377"/>
      <c r="O23" s="378"/>
      <c r="P23" s="379"/>
      <c r="Q23" s="152" t="str">
        <f>IF(H23="","",IFERROR(""&amp;VLOOKUP(H23,廃棄率表!$A$6:$D$2001,3,FALSE)&amp;"","?"))</f>
        <v/>
      </c>
      <c r="R23" s="157" t="str">
        <f>IF(Q23="","",IFERROR(""&amp;VLOOKUP(Q23*1,廃棄率表!$H$6:$I$31,2,FALSE)&amp;"","?"))</f>
        <v/>
      </c>
      <c r="S23" s="380" t="str">
        <f t="shared" si="5"/>
        <v/>
      </c>
      <c r="T23" s="381"/>
      <c r="U23" s="382"/>
      <c r="V23" s="383" t="str">
        <f>IF(N23="","",N23*$F$8)</f>
        <v/>
      </c>
      <c r="W23" s="381"/>
      <c r="X23" s="382"/>
      <c r="Y23" s="383" t="str">
        <f t="shared" si="2"/>
        <v/>
      </c>
      <c r="Z23" s="381"/>
      <c r="AA23" s="382"/>
      <c r="AB23" s="383" t="str">
        <f t="shared" si="7"/>
        <v/>
      </c>
      <c r="AC23" s="381"/>
      <c r="AD23" s="382"/>
      <c r="AE23" s="383" t="str">
        <f t="shared" si="3"/>
        <v/>
      </c>
      <c r="AF23" s="381"/>
      <c r="AG23" s="381"/>
      <c r="AH23" s="399" t="str">
        <f>IF(H23="","",IFERROR(""&amp;VLOOKUP(H23,廃棄率表!$A$6:$B$2001,2,FALSE)&amp;"","?"))</f>
        <v/>
      </c>
      <c r="AI23" s="400"/>
      <c r="AJ23" s="401"/>
      <c r="AK23" s="393" t="str">
        <f t="shared" si="4"/>
        <v/>
      </c>
      <c r="AL23" s="393"/>
      <c r="AM23" s="393"/>
      <c r="AN23" s="377"/>
      <c r="AO23" s="378"/>
      <c r="AP23" s="378"/>
      <c r="AQ23" s="379"/>
      <c r="AR23" s="402"/>
      <c r="AS23" s="403"/>
      <c r="AT23" s="403"/>
      <c r="AU23" s="404"/>
      <c r="AV23" s="377"/>
      <c r="AW23" s="378"/>
      <c r="AX23" s="378"/>
      <c r="AY23" s="379"/>
      <c r="AZ23" s="377"/>
      <c r="BA23" s="378"/>
      <c r="BB23" s="378"/>
      <c r="BC23" s="379"/>
      <c r="BD23" s="377"/>
      <c r="BE23" s="378"/>
      <c r="BF23" s="378"/>
      <c r="BG23" s="378"/>
      <c r="BH23" s="379"/>
      <c r="BL23" s="189">
        <v>10</v>
      </c>
      <c r="BM23" s="192" t="s">
        <v>1563</v>
      </c>
    </row>
    <row r="24" spans="1:65" ht="14.25" customHeight="1">
      <c r="A24" s="395"/>
      <c r="B24" s="377"/>
      <c r="C24" s="378"/>
      <c r="D24" s="378"/>
      <c r="E24" s="378"/>
      <c r="F24" s="378"/>
      <c r="G24" s="379"/>
      <c r="H24" s="377"/>
      <c r="I24" s="378"/>
      <c r="J24" s="378"/>
      <c r="K24" s="378"/>
      <c r="L24" s="378"/>
      <c r="M24" s="379"/>
      <c r="N24" s="377"/>
      <c r="O24" s="378"/>
      <c r="P24" s="379"/>
      <c r="Q24" s="152" t="str">
        <f>IF(H24="","",IFERROR(""&amp;VLOOKUP(H24,廃棄率表!$A$6:$D$2001,3,FALSE)&amp;"","?"))</f>
        <v/>
      </c>
      <c r="R24" s="157" t="str">
        <f>IF(Q24="","",IFERROR(""&amp;VLOOKUP(Q24*1,廃棄率表!$H$6:$I$31,2,FALSE)&amp;"","?"))</f>
        <v/>
      </c>
      <c r="S24" s="380" t="str">
        <f t="shared" si="5"/>
        <v/>
      </c>
      <c r="T24" s="381"/>
      <c r="U24" s="382"/>
      <c r="V24" s="383" t="str">
        <f t="shared" si="6"/>
        <v/>
      </c>
      <c r="W24" s="381"/>
      <c r="X24" s="382"/>
      <c r="Y24" s="383" t="str">
        <f t="shared" si="2"/>
        <v/>
      </c>
      <c r="Z24" s="381"/>
      <c r="AA24" s="382"/>
      <c r="AB24" s="383" t="str">
        <f t="shared" si="7"/>
        <v/>
      </c>
      <c r="AC24" s="381"/>
      <c r="AD24" s="382"/>
      <c r="AE24" s="383" t="str">
        <f t="shared" si="3"/>
        <v/>
      </c>
      <c r="AF24" s="381"/>
      <c r="AG24" s="381"/>
      <c r="AH24" s="399" t="str">
        <f>IF(H24="","",IFERROR(""&amp;VLOOKUP(H24,廃棄率表!$A$6:$B$2001,2,FALSE)&amp;"","?"))</f>
        <v/>
      </c>
      <c r="AI24" s="400"/>
      <c r="AJ24" s="401"/>
      <c r="AK24" s="393" t="str">
        <f t="shared" si="4"/>
        <v/>
      </c>
      <c r="AL24" s="393"/>
      <c r="AM24" s="393"/>
      <c r="AN24" s="377"/>
      <c r="AO24" s="378"/>
      <c r="AP24" s="378"/>
      <c r="AQ24" s="379"/>
      <c r="AR24" s="402"/>
      <c r="AS24" s="403"/>
      <c r="AT24" s="403"/>
      <c r="AU24" s="404"/>
      <c r="AV24" s="377"/>
      <c r="AW24" s="378"/>
      <c r="AX24" s="378"/>
      <c r="AY24" s="379"/>
      <c r="AZ24" s="377"/>
      <c r="BA24" s="378"/>
      <c r="BB24" s="378"/>
      <c r="BC24" s="379"/>
      <c r="BD24" s="377"/>
      <c r="BE24" s="378"/>
      <c r="BF24" s="378"/>
      <c r="BG24" s="378"/>
      <c r="BH24" s="379"/>
      <c r="BL24" s="189">
        <v>11</v>
      </c>
      <c r="BM24" s="192" t="s">
        <v>1564</v>
      </c>
    </row>
    <row r="25" spans="1:65" ht="14.25" customHeight="1">
      <c r="A25" s="395"/>
      <c r="B25" s="377"/>
      <c r="C25" s="378"/>
      <c r="D25" s="378"/>
      <c r="E25" s="378"/>
      <c r="F25" s="378"/>
      <c r="G25" s="379"/>
      <c r="H25" s="377"/>
      <c r="I25" s="378"/>
      <c r="J25" s="378"/>
      <c r="K25" s="378"/>
      <c r="L25" s="378"/>
      <c r="M25" s="379"/>
      <c r="N25" s="377"/>
      <c r="O25" s="378"/>
      <c r="P25" s="379"/>
      <c r="Q25" s="152" t="str">
        <f>IF(H25="","",IFERROR(""&amp;VLOOKUP(H25,廃棄率表!$A$6:$D$2001,3,FALSE)&amp;"","?"))</f>
        <v/>
      </c>
      <c r="R25" s="157" t="str">
        <f>IF(Q25="","",IFERROR(""&amp;VLOOKUP(Q25*1,廃棄率表!$H$6:$I$31,2,FALSE)&amp;"","?"))</f>
        <v/>
      </c>
      <c r="S25" s="380" t="str">
        <f t="shared" si="5"/>
        <v/>
      </c>
      <c r="T25" s="381"/>
      <c r="U25" s="382"/>
      <c r="V25" s="383" t="str">
        <f t="shared" si="6"/>
        <v/>
      </c>
      <c r="W25" s="381"/>
      <c r="X25" s="382"/>
      <c r="Y25" s="383" t="str">
        <f t="shared" si="2"/>
        <v/>
      </c>
      <c r="Z25" s="381"/>
      <c r="AA25" s="382"/>
      <c r="AB25" s="383" t="str">
        <f t="shared" si="7"/>
        <v/>
      </c>
      <c r="AC25" s="381"/>
      <c r="AD25" s="382"/>
      <c r="AE25" s="383" t="str">
        <f t="shared" si="3"/>
        <v/>
      </c>
      <c r="AF25" s="381"/>
      <c r="AG25" s="381"/>
      <c r="AH25" s="399" t="str">
        <f>IF(H25="","",IFERROR(""&amp;VLOOKUP(H25,廃棄率表!$A$6:$B$2001,2,FALSE)&amp;"","?"))</f>
        <v/>
      </c>
      <c r="AI25" s="400"/>
      <c r="AJ25" s="401"/>
      <c r="AK25" s="393" t="str">
        <f t="shared" si="4"/>
        <v/>
      </c>
      <c r="AL25" s="393"/>
      <c r="AM25" s="393"/>
      <c r="AN25" s="377"/>
      <c r="AO25" s="378"/>
      <c r="AP25" s="378"/>
      <c r="AQ25" s="379"/>
      <c r="AR25" s="402"/>
      <c r="AS25" s="403"/>
      <c r="AT25" s="403"/>
      <c r="AU25" s="404"/>
      <c r="AV25" s="377"/>
      <c r="AW25" s="378"/>
      <c r="AX25" s="378"/>
      <c r="AY25" s="379"/>
      <c r="AZ25" s="377"/>
      <c r="BA25" s="378"/>
      <c r="BB25" s="378"/>
      <c r="BC25" s="379"/>
      <c r="BD25" s="377"/>
      <c r="BE25" s="378"/>
      <c r="BF25" s="378"/>
      <c r="BG25" s="378"/>
      <c r="BH25" s="379"/>
      <c r="BL25" s="189">
        <v>12</v>
      </c>
      <c r="BM25" s="192" t="s">
        <v>1565</v>
      </c>
    </row>
    <row r="26" spans="1:65" ht="14.25" customHeight="1">
      <c r="A26" s="395"/>
      <c r="B26" s="377"/>
      <c r="C26" s="378"/>
      <c r="D26" s="378"/>
      <c r="E26" s="378"/>
      <c r="F26" s="378"/>
      <c r="G26" s="379"/>
      <c r="H26" s="377"/>
      <c r="I26" s="378"/>
      <c r="J26" s="378"/>
      <c r="K26" s="378"/>
      <c r="L26" s="378"/>
      <c r="M26" s="379"/>
      <c r="N26" s="377"/>
      <c r="O26" s="378"/>
      <c r="P26" s="379"/>
      <c r="Q26" s="152" t="str">
        <f>IF(H26="","",IFERROR(""&amp;VLOOKUP(H26,廃棄率表!$A$6:$D$2001,3,FALSE)&amp;"","?"))</f>
        <v/>
      </c>
      <c r="R26" s="157" t="str">
        <f>IF(Q26="","",IFERROR(""&amp;VLOOKUP(Q26*1,廃棄率表!$H$6:$I$31,2,FALSE)&amp;"","?"))</f>
        <v/>
      </c>
      <c r="S26" s="380" t="str">
        <f t="shared" si="5"/>
        <v/>
      </c>
      <c r="T26" s="381"/>
      <c r="U26" s="382"/>
      <c r="V26" s="383" t="str">
        <f t="shared" si="6"/>
        <v/>
      </c>
      <c r="W26" s="381"/>
      <c r="X26" s="382"/>
      <c r="Y26" s="383" t="str">
        <f t="shared" si="2"/>
        <v/>
      </c>
      <c r="Z26" s="381"/>
      <c r="AA26" s="382"/>
      <c r="AB26" s="383" t="str">
        <f t="shared" si="7"/>
        <v/>
      </c>
      <c r="AC26" s="381"/>
      <c r="AD26" s="382"/>
      <c r="AE26" s="383" t="str">
        <f t="shared" si="3"/>
        <v/>
      </c>
      <c r="AF26" s="381"/>
      <c r="AG26" s="381"/>
      <c r="AH26" s="399" t="str">
        <f>IF(H26="","",IFERROR(""&amp;VLOOKUP(H26,廃棄率表!$A$6:$B$2001,2,FALSE)&amp;"","?"))</f>
        <v/>
      </c>
      <c r="AI26" s="400"/>
      <c r="AJ26" s="401"/>
      <c r="AK26" s="393" t="str">
        <f t="shared" si="4"/>
        <v/>
      </c>
      <c r="AL26" s="393"/>
      <c r="AM26" s="393"/>
      <c r="AN26" s="377"/>
      <c r="AO26" s="378"/>
      <c r="AP26" s="378"/>
      <c r="AQ26" s="379"/>
      <c r="AR26" s="402"/>
      <c r="AS26" s="403"/>
      <c r="AT26" s="403"/>
      <c r="AU26" s="404"/>
      <c r="AV26" s="377"/>
      <c r="AW26" s="378"/>
      <c r="AX26" s="378"/>
      <c r="AY26" s="379"/>
      <c r="AZ26" s="377"/>
      <c r="BA26" s="378"/>
      <c r="BB26" s="378"/>
      <c r="BC26" s="379"/>
      <c r="BD26" s="377"/>
      <c r="BE26" s="378"/>
      <c r="BF26" s="378"/>
      <c r="BG26" s="378"/>
      <c r="BH26" s="379"/>
      <c r="BL26" s="189">
        <v>13</v>
      </c>
      <c r="BM26" s="192" t="s">
        <v>1566</v>
      </c>
    </row>
    <row r="27" spans="1:65" ht="14.25" customHeight="1">
      <c r="A27" s="395"/>
      <c r="B27" s="377"/>
      <c r="C27" s="378"/>
      <c r="D27" s="378"/>
      <c r="E27" s="378"/>
      <c r="F27" s="378"/>
      <c r="G27" s="379"/>
      <c r="H27" s="377"/>
      <c r="I27" s="378"/>
      <c r="J27" s="378"/>
      <c r="K27" s="378"/>
      <c r="L27" s="378"/>
      <c r="M27" s="379"/>
      <c r="N27" s="377"/>
      <c r="O27" s="378"/>
      <c r="P27" s="379"/>
      <c r="Q27" s="152" t="str">
        <f>IF(H27="","",IFERROR(""&amp;VLOOKUP(H27,廃棄率表!$A$6:$D$2001,3,FALSE)&amp;"","?"))</f>
        <v/>
      </c>
      <c r="R27" s="157" t="str">
        <f>IF(Q27="","",IFERROR(""&amp;VLOOKUP(Q27*1,廃棄率表!$H$6:$I$31,2,FALSE)&amp;"","?"))</f>
        <v/>
      </c>
      <c r="S27" s="380" t="str">
        <f t="shared" si="5"/>
        <v/>
      </c>
      <c r="T27" s="381"/>
      <c r="U27" s="382"/>
      <c r="V27" s="383" t="str">
        <f t="shared" si="6"/>
        <v/>
      </c>
      <c r="W27" s="381"/>
      <c r="X27" s="382"/>
      <c r="Y27" s="383" t="str">
        <f t="shared" si="2"/>
        <v/>
      </c>
      <c r="Z27" s="381"/>
      <c r="AA27" s="382"/>
      <c r="AB27" s="383" t="str">
        <f t="shared" si="7"/>
        <v/>
      </c>
      <c r="AC27" s="381"/>
      <c r="AD27" s="382"/>
      <c r="AE27" s="383" t="str">
        <f t="shared" si="3"/>
        <v/>
      </c>
      <c r="AF27" s="381"/>
      <c r="AG27" s="381"/>
      <c r="AH27" s="399" t="str">
        <f>IF(H27="","",IFERROR(""&amp;VLOOKUP(H27,廃棄率表!$A$6:$B$2001,2,FALSE)&amp;"","?"))</f>
        <v/>
      </c>
      <c r="AI27" s="400"/>
      <c r="AJ27" s="401"/>
      <c r="AK27" s="393" t="str">
        <f t="shared" si="4"/>
        <v/>
      </c>
      <c r="AL27" s="393"/>
      <c r="AM27" s="393"/>
      <c r="AN27" s="377"/>
      <c r="AO27" s="378"/>
      <c r="AP27" s="378"/>
      <c r="AQ27" s="379"/>
      <c r="AR27" s="402"/>
      <c r="AS27" s="403"/>
      <c r="AT27" s="403"/>
      <c r="AU27" s="404"/>
      <c r="AV27" s="377"/>
      <c r="AW27" s="378"/>
      <c r="AX27" s="378"/>
      <c r="AY27" s="379"/>
      <c r="AZ27" s="377"/>
      <c r="BA27" s="378"/>
      <c r="BB27" s="378"/>
      <c r="BC27" s="379"/>
      <c r="BD27" s="377"/>
      <c r="BE27" s="378"/>
      <c r="BF27" s="378"/>
      <c r="BG27" s="378"/>
      <c r="BH27" s="379"/>
      <c r="BL27" s="189">
        <v>14</v>
      </c>
      <c r="BM27" s="192" t="s">
        <v>1567</v>
      </c>
    </row>
    <row r="28" spans="1:65" ht="14.25" customHeight="1">
      <c r="A28" s="395"/>
      <c r="B28" s="377"/>
      <c r="C28" s="378"/>
      <c r="D28" s="378"/>
      <c r="E28" s="378"/>
      <c r="F28" s="378"/>
      <c r="G28" s="379"/>
      <c r="H28" s="377"/>
      <c r="I28" s="378"/>
      <c r="J28" s="378"/>
      <c r="K28" s="378"/>
      <c r="L28" s="378"/>
      <c r="M28" s="379"/>
      <c r="N28" s="377"/>
      <c r="O28" s="378"/>
      <c r="P28" s="379"/>
      <c r="Q28" s="152" t="str">
        <f>IF(H28="","",IFERROR(""&amp;VLOOKUP(H28,廃棄率表!$A$6:$D$2001,3,FALSE)&amp;"","?"))</f>
        <v/>
      </c>
      <c r="R28" s="157" t="str">
        <f>IF(Q28="","",IFERROR(""&amp;VLOOKUP(Q28*1,廃棄率表!$H$6:$I$31,2,FALSE)&amp;"","?"))</f>
        <v/>
      </c>
      <c r="S28" s="380" t="str">
        <f t="shared" si="5"/>
        <v/>
      </c>
      <c r="T28" s="381"/>
      <c r="U28" s="382"/>
      <c r="V28" s="383" t="str">
        <f t="shared" si="6"/>
        <v/>
      </c>
      <c r="W28" s="381"/>
      <c r="X28" s="382"/>
      <c r="Y28" s="383" t="str">
        <f t="shared" si="2"/>
        <v/>
      </c>
      <c r="Z28" s="381"/>
      <c r="AA28" s="382"/>
      <c r="AB28" s="383" t="str">
        <f t="shared" si="7"/>
        <v/>
      </c>
      <c r="AC28" s="381"/>
      <c r="AD28" s="382"/>
      <c r="AE28" s="383" t="str">
        <f t="shared" si="3"/>
        <v/>
      </c>
      <c r="AF28" s="381"/>
      <c r="AG28" s="381"/>
      <c r="AH28" s="399" t="str">
        <f>IF(H28="","",IFERROR(""&amp;VLOOKUP(H28,廃棄率表!$A$6:$B$2001,2,FALSE)&amp;"","?"))</f>
        <v/>
      </c>
      <c r="AI28" s="400"/>
      <c r="AJ28" s="401"/>
      <c r="AK28" s="393" t="str">
        <f t="shared" si="4"/>
        <v/>
      </c>
      <c r="AL28" s="393"/>
      <c r="AM28" s="393"/>
      <c r="AN28" s="377"/>
      <c r="AO28" s="378"/>
      <c r="AP28" s="378"/>
      <c r="AQ28" s="379"/>
      <c r="AR28" s="402"/>
      <c r="AS28" s="403"/>
      <c r="AT28" s="403"/>
      <c r="AU28" s="404"/>
      <c r="AV28" s="377"/>
      <c r="AW28" s="378"/>
      <c r="AX28" s="378"/>
      <c r="AY28" s="379"/>
      <c r="AZ28" s="377"/>
      <c r="BA28" s="378"/>
      <c r="BB28" s="378"/>
      <c r="BC28" s="379"/>
      <c r="BD28" s="377"/>
      <c r="BE28" s="378"/>
      <c r="BF28" s="378"/>
      <c r="BG28" s="378"/>
      <c r="BH28" s="379"/>
      <c r="BL28" s="190">
        <v>15</v>
      </c>
      <c r="BM28" s="190" t="s">
        <v>1603</v>
      </c>
    </row>
    <row r="29" spans="1:65" ht="14.25" customHeight="1">
      <c r="A29" s="395"/>
      <c r="B29" s="377"/>
      <c r="C29" s="378"/>
      <c r="D29" s="378"/>
      <c r="E29" s="378"/>
      <c r="F29" s="378"/>
      <c r="G29" s="379"/>
      <c r="H29" s="377"/>
      <c r="I29" s="378"/>
      <c r="J29" s="378"/>
      <c r="K29" s="378"/>
      <c r="L29" s="378"/>
      <c r="M29" s="379"/>
      <c r="N29" s="377"/>
      <c r="O29" s="378"/>
      <c r="P29" s="379"/>
      <c r="Q29" s="152" t="str">
        <f>IF(H29="","",IFERROR(""&amp;VLOOKUP(H29,廃棄率表!$A$6:$D$2001,3,FALSE)&amp;"","?"))</f>
        <v/>
      </c>
      <c r="R29" s="157" t="str">
        <f>IF(Q29="","",IFERROR(""&amp;VLOOKUP(Q29*1,廃棄率表!$H$6:$I$31,2,FALSE)&amp;"","?"))</f>
        <v/>
      </c>
      <c r="S29" s="380" t="str">
        <f t="shared" si="5"/>
        <v/>
      </c>
      <c r="T29" s="381"/>
      <c r="U29" s="382"/>
      <c r="V29" s="383" t="str">
        <f t="shared" si="6"/>
        <v/>
      </c>
      <c r="W29" s="381"/>
      <c r="X29" s="382"/>
      <c r="Y29" s="383" t="str">
        <f t="shared" si="2"/>
        <v/>
      </c>
      <c r="Z29" s="381"/>
      <c r="AA29" s="382"/>
      <c r="AB29" s="383" t="str">
        <f t="shared" si="7"/>
        <v/>
      </c>
      <c r="AC29" s="381"/>
      <c r="AD29" s="382"/>
      <c r="AE29" s="383" t="str">
        <f t="shared" si="3"/>
        <v/>
      </c>
      <c r="AF29" s="381"/>
      <c r="AG29" s="381"/>
      <c r="AH29" s="399" t="str">
        <f>IF(H29="","",IFERROR(""&amp;VLOOKUP(H29,廃棄率表!$A$6:$B$2001,2,FALSE)&amp;"","?"))</f>
        <v/>
      </c>
      <c r="AI29" s="400"/>
      <c r="AJ29" s="401"/>
      <c r="AK29" s="393" t="str">
        <f t="shared" si="4"/>
        <v/>
      </c>
      <c r="AL29" s="393"/>
      <c r="AM29" s="393"/>
      <c r="AN29" s="377"/>
      <c r="AO29" s="378"/>
      <c r="AP29" s="378"/>
      <c r="AQ29" s="379"/>
      <c r="AR29" s="402"/>
      <c r="AS29" s="403"/>
      <c r="AT29" s="403"/>
      <c r="AU29" s="404"/>
      <c r="AV29" s="377"/>
      <c r="AW29" s="378"/>
      <c r="AX29" s="378"/>
      <c r="AY29" s="379"/>
      <c r="AZ29" s="377"/>
      <c r="BA29" s="378"/>
      <c r="BB29" s="378"/>
      <c r="BC29" s="379"/>
      <c r="BD29" s="377"/>
      <c r="BE29" s="378"/>
      <c r="BF29" s="378"/>
      <c r="BG29" s="378"/>
      <c r="BH29" s="379"/>
      <c r="BL29" s="191">
        <v>16</v>
      </c>
      <c r="BM29" s="195" t="s">
        <v>1604</v>
      </c>
    </row>
    <row r="30" spans="1:65" ht="14.25" customHeight="1">
      <c r="A30" s="395"/>
      <c r="B30" s="377"/>
      <c r="C30" s="378"/>
      <c r="D30" s="378"/>
      <c r="E30" s="378"/>
      <c r="F30" s="378"/>
      <c r="G30" s="379"/>
      <c r="H30" s="377"/>
      <c r="I30" s="378"/>
      <c r="J30" s="378"/>
      <c r="K30" s="378"/>
      <c r="L30" s="378"/>
      <c r="M30" s="379"/>
      <c r="N30" s="377"/>
      <c r="O30" s="378"/>
      <c r="P30" s="379"/>
      <c r="Q30" s="152" t="str">
        <f>IF(H30="","",IFERROR(""&amp;VLOOKUP(H30,廃棄率表!$A$6:$D$2001,3,FALSE)&amp;"","?"))</f>
        <v/>
      </c>
      <c r="R30" s="157" t="str">
        <f>IF(Q30="","",IFERROR(""&amp;VLOOKUP(Q30*1,廃棄率表!$H$6:$I$31,2,FALSE)&amp;"","?"))</f>
        <v/>
      </c>
      <c r="S30" s="380" t="str">
        <f t="shared" si="5"/>
        <v/>
      </c>
      <c r="T30" s="381"/>
      <c r="U30" s="382"/>
      <c r="V30" s="383" t="str">
        <f t="shared" si="6"/>
        <v/>
      </c>
      <c r="W30" s="381"/>
      <c r="X30" s="382"/>
      <c r="Y30" s="383" t="str">
        <f t="shared" si="2"/>
        <v/>
      </c>
      <c r="Z30" s="381"/>
      <c r="AA30" s="382"/>
      <c r="AB30" s="383" t="str">
        <f t="shared" si="7"/>
        <v/>
      </c>
      <c r="AC30" s="381"/>
      <c r="AD30" s="382"/>
      <c r="AE30" s="383" t="str">
        <f t="shared" si="3"/>
        <v/>
      </c>
      <c r="AF30" s="381"/>
      <c r="AG30" s="381"/>
      <c r="AH30" s="399" t="str">
        <f>IF(H30="","",IFERROR(""&amp;VLOOKUP(H30,廃棄率表!$A$6:$B$2001,2,FALSE)&amp;"","?"))</f>
        <v/>
      </c>
      <c r="AI30" s="400"/>
      <c r="AJ30" s="401"/>
      <c r="AK30" s="393" t="str">
        <f t="shared" si="4"/>
        <v/>
      </c>
      <c r="AL30" s="393"/>
      <c r="AM30" s="393"/>
      <c r="AN30" s="377"/>
      <c r="AO30" s="378"/>
      <c r="AP30" s="378"/>
      <c r="AQ30" s="379"/>
      <c r="AR30" s="402"/>
      <c r="AS30" s="403"/>
      <c r="AT30" s="403"/>
      <c r="AU30" s="404"/>
      <c r="AV30" s="377"/>
      <c r="AW30" s="378"/>
      <c r="AX30" s="378"/>
      <c r="AY30" s="379"/>
      <c r="AZ30" s="377"/>
      <c r="BA30" s="378"/>
      <c r="BB30" s="378"/>
      <c r="BC30" s="379"/>
      <c r="BD30" s="377"/>
      <c r="BE30" s="378"/>
      <c r="BF30" s="378"/>
      <c r="BG30" s="378"/>
      <c r="BH30" s="379"/>
      <c r="BL30" s="191">
        <v>17</v>
      </c>
      <c r="BM30" s="193" t="s">
        <v>1605</v>
      </c>
    </row>
    <row r="31" spans="1:65" ht="14.25" customHeight="1">
      <c r="A31" s="395"/>
      <c r="B31" s="377"/>
      <c r="C31" s="378"/>
      <c r="D31" s="378"/>
      <c r="E31" s="378"/>
      <c r="F31" s="378"/>
      <c r="G31" s="379"/>
      <c r="H31" s="377"/>
      <c r="I31" s="378"/>
      <c r="J31" s="378"/>
      <c r="K31" s="378"/>
      <c r="L31" s="378"/>
      <c r="M31" s="379"/>
      <c r="N31" s="377"/>
      <c r="O31" s="378"/>
      <c r="P31" s="379"/>
      <c r="Q31" s="152" t="str">
        <f>IF(H31="","",IFERROR(""&amp;VLOOKUP(H31,廃棄率表!$A$6:$D$2001,3,FALSE)&amp;"","?"))</f>
        <v/>
      </c>
      <c r="R31" s="157" t="str">
        <f>IF(Q31="","",IFERROR(""&amp;VLOOKUP(Q31*1,廃棄率表!$H$6:$I$31,2,FALSE)&amp;"","?"))</f>
        <v/>
      </c>
      <c r="S31" s="380" t="str">
        <f t="shared" si="5"/>
        <v/>
      </c>
      <c r="T31" s="381"/>
      <c r="U31" s="382"/>
      <c r="V31" s="383" t="str">
        <f t="shared" si="6"/>
        <v/>
      </c>
      <c r="W31" s="381"/>
      <c r="X31" s="382"/>
      <c r="Y31" s="383" t="str">
        <f t="shared" si="2"/>
        <v/>
      </c>
      <c r="Z31" s="381"/>
      <c r="AA31" s="382"/>
      <c r="AB31" s="383" t="str">
        <f t="shared" si="7"/>
        <v/>
      </c>
      <c r="AC31" s="381"/>
      <c r="AD31" s="382"/>
      <c r="AE31" s="383" t="str">
        <f t="shared" si="3"/>
        <v/>
      </c>
      <c r="AF31" s="381"/>
      <c r="AG31" s="381"/>
      <c r="AH31" s="399" t="str">
        <f>IF(H31="","",IFERROR(""&amp;VLOOKUP(H31,廃棄率表!$A$6:$B$2001,2,FALSE)&amp;"","?"))</f>
        <v/>
      </c>
      <c r="AI31" s="400"/>
      <c r="AJ31" s="401"/>
      <c r="AK31" s="393" t="str">
        <f t="shared" si="4"/>
        <v/>
      </c>
      <c r="AL31" s="393"/>
      <c r="AM31" s="393"/>
      <c r="AN31" s="377"/>
      <c r="AO31" s="378"/>
      <c r="AP31" s="378"/>
      <c r="AQ31" s="379"/>
      <c r="AR31" s="402"/>
      <c r="AS31" s="403"/>
      <c r="AT31" s="403"/>
      <c r="AU31" s="404"/>
      <c r="AV31" s="377"/>
      <c r="AW31" s="378"/>
      <c r="AX31" s="378"/>
      <c r="AY31" s="379"/>
      <c r="AZ31" s="377"/>
      <c r="BA31" s="378"/>
      <c r="BB31" s="378"/>
      <c r="BC31" s="379"/>
      <c r="BD31" s="377"/>
      <c r="BE31" s="378"/>
      <c r="BF31" s="378"/>
      <c r="BG31" s="378"/>
      <c r="BH31" s="379"/>
      <c r="BL31" s="191">
        <v>18</v>
      </c>
      <c r="BM31" s="193" t="s">
        <v>1606</v>
      </c>
    </row>
    <row r="32" spans="1:65" ht="14.25" customHeight="1">
      <c r="A32" s="395"/>
      <c r="B32" s="377"/>
      <c r="C32" s="378"/>
      <c r="D32" s="378"/>
      <c r="E32" s="378"/>
      <c r="F32" s="378"/>
      <c r="G32" s="379"/>
      <c r="H32" s="377"/>
      <c r="I32" s="378"/>
      <c r="J32" s="378"/>
      <c r="K32" s="378"/>
      <c r="L32" s="378"/>
      <c r="M32" s="379"/>
      <c r="N32" s="377"/>
      <c r="O32" s="378"/>
      <c r="P32" s="379"/>
      <c r="Q32" s="152" t="str">
        <f>IF(H32="","",IFERROR(""&amp;VLOOKUP(H32,廃棄率表!$A$6:$D$2001,3,FALSE)&amp;"","?"))</f>
        <v/>
      </c>
      <c r="R32" s="157" t="str">
        <f>IF(Q32="","",IFERROR(""&amp;VLOOKUP(Q32*1,廃棄率表!$H$6:$I$31,2,FALSE)&amp;"","?"))</f>
        <v/>
      </c>
      <c r="S32" s="380" t="str">
        <f t="shared" si="5"/>
        <v/>
      </c>
      <c r="T32" s="381"/>
      <c r="U32" s="382"/>
      <c r="V32" s="383" t="str">
        <f t="shared" si="6"/>
        <v/>
      </c>
      <c r="W32" s="381"/>
      <c r="X32" s="382"/>
      <c r="Y32" s="383" t="str">
        <f t="shared" si="2"/>
        <v/>
      </c>
      <c r="Z32" s="381"/>
      <c r="AA32" s="382"/>
      <c r="AB32" s="383" t="str">
        <f t="shared" si="7"/>
        <v/>
      </c>
      <c r="AC32" s="381"/>
      <c r="AD32" s="382"/>
      <c r="AE32" s="383" t="str">
        <f t="shared" si="3"/>
        <v/>
      </c>
      <c r="AF32" s="381"/>
      <c r="AG32" s="381"/>
      <c r="AH32" s="399" t="str">
        <f>IF(H32="","",IFERROR(""&amp;VLOOKUP(H32,廃棄率表!$A$6:$B$2001,2,FALSE)&amp;"","?"))</f>
        <v/>
      </c>
      <c r="AI32" s="400"/>
      <c r="AJ32" s="401"/>
      <c r="AK32" s="393" t="str">
        <f t="shared" si="4"/>
        <v/>
      </c>
      <c r="AL32" s="393"/>
      <c r="AM32" s="393"/>
      <c r="AN32" s="377"/>
      <c r="AO32" s="378"/>
      <c r="AP32" s="378"/>
      <c r="AQ32" s="379"/>
      <c r="AR32" s="402"/>
      <c r="AS32" s="403"/>
      <c r="AT32" s="403"/>
      <c r="AU32" s="404"/>
      <c r="AV32" s="377"/>
      <c r="AW32" s="378"/>
      <c r="AX32" s="378"/>
      <c r="AY32" s="379"/>
      <c r="AZ32" s="377"/>
      <c r="BA32" s="378"/>
      <c r="BB32" s="378"/>
      <c r="BC32" s="379"/>
      <c r="BD32" s="377"/>
      <c r="BE32" s="378"/>
      <c r="BF32" s="378"/>
      <c r="BG32" s="378"/>
      <c r="BH32" s="379"/>
      <c r="BL32" s="191">
        <v>19</v>
      </c>
      <c r="BM32" s="193" t="s">
        <v>1607</v>
      </c>
    </row>
    <row r="33" spans="1:65" ht="14.25" customHeight="1">
      <c r="A33" s="395"/>
      <c r="B33" s="377"/>
      <c r="C33" s="378"/>
      <c r="D33" s="378"/>
      <c r="E33" s="378"/>
      <c r="F33" s="378"/>
      <c r="G33" s="379"/>
      <c r="H33" s="377"/>
      <c r="I33" s="378"/>
      <c r="J33" s="378"/>
      <c r="K33" s="378"/>
      <c r="L33" s="378"/>
      <c r="M33" s="379"/>
      <c r="N33" s="377"/>
      <c r="O33" s="378"/>
      <c r="P33" s="379"/>
      <c r="Q33" s="152" t="str">
        <f>IF(H33="","",IFERROR(""&amp;VLOOKUP(H33,廃棄率表!$A$6:$D$2001,3,FALSE)&amp;"","?"))</f>
        <v/>
      </c>
      <c r="R33" s="157" t="str">
        <f>IF(Q33="","",IFERROR(""&amp;VLOOKUP(Q33*1,廃棄率表!$H$6:$I$31,2,FALSE)&amp;"","?"))</f>
        <v/>
      </c>
      <c r="S33" s="380" t="str">
        <f t="shared" si="5"/>
        <v/>
      </c>
      <c r="T33" s="381"/>
      <c r="U33" s="382"/>
      <c r="V33" s="383" t="str">
        <f t="shared" si="6"/>
        <v/>
      </c>
      <c r="W33" s="381"/>
      <c r="X33" s="382"/>
      <c r="Y33" s="383" t="str">
        <f t="shared" si="2"/>
        <v/>
      </c>
      <c r="Z33" s="381"/>
      <c r="AA33" s="382"/>
      <c r="AB33" s="383" t="str">
        <f t="shared" si="7"/>
        <v/>
      </c>
      <c r="AC33" s="381"/>
      <c r="AD33" s="382"/>
      <c r="AE33" s="383" t="str">
        <f t="shared" si="3"/>
        <v/>
      </c>
      <c r="AF33" s="381"/>
      <c r="AG33" s="381"/>
      <c r="AH33" s="399" t="str">
        <f>IF(H33="","",IFERROR(""&amp;VLOOKUP(H33,廃棄率表!$A$6:$B$2001,2,FALSE)&amp;"","?"))</f>
        <v/>
      </c>
      <c r="AI33" s="400"/>
      <c r="AJ33" s="401"/>
      <c r="AK33" s="393" t="str">
        <f t="shared" si="4"/>
        <v/>
      </c>
      <c r="AL33" s="393"/>
      <c r="AM33" s="393"/>
      <c r="AN33" s="377"/>
      <c r="AO33" s="378"/>
      <c r="AP33" s="378"/>
      <c r="AQ33" s="379"/>
      <c r="AR33" s="402"/>
      <c r="AS33" s="403"/>
      <c r="AT33" s="403"/>
      <c r="AU33" s="404"/>
      <c r="AV33" s="377"/>
      <c r="AW33" s="378"/>
      <c r="AX33" s="378"/>
      <c r="AY33" s="379"/>
      <c r="AZ33" s="377"/>
      <c r="BA33" s="378"/>
      <c r="BB33" s="378"/>
      <c r="BC33" s="379"/>
      <c r="BD33" s="377"/>
      <c r="BE33" s="378"/>
      <c r="BF33" s="378"/>
      <c r="BG33" s="378"/>
      <c r="BH33" s="379"/>
      <c r="BL33" s="191">
        <v>20</v>
      </c>
      <c r="BM33" s="193" t="s">
        <v>1608</v>
      </c>
    </row>
    <row r="34" spans="1:65" ht="14.25" customHeight="1">
      <c r="A34" s="395"/>
      <c r="B34" s="377"/>
      <c r="C34" s="378"/>
      <c r="D34" s="378"/>
      <c r="E34" s="378"/>
      <c r="F34" s="378"/>
      <c r="G34" s="379"/>
      <c r="H34" s="377"/>
      <c r="I34" s="378"/>
      <c r="J34" s="378"/>
      <c r="K34" s="378"/>
      <c r="L34" s="378"/>
      <c r="M34" s="379"/>
      <c r="N34" s="377"/>
      <c r="O34" s="378"/>
      <c r="P34" s="379"/>
      <c r="Q34" s="152" t="str">
        <f>IF(H34="","",IFERROR(""&amp;VLOOKUP(H34,廃棄率表!$A$6:$D$2001,3,FALSE)&amp;"","?"))</f>
        <v/>
      </c>
      <c r="R34" s="157" t="str">
        <f>IF(Q34="","",IFERROR(""&amp;VLOOKUP(Q34*1,廃棄率表!$H$6:$I$31,2,FALSE)&amp;"","?"))</f>
        <v/>
      </c>
      <c r="S34" s="380" t="str">
        <f t="shared" si="5"/>
        <v/>
      </c>
      <c r="T34" s="381"/>
      <c r="U34" s="382"/>
      <c r="V34" s="383" t="str">
        <f t="shared" si="6"/>
        <v/>
      </c>
      <c r="W34" s="381"/>
      <c r="X34" s="382"/>
      <c r="Y34" s="383" t="str">
        <f t="shared" si="2"/>
        <v/>
      </c>
      <c r="Z34" s="381"/>
      <c r="AA34" s="382"/>
      <c r="AB34" s="383" t="str">
        <f t="shared" si="7"/>
        <v/>
      </c>
      <c r="AC34" s="381"/>
      <c r="AD34" s="382"/>
      <c r="AE34" s="383" t="str">
        <f t="shared" si="3"/>
        <v/>
      </c>
      <c r="AF34" s="381"/>
      <c r="AG34" s="381"/>
      <c r="AH34" s="399" t="str">
        <f>IF(H34="","",IFERROR(""&amp;VLOOKUP(H34,廃棄率表!$A$6:$B$2001,2,FALSE)&amp;"","?"))</f>
        <v/>
      </c>
      <c r="AI34" s="400"/>
      <c r="AJ34" s="401"/>
      <c r="AK34" s="393" t="str">
        <f t="shared" si="4"/>
        <v/>
      </c>
      <c r="AL34" s="393"/>
      <c r="AM34" s="393"/>
      <c r="AN34" s="377"/>
      <c r="AO34" s="378"/>
      <c r="AP34" s="378"/>
      <c r="AQ34" s="379"/>
      <c r="AR34" s="402"/>
      <c r="AS34" s="403"/>
      <c r="AT34" s="403"/>
      <c r="AU34" s="404"/>
      <c r="AV34" s="377"/>
      <c r="AW34" s="378"/>
      <c r="AX34" s="378"/>
      <c r="AY34" s="379"/>
      <c r="AZ34" s="377"/>
      <c r="BA34" s="378"/>
      <c r="BB34" s="378"/>
      <c r="BC34" s="379"/>
      <c r="BD34" s="377"/>
      <c r="BE34" s="378"/>
      <c r="BF34" s="378"/>
      <c r="BG34" s="378"/>
      <c r="BH34" s="379"/>
      <c r="BL34" s="191">
        <v>21</v>
      </c>
      <c r="BM34" s="193" t="s">
        <v>1575</v>
      </c>
    </row>
    <row r="35" spans="1:65" ht="14.25" customHeight="1">
      <c r="A35" s="395"/>
      <c r="B35" s="377"/>
      <c r="C35" s="378"/>
      <c r="D35" s="378"/>
      <c r="E35" s="378"/>
      <c r="F35" s="378"/>
      <c r="G35" s="379"/>
      <c r="H35" s="377"/>
      <c r="I35" s="378"/>
      <c r="J35" s="378"/>
      <c r="K35" s="378"/>
      <c r="L35" s="378"/>
      <c r="M35" s="379"/>
      <c r="N35" s="377"/>
      <c r="O35" s="378"/>
      <c r="P35" s="379"/>
      <c r="Q35" s="152" t="str">
        <f>IF(H35="","",IFERROR(""&amp;VLOOKUP(H35,廃棄率表!$A$6:$D$2001,3,FALSE)&amp;"","?"))</f>
        <v/>
      </c>
      <c r="R35" s="157" t="str">
        <f>IF(Q35="","",IFERROR(""&amp;VLOOKUP(Q35*1,廃棄率表!$H$6:$I$31,2,FALSE)&amp;"","?"))</f>
        <v/>
      </c>
      <c r="S35" s="380" t="str">
        <f t="shared" si="5"/>
        <v/>
      </c>
      <c r="T35" s="381"/>
      <c r="U35" s="382"/>
      <c r="V35" s="383" t="str">
        <f t="shared" si="6"/>
        <v/>
      </c>
      <c r="W35" s="381"/>
      <c r="X35" s="382"/>
      <c r="Y35" s="383" t="str">
        <f t="shared" si="2"/>
        <v/>
      </c>
      <c r="Z35" s="381"/>
      <c r="AA35" s="382"/>
      <c r="AB35" s="383" t="str">
        <f t="shared" si="7"/>
        <v/>
      </c>
      <c r="AC35" s="381"/>
      <c r="AD35" s="382"/>
      <c r="AE35" s="383" t="str">
        <f t="shared" si="3"/>
        <v/>
      </c>
      <c r="AF35" s="381"/>
      <c r="AG35" s="381"/>
      <c r="AH35" s="399" t="str">
        <f>IF(H35="","",IFERROR(""&amp;VLOOKUP(H35,廃棄率表!$A$6:$B$2001,2,FALSE)&amp;"","?"))</f>
        <v/>
      </c>
      <c r="AI35" s="400"/>
      <c r="AJ35" s="401"/>
      <c r="AK35" s="393" t="str">
        <f t="shared" si="4"/>
        <v/>
      </c>
      <c r="AL35" s="393"/>
      <c r="AM35" s="393"/>
      <c r="AN35" s="377"/>
      <c r="AO35" s="378"/>
      <c r="AP35" s="378"/>
      <c r="AQ35" s="379"/>
      <c r="AR35" s="402"/>
      <c r="AS35" s="403"/>
      <c r="AT35" s="403"/>
      <c r="AU35" s="404"/>
      <c r="AV35" s="377"/>
      <c r="AW35" s="378"/>
      <c r="AX35" s="378"/>
      <c r="AY35" s="379"/>
      <c r="AZ35" s="377"/>
      <c r="BA35" s="378"/>
      <c r="BB35" s="378"/>
      <c r="BC35" s="379"/>
      <c r="BD35" s="377"/>
      <c r="BE35" s="378"/>
      <c r="BF35" s="378"/>
      <c r="BG35" s="378"/>
      <c r="BH35" s="379"/>
      <c r="BL35" s="191">
        <v>22</v>
      </c>
      <c r="BM35" s="193" t="s">
        <v>1576</v>
      </c>
    </row>
    <row r="36" spans="1:65" ht="14.25" customHeight="1">
      <c r="A36" s="395"/>
      <c r="B36" s="377"/>
      <c r="C36" s="378"/>
      <c r="D36" s="378"/>
      <c r="E36" s="378"/>
      <c r="F36" s="378"/>
      <c r="G36" s="379"/>
      <c r="H36" s="377"/>
      <c r="I36" s="378"/>
      <c r="J36" s="378"/>
      <c r="K36" s="378"/>
      <c r="L36" s="378"/>
      <c r="M36" s="379"/>
      <c r="N36" s="377"/>
      <c r="O36" s="378"/>
      <c r="P36" s="379"/>
      <c r="Q36" s="152" t="str">
        <f>IF(H36="","",IFERROR(""&amp;VLOOKUP(H36,廃棄率表!$A$6:$D$2001,3,FALSE)&amp;"","?"))</f>
        <v/>
      </c>
      <c r="R36" s="157" t="str">
        <f>IF(Q36="","",IFERROR(""&amp;VLOOKUP(Q36*1,廃棄率表!$H$6:$I$31,2,FALSE)&amp;"","?"))</f>
        <v/>
      </c>
      <c r="S36" s="380" t="str">
        <f t="shared" si="5"/>
        <v/>
      </c>
      <c r="T36" s="381"/>
      <c r="U36" s="382"/>
      <c r="V36" s="383" t="str">
        <f t="shared" si="6"/>
        <v/>
      </c>
      <c r="W36" s="381"/>
      <c r="X36" s="382"/>
      <c r="Y36" s="383" t="str">
        <f t="shared" si="2"/>
        <v/>
      </c>
      <c r="Z36" s="381"/>
      <c r="AA36" s="382"/>
      <c r="AB36" s="383" t="str">
        <f t="shared" si="7"/>
        <v/>
      </c>
      <c r="AC36" s="381"/>
      <c r="AD36" s="382"/>
      <c r="AE36" s="383" t="str">
        <f t="shared" si="3"/>
        <v/>
      </c>
      <c r="AF36" s="381"/>
      <c r="AG36" s="381"/>
      <c r="AH36" s="399" t="str">
        <f>IF(H36="","",IFERROR(""&amp;VLOOKUP(H36,廃棄率表!$A$6:$B$2001,2,FALSE)&amp;"","?"))</f>
        <v/>
      </c>
      <c r="AI36" s="400"/>
      <c r="AJ36" s="401"/>
      <c r="AK36" s="393" t="str">
        <f t="shared" si="4"/>
        <v/>
      </c>
      <c r="AL36" s="393"/>
      <c r="AM36" s="393"/>
      <c r="AN36" s="377"/>
      <c r="AO36" s="378"/>
      <c r="AP36" s="378"/>
      <c r="AQ36" s="379"/>
      <c r="AR36" s="402"/>
      <c r="AS36" s="403"/>
      <c r="AT36" s="403"/>
      <c r="AU36" s="404"/>
      <c r="AV36" s="377"/>
      <c r="AW36" s="378"/>
      <c r="AX36" s="378"/>
      <c r="AY36" s="379"/>
      <c r="AZ36" s="377"/>
      <c r="BA36" s="378"/>
      <c r="BB36" s="378"/>
      <c r="BC36" s="379"/>
      <c r="BD36" s="377"/>
      <c r="BE36" s="378"/>
      <c r="BF36" s="378"/>
      <c r="BG36" s="378"/>
      <c r="BH36" s="379"/>
      <c r="BL36" s="191">
        <v>23</v>
      </c>
      <c r="BM36" s="194" t="s">
        <v>1577</v>
      </c>
    </row>
    <row r="37" spans="1:65" ht="14.25" customHeight="1">
      <c r="A37" s="395"/>
      <c r="B37" s="377"/>
      <c r="C37" s="378"/>
      <c r="D37" s="378"/>
      <c r="E37" s="378"/>
      <c r="F37" s="378"/>
      <c r="G37" s="379"/>
      <c r="H37" s="377"/>
      <c r="I37" s="378"/>
      <c r="J37" s="378"/>
      <c r="K37" s="378"/>
      <c r="L37" s="378"/>
      <c r="M37" s="379"/>
      <c r="N37" s="377"/>
      <c r="O37" s="378"/>
      <c r="P37" s="379"/>
      <c r="Q37" s="152" t="str">
        <f>IF(H37="","",IFERROR(""&amp;VLOOKUP(H37,廃棄率表!$A$6:$D$2001,3,FALSE)&amp;"","?"))</f>
        <v/>
      </c>
      <c r="R37" s="157" t="str">
        <f>IF(Q37="","",IFERROR(""&amp;VLOOKUP(Q37*1,廃棄率表!$H$6:$I$31,2,FALSE)&amp;"","?"))</f>
        <v/>
      </c>
      <c r="S37" s="380" t="str">
        <f t="shared" si="5"/>
        <v/>
      </c>
      <c r="T37" s="381"/>
      <c r="U37" s="382"/>
      <c r="V37" s="383" t="str">
        <f t="shared" si="6"/>
        <v/>
      </c>
      <c r="W37" s="381"/>
      <c r="X37" s="382"/>
      <c r="Y37" s="383" t="str">
        <f t="shared" si="2"/>
        <v/>
      </c>
      <c r="Z37" s="381"/>
      <c r="AA37" s="382"/>
      <c r="AB37" s="383" t="str">
        <f t="shared" si="7"/>
        <v/>
      </c>
      <c r="AC37" s="381"/>
      <c r="AD37" s="382"/>
      <c r="AE37" s="383" t="str">
        <f t="shared" si="3"/>
        <v/>
      </c>
      <c r="AF37" s="381"/>
      <c r="AG37" s="381"/>
      <c r="AH37" s="399" t="str">
        <f>IF(H37="","",IFERROR(""&amp;VLOOKUP(H37,廃棄率表!$A$6:$B$2001,2,FALSE)&amp;"","?"))</f>
        <v/>
      </c>
      <c r="AI37" s="400"/>
      <c r="AJ37" s="401"/>
      <c r="AK37" s="393" t="str">
        <f t="shared" si="4"/>
        <v/>
      </c>
      <c r="AL37" s="393"/>
      <c r="AM37" s="393"/>
      <c r="AN37" s="377"/>
      <c r="AO37" s="378"/>
      <c r="AP37" s="378"/>
      <c r="AQ37" s="379"/>
      <c r="AR37" s="402"/>
      <c r="AS37" s="403"/>
      <c r="AT37" s="403"/>
      <c r="AU37" s="404"/>
      <c r="AV37" s="377"/>
      <c r="AW37" s="378"/>
      <c r="AX37" s="378"/>
      <c r="AY37" s="379"/>
      <c r="AZ37" s="377"/>
      <c r="BA37" s="378"/>
      <c r="BB37" s="378"/>
      <c r="BC37" s="379"/>
      <c r="BD37" s="377"/>
      <c r="BE37" s="378"/>
      <c r="BF37" s="378"/>
      <c r="BG37" s="378"/>
      <c r="BH37" s="379"/>
      <c r="BL37" s="191">
        <v>24</v>
      </c>
      <c r="BM37" s="194" t="s">
        <v>1613</v>
      </c>
    </row>
    <row r="38" spans="1:65" ht="14.25" customHeight="1">
      <c r="A38" s="395"/>
      <c r="B38" s="377"/>
      <c r="C38" s="378"/>
      <c r="D38" s="378"/>
      <c r="E38" s="378"/>
      <c r="F38" s="378"/>
      <c r="G38" s="379"/>
      <c r="H38" s="377"/>
      <c r="I38" s="378"/>
      <c r="J38" s="378"/>
      <c r="K38" s="378"/>
      <c r="L38" s="378"/>
      <c r="M38" s="379"/>
      <c r="N38" s="377"/>
      <c r="O38" s="378"/>
      <c r="P38" s="379"/>
      <c r="Q38" s="152" t="str">
        <f>IF(H38="","",IFERROR(""&amp;VLOOKUP(H38,廃棄率表!$A$6:$D$2001,3,FALSE)&amp;"","?"))</f>
        <v/>
      </c>
      <c r="R38" s="157" t="str">
        <f>IF(Q38="","",IFERROR(""&amp;VLOOKUP(Q38*1,廃棄率表!$H$6:$I$31,2,FALSE)&amp;"","?"))</f>
        <v/>
      </c>
      <c r="S38" s="380" t="str">
        <f t="shared" si="5"/>
        <v/>
      </c>
      <c r="T38" s="381"/>
      <c r="U38" s="382"/>
      <c r="V38" s="383" t="str">
        <f t="shared" si="6"/>
        <v/>
      </c>
      <c r="W38" s="381"/>
      <c r="X38" s="382"/>
      <c r="Y38" s="383" t="str">
        <f t="shared" si="2"/>
        <v/>
      </c>
      <c r="Z38" s="381"/>
      <c r="AA38" s="382"/>
      <c r="AB38" s="383" t="str">
        <f t="shared" si="7"/>
        <v/>
      </c>
      <c r="AC38" s="381"/>
      <c r="AD38" s="382"/>
      <c r="AE38" s="383" t="str">
        <f t="shared" si="3"/>
        <v/>
      </c>
      <c r="AF38" s="381"/>
      <c r="AG38" s="381"/>
      <c r="AH38" s="399" t="str">
        <f>IF(H38="","",IFERROR(""&amp;VLOOKUP(H38,廃棄率表!$A$6:$B$2001,2,FALSE)&amp;"","?"))</f>
        <v/>
      </c>
      <c r="AI38" s="400"/>
      <c r="AJ38" s="401"/>
      <c r="AK38" s="393" t="str">
        <f t="shared" si="4"/>
        <v/>
      </c>
      <c r="AL38" s="393"/>
      <c r="AM38" s="393"/>
      <c r="AN38" s="377"/>
      <c r="AO38" s="378"/>
      <c r="AP38" s="378"/>
      <c r="AQ38" s="379"/>
      <c r="AR38" s="402"/>
      <c r="AS38" s="403"/>
      <c r="AT38" s="403"/>
      <c r="AU38" s="404"/>
      <c r="AV38" s="377"/>
      <c r="AW38" s="378"/>
      <c r="AX38" s="378"/>
      <c r="AY38" s="379"/>
      <c r="AZ38" s="377"/>
      <c r="BA38" s="378"/>
      <c r="BB38" s="378"/>
      <c r="BC38" s="379"/>
      <c r="BD38" s="377"/>
      <c r="BE38" s="378"/>
      <c r="BF38" s="378"/>
      <c r="BG38" s="378"/>
      <c r="BH38" s="379"/>
      <c r="BL38" s="191">
        <v>25</v>
      </c>
      <c r="BM38" s="193" t="s">
        <v>1614</v>
      </c>
    </row>
    <row r="39" spans="1:65" ht="14.25" customHeight="1">
      <c r="A39" s="395"/>
      <c r="B39" s="377"/>
      <c r="C39" s="378"/>
      <c r="D39" s="378"/>
      <c r="E39" s="378"/>
      <c r="F39" s="378"/>
      <c r="G39" s="379"/>
      <c r="H39" s="377"/>
      <c r="I39" s="378"/>
      <c r="J39" s="378"/>
      <c r="K39" s="378"/>
      <c r="L39" s="378"/>
      <c r="M39" s="379"/>
      <c r="N39" s="377"/>
      <c r="O39" s="378"/>
      <c r="P39" s="379"/>
      <c r="Q39" s="152" t="str">
        <f>IF(H39="","",IFERROR(""&amp;VLOOKUP(H39,廃棄率表!$A$6:$D$2001,3,FALSE)&amp;"","?"))</f>
        <v/>
      </c>
      <c r="R39" s="157" t="str">
        <f>IF(Q39="","",IFERROR(""&amp;VLOOKUP(Q39*1,廃棄率表!$H$6:$I$31,2,FALSE)&amp;"","?"))</f>
        <v/>
      </c>
      <c r="S39" s="380" t="str">
        <f t="shared" si="5"/>
        <v/>
      </c>
      <c r="T39" s="381"/>
      <c r="U39" s="382"/>
      <c r="V39" s="383" t="str">
        <f t="shared" si="6"/>
        <v/>
      </c>
      <c r="W39" s="381"/>
      <c r="X39" s="382"/>
      <c r="Y39" s="383" t="str">
        <f t="shared" si="2"/>
        <v/>
      </c>
      <c r="Z39" s="381"/>
      <c r="AA39" s="382"/>
      <c r="AB39" s="383" t="str">
        <f t="shared" si="7"/>
        <v/>
      </c>
      <c r="AC39" s="381"/>
      <c r="AD39" s="382"/>
      <c r="AE39" s="383" t="str">
        <f t="shared" si="3"/>
        <v/>
      </c>
      <c r="AF39" s="381"/>
      <c r="AG39" s="381"/>
      <c r="AH39" s="399" t="str">
        <f>IF(H39="","",IFERROR(""&amp;VLOOKUP(H39,廃棄率表!$A$6:$B$2001,2,FALSE)&amp;"","?"))</f>
        <v/>
      </c>
      <c r="AI39" s="400"/>
      <c r="AJ39" s="401"/>
      <c r="AK39" s="393" t="str">
        <f t="shared" si="4"/>
        <v/>
      </c>
      <c r="AL39" s="393"/>
      <c r="AM39" s="393"/>
      <c r="AN39" s="377"/>
      <c r="AO39" s="378"/>
      <c r="AP39" s="378"/>
      <c r="AQ39" s="379"/>
      <c r="AR39" s="402"/>
      <c r="AS39" s="403"/>
      <c r="AT39" s="403"/>
      <c r="AU39" s="404"/>
      <c r="AV39" s="377"/>
      <c r="AW39" s="378"/>
      <c r="AX39" s="378"/>
      <c r="AY39" s="379"/>
      <c r="AZ39" s="377"/>
      <c r="BA39" s="378"/>
      <c r="BB39" s="378"/>
      <c r="BC39" s="379"/>
      <c r="BD39" s="377"/>
      <c r="BE39" s="378"/>
      <c r="BF39" s="378"/>
      <c r="BG39" s="378"/>
      <c r="BH39" s="379"/>
      <c r="BL39" s="191">
        <v>26</v>
      </c>
      <c r="BM39" s="193" t="s">
        <v>1615</v>
      </c>
    </row>
    <row r="40" spans="1:65" ht="14.25" hidden="1" customHeight="1">
      <c r="A40" s="395"/>
      <c r="B40" s="377"/>
      <c r="C40" s="378"/>
      <c r="D40" s="378"/>
      <c r="E40" s="378"/>
      <c r="F40" s="378"/>
      <c r="G40" s="379"/>
      <c r="H40" s="377"/>
      <c r="I40" s="378"/>
      <c r="J40" s="378"/>
      <c r="K40" s="378"/>
      <c r="L40" s="378"/>
      <c r="M40" s="379"/>
      <c r="N40" s="377"/>
      <c r="O40" s="378"/>
      <c r="P40" s="379"/>
      <c r="Q40" s="152" t="str">
        <f>IF(H40="","",IFERROR(""&amp;VLOOKUP(H40,廃棄率表!$A$6:$D$2001,3,FALSE)&amp;"","?"))</f>
        <v/>
      </c>
      <c r="R40" s="157" t="str">
        <f>IF(Q40="","",IFERROR(""&amp;VLOOKUP(Q40*1,廃棄率表!$H$6:$I$28,2,FALSE)&amp;"","?"))</f>
        <v/>
      </c>
      <c r="S40" s="380" t="str">
        <f t="shared" si="5"/>
        <v/>
      </c>
      <c r="T40" s="381"/>
      <c r="U40" s="382"/>
      <c r="V40" s="383" t="str">
        <f t="shared" si="6"/>
        <v/>
      </c>
      <c r="W40" s="381"/>
      <c r="X40" s="382"/>
      <c r="Y40" s="383" t="str">
        <f t="shared" si="2"/>
        <v/>
      </c>
      <c r="Z40" s="381"/>
      <c r="AA40" s="382"/>
      <c r="AB40" s="383" t="str">
        <f t="shared" si="7"/>
        <v/>
      </c>
      <c r="AC40" s="381"/>
      <c r="AD40" s="382"/>
      <c r="AE40" s="383" t="str">
        <f t="shared" si="3"/>
        <v/>
      </c>
      <c r="AF40" s="381"/>
      <c r="AG40" s="381"/>
      <c r="AH40" s="399" t="str">
        <f>IF(H40="","",IFERROR(VLOOKUP(H40,廃棄率表!$A$6:$B$2001,2,FALSE),"?"))</f>
        <v/>
      </c>
      <c r="AI40" s="400"/>
      <c r="AJ40" s="401"/>
      <c r="AK40" s="393" t="str">
        <f t="shared" si="4"/>
        <v/>
      </c>
      <c r="AL40" s="393"/>
      <c r="AM40" s="393"/>
      <c r="AN40" s="377"/>
      <c r="AO40" s="378"/>
      <c r="AP40" s="378"/>
      <c r="AQ40" s="379"/>
      <c r="AR40" s="402"/>
      <c r="AS40" s="403"/>
      <c r="AT40" s="403"/>
      <c r="AU40" s="404"/>
      <c r="AV40" s="377"/>
      <c r="AW40" s="378"/>
      <c r="AX40" s="378"/>
      <c r="AY40" s="379"/>
      <c r="AZ40" s="377"/>
      <c r="BA40" s="378"/>
      <c r="BB40" s="378"/>
      <c r="BC40" s="379"/>
      <c r="BD40" s="377"/>
      <c r="BE40" s="378"/>
      <c r="BF40" s="378"/>
      <c r="BG40" s="378"/>
      <c r="BH40" s="379"/>
      <c r="BL40" s="191" t="s">
        <v>1733</v>
      </c>
      <c r="BM40" s="126"/>
    </row>
    <row r="41" spans="1:65" ht="14.25" hidden="1" customHeight="1">
      <c r="A41" s="395"/>
      <c r="B41" s="377"/>
      <c r="C41" s="378"/>
      <c r="D41" s="378"/>
      <c r="E41" s="378"/>
      <c r="F41" s="378"/>
      <c r="G41" s="379"/>
      <c r="H41" s="377"/>
      <c r="I41" s="378"/>
      <c r="J41" s="378"/>
      <c r="K41" s="378"/>
      <c r="L41" s="378"/>
      <c r="M41" s="379"/>
      <c r="N41" s="377"/>
      <c r="O41" s="378"/>
      <c r="P41" s="379"/>
      <c r="Q41" s="152" t="str">
        <f>IF(H41="","",IFERROR(""&amp;VLOOKUP(H41,廃棄率表!$A$6:$D$2001,3,FALSE)&amp;"","?"))</f>
        <v/>
      </c>
      <c r="R41" s="157" t="str">
        <f>IF(Q41="","",IFERROR(""&amp;VLOOKUP(Q41*1,廃棄率表!$H$6:$I$28,2,FALSE)&amp;"","?"))</f>
        <v/>
      </c>
      <c r="S41" s="380" t="str">
        <f t="shared" si="5"/>
        <v/>
      </c>
      <c r="T41" s="381"/>
      <c r="U41" s="382"/>
      <c r="V41" s="383" t="str">
        <f t="shared" si="6"/>
        <v/>
      </c>
      <c r="W41" s="381"/>
      <c r="X41" s="382"/>
      <c r="Y41" s="383" t="str">
        <f t="shared" si="2"/>
        <v/>
      </c>
      <c r="Z41" s="381"/>
      <c r="AA41" s="382"/>
      <c r="AB41" s="383" t="str">
        <f t="shared" si="7"/>
        <v/>
      </c>
      <c r="AC41" s="381"/>
      <c r="AD41" s="382"/>
      <c r="AE41" s="383" t="str">
        <f t="shared" si="3"/>
        <v/>
      </c>
      <c r="AF41" s="381"/>
      <c r="AG41" s="381"/>
      <c r="AH41" s="399" t="str">
        <f>IF(H41="","",IFERROR(VLOOKUP(H41,廃棄率表!$A$6:$B$2001,2,FALSE),"?"))</f>
        <v/>
      </c>
      <c r="AI41" s="400"/>
      <c r="AJ41" s="401"/>
      <c r="AK41" s="393" t="str">
        <f t="shared" si="4"/>
        <v/>
      </c>
      <c r="AL41" s="393"/>
      <c r="AM41" s="393"/>
      <c r="AN41" s="377"/>
      <c r="AO41" s="378"/>
      <c r="AP41" s="378"/>
      <c r="AQ41" s="379"/>
      <c r="AR41" s="402"/>
      <c r="AS41" s="403"/>
      <c r="AT41" s="403"/>
      <c r="AU41" s="404"/>
      <c r="AV41" s="377"/>
      <c r="AW41" s="378"/>
      <c r="AX41" s="378"/>
      <c r="AY41" s="379"/>
      <c r="AZ41" s="377"/>
      <c r="BA41" s="378"/>
      <c r="BB41" s="378"/>
      <c r="BC41" s="379"/>
      <c r="BD41" s="377"/>
      <c r="BE41" s="378"/>
      <c r="BF41" s="378"/>
      <c r="BG41" s="378"/>
      <c r="BH41" s="379"/>
      <c r="BL41" s="191"/>
      <c r="BM41" s="126"/>
    </row>
    <row r="42" spans="1:65" ht="14.25" hidden="1" customHeight="1">
      <c r="A42" s="395"/>
      <c r="B42" s="377"/>
      <c r="C42" s="378"/>
      <c r="D42" s="378"/>
      <c r="E42" s="378"/>
      <c r="F42" s="378"/>
      <c r="G42" s="379"/>
      <c r="H42" s="377"/>
      <c r="I42" s="378"/>
      <c r="J42" s="378"/>
      <c r="K42" s="378"/>
      <c r="L42" s="378"/>
      <c r="M42" s="379"/>
      <c r="N42" s="377"/>
      <c r="O42" s="378"/>
      <c r="P42" s="379"/>
      <c r="Q42" s="152" t="str">
        <f>IF(H42="","",IFERROR(""&amp;VLOOKUP(H42,廃棄率表!$A$6:$D$2001,3,FALSE)&amp;"","?"))</f>
        <v/>
      </c>
      <c r="R42" s="157" t="str">
        <f>IF(Q42="","",IFERROR(""&amp;VLOOKUP(Q42*1,廃棄率表!$H$6:$I$28,2,FALSE)&amp;"","?"))</f>
        <v/>
      </c>
      <c r="S42" s="380" t="str">
        <f t="shared" si="5"/>
        <v/>
      </c>
      <c r="T42" s="381"/>
      <c r="U42" s="382"/>
      <c r="V42" s="383" t="str">
        <f t="shared" si="6"/>
        <v/>
      </c>
      <c r="W42" s="381"/>
      <c r="X42" s="382"/>
      <c r="Y42" s="383" t="str">
        <f t="shared" si="2"/>
        <v/>
      </c>
      <c r="Z42" s="381"/>
      <c r="AA42" s="382"/>
      <c r="AB42" s="383" t="str">
        <f t="shared" si="7"/>
        <v/>
      </c>
      <c r="AC42" s="381"/>
      <c r="AD42" s="382"/>
      <c r="AE42" s="383" t="str">
        <f t="shared" si="3"/>
        <v/>
      </c>
      <c r="AF42" s="381"/>
      <c r="AG42" s="381"/>
      <c r="AH42" s="399" t="str">
        <f>IF(H42="","",IFERROR(VLOOKUP(H42,廃棄率表!$A$6:$B$2001,2,FALSE),"?"))</f>
        <v/>
      </c>
      <c r="AI42" s="400"/>
      <c r="AJ42" s="401"/>
      <c r="AK42" s="393" t="str">
        <f t="shared" si="4"/>
        <v/>
      </c>
      <c r="AL42" s="393"/>
      <c r="AM42" s="393"/>
      <c r="AN42" s="377"/>
      <c r="AO42" s="378"/>
      <c r="AP42" s="378"/>
      <c r="AQ42" s="379"/>
      <c r="AR42" s="402"/>
      <c r="AS42" s="403"/>
      <c r="AT42" s="403"/>
      <c r="AU42" s="404"/>
      <c r="AV42" s="377"/>
      <c r="AW42" s="378"/>
      <c r="AX42" s="378"/>
      <c r="AY42" s="379"/>
      <c r="AZ42" s="377"/>
      <c r="BA42" s="378"/>
      <c r="BB42" s="378"/>
      <c r="BC42" s="379"/>
      <c r="BD42" s="377"/>
      <c r="BE42" s="378"/>
      <c r="BF42" s="378"/>
      <c r="BG42" s="378"/>
      <c r="BH42" s="379"/>
    </row>
    <row r="43" spans="1:65" ht="14.25" hidden="1" customHeight="1">
      <c r="A43" s="395"/>
      <c r="B43" s="377"/>
      <c r="C43" s="378"/>
      <c r="D43" s="378"/>
      <c r="E43" s="378"/>
      <c r="F43" s="378"/>
      <c r="G43" s="379"/>
      <c r="H43" s="377"/>
      <c r="I43" s="378"/>
      <c r="J43" s="378"/>
      <c r="K43" s="378"/>
      <c r="L43" s="378"/>
      <c r="M43" s="379"/>
      <c r="N43" s="377"/>
      <c r="O43" s="378"/>
      <c r="P43" s="379"/>
      <c r="Q43" s="152" t="str">
        <f>IF(H43="","",IFERROR(""&amp;VLOOKUP(H43,廃棄率表!$A$6:$D$2001,3,FALSE)&amp;"","?"))</f>
        <v/>
      </c>
      <c r="R43" s="157" t="str">
        <f>IF(Q43="","",IFERROR(""&amp;VLOOKUP(Q43*1,廃棄率表!$H$6:$I$28,2,FALSE)&amp;"","?"))</f>
        <v/>
      </c>
      <c r="S43" s="380" t="str">
        <f t="shared" si="5"/>
        <v/>
      </c>
      <c r="T43" s="381"/>
      <c r="U43" s="382"/>
      <c r="V43" s="383" t="str">
        <f t="shared" si="6"/>
        <v/>
      </c>
      <c r="W43" s="381"/>
      <c r="X43" s="382"/>
      <c r="Y43" s="383" t="str">
        <f t="shared" si="2"/>
        <v/>
      </c>
      <c r="Z43" s="381"/>
      <c r="AA43" s="382"/>
      <c r="AB43" s="383" t="str">
        <f t="shared" si="7"/>
        <v/>
      </c>
      <c r="AC43" s="381"/>
      <c r="AD43" s="382"/>
      <c r="AE43" s="383" t="str">
        <f t="shared" si="3"/>
        <v/>
      </c>
      <c r="AF43" s="381"/>
      <c r="AG43" s="381"/>
      <c r="AH43" s="399" t="str">
        <f>IF(H43="","",IFERROR(VLOOKUP(H43,廃棄率表!$A$6:$B$2001,2,FALSE),"?"))</f>
        <v/>
      </c>
      <c r="AI43" s="400"/>
      <c r="AJ43" s="401"/>
      <c r="AK43" s="393" t="str">
        <f t="shared" si="4"/>
        <v/>
      </c>
      <c r="AL43" s="393"/>
      <c r="AM43" s="393"/>
      <c r="AN43" s="377"/>
      <c r="AO43" s="378"/>
      <c r="AP43" s="378"/>
      <c r="AQ43" s="379"/>
      <c r="AR43" s="402"/>
      <c r="AS43" s="403"/>
      <c r="AT43" s="403"/>
      <c r="AU43" s="404"/>
      <c r="AV43" s="377"/>
      <c r="AW43" s="378"/>
      <c r="AX43" s="378"/>
      <c r="AY43" s="379"/>
      <c r="AZ43" s="377"/>
      <c r="BA43" s="378"/>
      <c r="BB43" s="378"/>
      <c r="BC43" s="379"/>
      <c r="BD43" s="377"/>
      <c r="BE43" s="378"/>
      <c r="BF43" s="378"/>
      <c r="BG43" s="378"/>
      <c r="BH43" s="379"/>
    </row>
    <row r="44" spans="1:65" ht="14.25" hidden="1" customHeight="1">
      <c r="A44" s="395"/>
      <c r="B44" s="377"/>
      <c r="C44" s="378"/>
      <c r="D44" s="378"/>
      <c r="E44" s="378"/>
      <c r="F44" s="378"/>
      <c r="G44" s="379"/>
      <c r="H44" s="377"/>
      <c r="I44" s="378"/>
      <c r="J44" s="378"/>
      <c r="K44" s="378"/>
      <c r="L44" s="378"/>
      <c r="M44" s="379"/>
      <c r="N44" s="377"/>
      <c r="O44" s="378"/>
      <c r="P44" s="379"/>
      <c r="Q44" s="152" t="str">
        <f>IF(H44="","",IFERROR(""&amp;VLOOKUP(H44,廃棄率表!$A$6:$D$2001,3,FALSE)&amp;"","?"))</f>
        <v/>
      </c>
      <c r="R44" s="157" t="str">
        <f>IF(Q44="","",IFERROR(""&amp;VLOOKUP(Q44*1,廃棄率表!$H$6:$I$28,2,FALSE)&amp;"","?"))</f>
        <v/>
      </c>
      <c r="S44" s="380" t="str">
        <f t="shared" si="5"/>
        <v/>
      </c>
      <c r="T44" s="381"/>
      <c r="U44" s="382"/>
      <c r="V44" s="383" t="str">
        <f t="shared" si="6"/>
        <v/>
      </c>
      <c r="W44" s="381"/>
      <c r="X44" s="382"/>
      <c r="Y44" s="383" t="str">
        <f t="shared" si="2"/>
        <v/>
      </c>
      <c r="Z44" s="381"/>
      <c r="AA44" s="382"/>
      <c r="AB44" s="383" t="str">
        <f t="shared" si="7"/>
        <v/>
      </c>
      <c r="AC44" s="381"/>
      <c r="AD44" s="382"/>
      <c r="AE44" s="383" t="str">
        <f t="shared" si="3"/>
        <v/>
      </c>
      <c r="AF44" s="381"/>
      <c r="AG44" s="381"/>
      <c r="AH44" s="399" t="str">
        <f>IF(H44="","",IFERROR(VLOOKUP(H44,廃棄率表!$A$6:$B$2001,2,FALSE),"?"))</f>
        <v/>
      </c>
      <c r="AI44" s="400"/>
      <c r="AJ44" s="401"/>
      <c r="AK44" s="393" t="str">
        <f t="shared" si="4"/>
        <v/>
      </c>
      <c r="AL44" s="393"/>
      <c r="AM44" s="393"/>
      <c r="AN44" s="377"/>
      <c r="AO44" s="378"/>
      <c r="AP44" s="378"/>
      <c r="AQ44" s="379"/>
      <c r="AR44" s="402"/>
      <c r="AS44" s="403"/>
      <c r="AT44" s="403"/>
      <c r="AU44" s="404"/>
      <c r="AV44" s="377"/>
      <c r="AW44" s="378"/>
      <c r="AX44" s="378"/>
      <c r="AY44" s="379"/>
      <c r="AZ44" s="377"/>
      <c r="BA44" s="378"/>
      <c r="BB44" s="378"/>
      <c r="BC44" s="379"/>
      <c r="BD44" s="377"/>
      <c r="BE44" s="378"/>
      <c r="BF44" s="378"/>
      <c r="BG44" s="378"/>
      <c r="BH44" s="379"/>
    </row>
    <row r="45" spans="1:65" ht="14.25" hidden="1" customHeight="1">
      <c r="A45" s="395"/>
      <c r="B45" s="377"/>
      <c r="C45" s="378"/>
      <c r="D45" s="378"/>
      <c r="E45" s="378"/>
      <c r="F45" s="378"/>
      <c r="G45" s="379"/>
      <c r="H45" s="377"/>
      <c r="I45" s="378"/>
      <c r="J45" s="378"/>
      <c r="K45" s="378"/>
      <c r="L45" s="378"/>
      <c r="M45" s="379"/>
      <c r="N45" s="377"/>
      <c r="O45" s="378"/>
      <c r="P45" s="379"/>
      <c r="Q45" s="152" t="str">
        <f>IF(H45="","",IFERROR(""&amp;VLOOKUP(H45,廃棄率表!$A$6:$D$2001,3,FALSE)&amp;"","?"))</f>
        <v/>
      </c>
      <c r="R45" s="157" t="str">
        <f>IF(Q45="","",IFERROR(""&amp;VLOOKUP(Q45*1,廃棄率表!$H$6:$I$28,2,FALSE)&amp;"","?"))</f>
        <v/>
      </c>
      <c r="S45" s="380" t="str">
        <f t="shared" si="5"/>
        <v/>
      </c>
      <c r="T45" s="381"/>
      <c r="U45" s="382"/>
      <c r="V45" s="383" t="str">
        <f t="shared" si="6"/>
        <v/>
      </c>
      <c r="W45" s="381"/>
      <c r="X45" s="382"/>
      <c r="Y45" s="383" t="str">
        <f t="shared" si="2"/>
        <v/>
      </c>
      <c r="Z45" s="381"/>
      <c r="AA45" s="382"/>
      <c r="AB45" s="383" t="str">
        <f t="shared" si="7"/>
        <v/>
      </c>
      <c r="AC45" s="381"/>
      <c r="AD45" s="382"/>
      <c r="AE45" s="383" t="str">
        <f t="shared" si="3"/>
        <v/>
      </c>
      <c r="AF45" s="381"/>
      <c r="AG45" s="381"/>
      <c r="AH45" s="399" t="str">
        <f>IF(H45="","",IFERROR(VLOOKUP(H45,廃棄率表!$A$6:$B$2001,2,FALSE),"?"))</f>
        <v/>
      </c>
      <c r="AI45" s="400"/>
      <c r="AJ45" s="401"/>
      <c r="AK45" s="393" t="str">
        <f t="shared" si="4"/>
        <v/>
      </c>
      <c r="AL45" s="393"/>
      <c r="AM45" s="393"/>
      <c r="AN45" s="377"/>
      <c r="AO45" s="378"/>
      <c r="AP45" s="378"/>
      <c r="AQ45" s="379"/>
      <c r="AR45" s="402"/>
      <c r="AS45" s="403"/>
      <c r="AT45" s="403"/>
      <c r="AU45" s="404"/>
      <c r="AV45" s="377"/>
      <c r="AW45" s="378"/>
      <c r="AX45" s="378"/>
      <c r="AY45" s="379"/>
      <c r="AZ45" s="377"/>
      <c r="BA45" s="378"/>
      <c r="BB45" s="378"/>
      <c r="BC45" s="379"/>
      <c r="BD45" s="377"/>
      <c r="BE45" s="378"/>
      <c r="BF45" s="378"/>
      <c r="BG45" s="378"/>
      <c r="BH45" s="379"/>
    </row>
    <row r="46" spans="1:65" ht="14.25" hidden="1" customHeight="1">
      <c r="A46" s="395"/>
      <c r="B46" s="377"/>
      <c r="C46" s="378"/>
      <c r="D46" s="378"/>
      <c r="E46" s="378"/>
      <c r="F46" s="378"/>
      <c r="G46" s="379"/>
      <c r="H46" s="377"/>
      <c r="I46" s="378"/>
      <c r="J46" s="378"/>
      <c r="K46" s="378"/>
      <c r="L46" s="378"/>
      <c r="M46" s="379"/>
      <c r="N46" s="377"/>
      <c r="O46" s="378"/>
      <c r="P46" s="379"/>
      <c r="Q46" s="152" t="str">
        <f>IF(H46="","",IFERROR(""&amp;VLOOKUP(H46,廃棄率表!$A$6:$D$2001,3,FALSE)&amp;"","?"))</f>
        <v/>
      </c>
      <c r="R46" s="157" t="str">
        <f>IF(Q46="","",IFERROR(""&amp;VLOOKUP(Q46*1,廃棄率表!$H$6:$I$28,2,FALSE)&amp;"","?"))</f>
        <v/>
      </c>
      <c r="S46" s="380" t="str">
        <f t="shared" si="5"/>
        <v/>
      </c>
      <c r="T46" s="381"/>
      <c r="U46" s="382"/>
      <c r="V46" s="383" t="str">
        <f t="shared" si="6"/>
        <v/>
      </c>
      <c r="W46" s="381"/>
      <c r="X46" s="382"/>
      <c r="Y46" s="383" t="str">
        <f t="shared" si="2"/>
        <v/>
      </c>
      <c r="Z46" s="381"/>
      <c r="AA46" s="382"/>
      <c r="AB46" s="383" t="str">
        <f t="shared" si="7"/>
        <v/>
      </c>
      <c r="AC46" s="381"/>
      <c r="AD46" s="382"/>
      <c r="AE46" s="383" t="str">
        <f t="shared" si="3"/>
        <v/>
      </c>
      <c r="AF46" s="381"/>
      <c r="AG46" s="381"/>
      <c r="AH46" s="399" t="str">
        <f>IF(H46="","",IFERROR(VLOOKUP(H46,廃棄率表!$A$6:$B$2001,2,FALSE),"?"))</f>
        <v/>
      </c>
      <c r="AI46" s="400"/>
      <c r="AJ46" s="401"/>
      <c r="AK46" s="393" t="str">
        <f t="shared" si="4"/>
        <v/>
      </c>
      <c r="AL46" s="393"/>
      <c r="AM46" s="393"/>
      <c r="AN46" s="377"/>
      <c r="AO46" s="378"/>
      <c r="AP46" s="378"/>
      <c r="AQ46" s="379"/>
      <c r="AR46" s="402"/>
      <c r="AS46" s="403"/>
      <c r="AT46" s="403"/>
      <c r="AU46" s="404"/>
      <c r="AV46" s="377"/>
      <c r="AW46" s="378"/>
      <c r="AX46" s="378"/>
      <c r="AY46" s="379"/>
      <c r="AZ46" s="377"/>
      <c r="BA46" s="378"/>
      <c r="BB46" s="378"/>
      <c r="BC46" s="379"/>
      <c r="BD46" s="377"/>
      <c r="BE46" s="378"/>
      <c r="BF46" s="378"/>
      <c r="BG46" s="378"/>
      <c r="BH46" s="379"/>
    </row>
    <row r="47" spans="1:65" ht="14.25" hidden="1" customHeight="1">
      <c r="A47" s="395"/>
      <c r="B47" s="377"/>
      <c r="C47" s="378"/>
      <c r="D47" s="378"/>
      <c r="E47" s="378"/>
      <c r="F47" s="378"/>
      <c r="G47" s="379"/>
      <c r="H47" s="377"/>
      <c r="I47" s="378"/>
      <c r="J47" s="378"/>
      <c r="K47" s="378"/>
      <c r="L47" s="378"/>
      <c r="M47" s="379"/>
      <c r="N47" s="377"/>
      <c r="O47" s="378"/>
      <c r="P47" s="379"/>
      <c r="Q47" s="152" t="str">
        <f>IF(H47="","",IFERROR(""&amp;VLOOKUP(H47,廃棄率表!$A$6:$D$2001,3,FALSE)&amp;"","?"))</f>
        <v/>
      </c>
      <c r="R47" s="157" t="str">
        <f>IF(Q47="","",IFERROR(""&amp;VLOOKUP(Q47*1,廃棄率表!$H$6:$I$28,2,FALSE)&amp;"","?"))</f>
        <v/>
      </c>
      <c r="S47" s="380" t="str">
        <f t="shared" si="5"/>
        <v/>
      </c>
      <c r="T47" s="381"/>
      <c r="U47" s="382"/>
      <c r="V47" s="383" t="str">
        <f t="shared" si="6"/>
        <v/>
      </c>
      <c r="W47" s="381"/>
      <c r="X47" s="382"/>
      <c r="Y47" s="383" t="str">
        <f t="shared" si="2"/>
        <v/>
      </c>
      <c r="Z47" s="381"/>
      <c r="AA47" s="382"/>
      <c r="AB47" s="383" t="str">
        <f t="shared" si="7"/>
        <v/>
      </c>
      <c r="AC47" s="381"/>
      <c r="AD47" s="382"/>
      <c r="AE47" s="383" t="str">
        <f t="shared" si="3"/>
        <v/>
      </c>
      <c r="AF47" s="381"/>
      <c r="AG47" s="381"/>
      <c r="AH47" s="399" t="str">
        <f>IF(H47="","",IFERROR(VLOOKUP(H47,廃棄率表!$A$6:$B$2001,2,FALSE),"?"))</f>
        <v/>
      </c>
      <c r="AI47" s="400"/>
      <c r="AJ47" s="401"/>
      <c r="AK47" s="393" t="str">
        <f t="shared" si="4"/>
        <v/>
      </c>
      <c r="AL47" s="393"/>
      <c r="AM47" s="393"/>
      <c r="AN47" s="377"/>
      <c r="AO47" s="378"/>
      <c r="AP47" s="378"/>
      <c r="AQ47" s="379"/>
      <c r="AR47" s="402"/>
      <c r="AS47" s="403"/>
      <c r="AT47" s="403"/>
      <c r="AU47" s="404"/>
      <c r="AV47" s="377"/>
      <c r="AW47" s="378"/>
      <c r="AX47" s="378"/>
      <c r="AY47" s="379"/>
      <c r="AZ47" s="377"/>
      <c r="BA47" s="378"/>
      <c r="BB47" s="378"/>
      <c r="BC47" s="379"/>
      <c r="BD47" s="377"/>
      <c r="BE47" s="378"/>
      <c r="BF47" s="378"/>
      <c r="BG47" s="378"/>
      <c r="BH47" s="379"/>
    </row>
    <row r="48" spans="1:65" ht="14.25" hidden="1" customHeight="1">
      <c r="A48" s="395"/>
      <c r="B48" s="377"/>
      <c r="C48" s="378"/>
      <c r="D48" s="378"/>
      <c r="E48" s="378"/>
      <c r="F48" s="378"/>
      <c r="G48" s="379"/>
      <c r="H48" s="377"/>
      <c r="I48" s="378"/>
      <c r="J48" s="378"/>
      <c r="K48" s="378"/>
      <c r="L48" s="378"/>
      <c r="M48" s="379"/>
      <c r="N48" s="377"/>
      <c r="O48" s="378"/>
      <c r="P48" s="379"/>
      <c r="Q48" s="152" t="str">
        <f>IF(H48="","",IFERROR(""&amp;VLOOKUP(H48,廃棄率表!$A$6:$D$2001,3,FALSE)&amp;"","?"))</f>
        <v/>
      </c>
      <c r="R48" s="157" t="str">
        <f>IF(Q48="","",IFERROR(""&amp;VLOOKUP(Q48*1,廃棄率表!$H$6:$I$28,2,FALSE)&amp;"","?"))</f>
        <v/>
      </c>
      <c r="S48" s="380" t="str">
        <f t="shared" si="5"/>
        <v/>
      </c>
      <c r="T48" s="381"/>
      <c r="U48" s="382"/>
      <c r="V48" s="383" t="str">
        <f t="shared" si="6"/>
        <v/>
      </c>
      <c r="W48" s="381"/>
      <c r="X48" s="382"/>
      <c r="Y48" s="383" t="str">
        <f t="shared" si="2"/>
        <v/>
      </c>
      <c r="Z48" s="381"/>
      <c r="AA48" s="382"/>
      <c r="AB48" s="383" t="str">
        <f t="shared" si="7"/>
        <v/>
      </c>
      <c r="AC48" s="381"/>
      <c r="AD48" s="382"/>
      <c r="AE48" s="383" t="str">
        <f t="shared" si="3"/>
        <v/>
      </c>
      <c r="AF48" s="381"/>
      <c r="AG48" s="381"/>
      <c r="AH48" s="399" t="str">
        <f>IF(H48="","",IFERROR(VLOOKUP(H48,廃棄率表!$A$6:$B$2001,2,FALSE),"?"))</f>
        <v/>
      </c>
      <c r="AI48" s="400"/>
      <c r="AJ48" s="401"/>
      <c r="AK48" s="393" t="str">
        <f t="shared" si="4"/>
        <v/>
      </c>
      <c r="AL48" s="393"/>
      <c r="AM48" s="393"/>
      <c r="AN48" s="377"/>
      <c r="AO48" s="378"/>
      <c r="AP48" s="378"/>
      <c r="AQ48" s="379"/>
      <c r="AR48" s="402"/>
      <c r="AS48" s="403"/>
      <c r="AT48" s="403"/>
      <c r="AU48" s="404"/>
      <c r="AV48" s="377"/>
      <c r="AW48" s="378"/>
      <c r="AX48" s="378"/>
      <c r="AY48" s="379"/>
      <c r="AZ48" s="377"/>
      <c r="BA48" s="378"/>
      <c r="BB48" s="378"/>
      <c r="BC48" s="379"/>
      <c r="BD48" s="377"/>
      <c r="BE48" s="378"/>
      <c r="BF48" s="378"/>
      <c r="BG48" s="378"/>
      <c r="BH48" s="379"/>
    </row>
    <row r="49" spans="1:60" ht="14.25" hidden="1" customHeight="1">
      <c r="A49" s="395"/>
      <c r="B49" s="377"/>
      <c r="C49" s="378"/>
      <c r="D49" s="378"/>
      <c r="E49" s="378"/>
      <c r="F49" s="378"/>
      <c r="G49" s="379"/>
      <c r="H49" s="377"/>
      <c r="I49" s="378"/>
      <c r="J49" s="378"/>
      <c r="K49" s="378"/>
      <c r="L49" s="378"/>
      <c r="M49" s="379"/>
      <c r="N49" s="377"/>
      <c r="O49" s="378"/>
      <c r="P49" s="379"/>
      <c r="Q49" s="152" t="str">
        <f>IF(H49="","",IFERROR(""&amp;VLOOKUP(H49,廃棄率表!$A$6:$D$2001,3,FALSE)&amp;"","?"))</f>
        <v/>
      </c>
      <c r="R49" s="157" t="str">
        <f>IF(Q49="","",IFERROR(""&amp;VLOOKUP(Q49*1,廃棄率表!$H$6:$I$28,2,FALSE)&amp;"","?"))</f>
        <v/>
      </c>
      <c r="S49" s="380" t="str">
        <f t="shared" si="5"/>
        <v/>
      </c>
      <c r="T49" s="381"/>
      <c r="U49" s="382"/>
      <c r="V49" s="383" t="str">
        <f t="shared" si="6"/>
        <v/>
      </c>
      <c r="W49" s="381"/>
      <c r="X49" s="382"/>
      <c r="Y49" s="383" t="str">
        <f t="shared" si="2"/>
        <v/>
      </c>
      <c r="Z49" s="381"/>
      <c r="AA49" s="382"/>
      <c r="AB49" s="383" t="str">
        <f t="shared" si="7"/>
        <v/>
      </c>
      <c r="AC49" s="381"/>
      <c r="AD49" s="382"/>
      <c r="AE49" s="383" t="str">
        <f t="shared" si="3"/>
        <v/>
      </c>
      <c r="AF49" s="381"/>
      <c r="AG49" s="381"/>
      <c r="AH49" s="399" t="str">
        <f>IF(H49="","",IFERROR(VLOOKUP(H49,廃棄率表!$A$6:$B$2001,2,FALSE),"?"))</f>
        <v/>
      </c>
      <c r="AI49" s="400"/>
      <c r="AJ49" s="401"/>
      <c r="AK49" s="393" t="str">
        <f t="shared" si="4"/>
        <v/>
      </c>
      <c r="AL49" s="393"/>
      <c r="AM49" s="393"/>
      <c r="AN49" s="377"/>
      <c r="AO49" s="378"/>
      <c r="AP49" s="378"/>
      <c r="AQ49" s="379"/>
      <c r="AR49" s="402"/>
      <c r="AS49" s="403"/>
      <c r="AT49" s="403"/>
      <c r="AU49" s="404"/>
      <c r="AV49" s="377"/>
      <c r="AW49" s="378"/>
      <c r="AX49" s="378"/>
      <c r="AY49" s="379"/>
      <c r="AZ49" s="377"/>
      <c r="BA49" s="378"/>
      <c r="BB49" s="378"/>
      <c r="BC49" s="379"/>
      <c r="BD49" s="377"/>
      <c r="BE49" s="378"/>
      <c r="BF49" s="378"/>
      <c r="BG49" s="378"/>
      <c r="BH49" s="379"/>
    </row>
    <row r="50" spans="1:60" ht="14.25" hidden="1" customHeight="1">
      <c r="A50" s="395"/>
      <c r="B50" s="377"/>
      <c r="C50" s="378"/>
      <c r="D50" s="378"/>
      <c r="E50" s="378"/>
      <c r="F50" s="378"/>
      <c r="G50" s="379"/>
      <c r="H50" s="377"/>
      <c r="I50" s="378"/>
      <c r="J50" s="378"/>
      <c r="K50" s="378"/>
      <c r="L50" s="378"/>
      <c r="M50" s="379"/>
      <c r="N50" s="377"/>
      <c r="O50" s="378"/>
      <c r="P50" s="379"/>
      <c r="Q50" s="152" t="str">
        <f>IF(H50="","",IFERROR(""&amp;VLOOKUP(H50,廃棄率表!$A$6:$D$2001,3,FALSE)&amp;"","?"))</f>
        <v/>
      </c>
      <c r="R50" s="157" t="str">
        <f>IF(Q50="","",IFERROR(""&amp;VLOOKUP(Q50*1,廃棄率表!$H$6:$I$28,2,FALSE)&amp;"","?"))</f>
        <v/>
      </c>
      <c r="S50" s="380" t="str">
        <f t="shared" si="5"/>
        <v/>
      </c>
      <c r="T50" s="381"/>
      <c r="U50" s="382"/>
      <c r="V50" s="383" t="str">
        <f t="shared" si="6"/>
        <v/>
      </c>
      <c r="W50" s="381"/>
      <c r="X50" s="382"/>
      <c r="Y50" s="383" t="str">
        <f t="shared" si="2"/>
        <v/>
      </c>
      <c r="Z50" s="381"/>
      <c r="AA50" s="382"/>
      <c r="AB50" s="383" t="str">
        <f t="shared" si="7"/>
        <v/>
      </c>
      <c r="AC50" s="381"/>
      <c r="AD50" s="382"/>
      <c r="AE50" s="383" t="str">
        <f t="shared" si="3"/>
        <v/>
      </c>
      <c r="AF50" s="381"/>
      <c r="AG50" s="381"/>
      <c r="AH50" s="399" t="str">
        <f>IF(H50="","",IFERROR(VLOOKUP(H50,廃棄率表!$A$6:$B$2001,2,FALSE),"?"))</f>
        <v/>
      </c>
      <c r="AI50" s="400"/>
      <c r="AJ50" s="401"/>
      <c r="AK50" s="393" t="str">
        <f t="shared" si="4"/>
        <v/>
      </c>
      <c r="AL50" s="393"/>
      <c r="AM50" s="393"/>
      <c r="AN50" s="377"/>
      <c r="AO50" s="378"/>
      <c r="AP50" s="378"/>
      <c r="AQ50" s="379"/>
      <c r="AR50" s="402"/>
      <c r="AS50" s="403"/>
      <c r="AT50" s="403"/>
      <c r="AU50" s="404"/>
      <c r="AV50" s="377"/>
      <c r="AW50" s="378"/>
      <c r="AX50" s="378"/>
      <c r="AY50" s="379"/>
      <c r="AZ50" s="377"/>
      <c r="BA50" s="378"/>
      <c r="BB50" s="378"/>
      <c r="BC50" s="379"/>
      <c r="BD50" s="377"/>
      <c r="BE50" s="378"/>
      <c r="BF50" s="378"/>
      <c r="BG50" s="378"/>
      <c r="BH50" s="379"/>
    </row>
    <row r="51" spans="1:60" ht="14.25" hidden="1" customHeight="1">
      <c r="A51" s="395"/>
      <c r="B51" s="377"/>
      <c r="C51" s="378"/>
      <c r="D51" s="378"/>
      <c r="E51" s="378"/>
      <c r="F51" s="378"/>
      <c r="G51" s="379"/>
      <c r="H51" s="377"/>
      <c r="I51" s="378"/>
      <c r="J51" s="378"/>
      <c r="K51" s="378"/>
      <c r="L51" s="378"/>
      <c r="M51" s="379"/>
      <c r="N51" s="377"/>
      <c r="O51" s="378"/>
      <c r="P51" s="379"/>
      <c r="Q51" s="152" t="str">
        <f>IF(H51="","",IFERROR(""&amp;VLOOKUP(H51,廃棄率表!$A$6:$D$2001,3,FALSE)&amp;"","?"))</f>
        <v/>
      </c>
      <c r="R51" s="157" t="str">
        <f>IF(Q51="","",IFERROR(""&amp;VLOOKUP(Q51*1,廃棄率表!$H$6:$I$28,2,FALSE)&amp;"","?"))</f>
        <v/>
      </c>
      <c r="S51" s="380" t="str">
        <f t="shared" si="5"/>
        <v/>
      </c>
      <c r="T51" s="381"/>
      <c r="U51" s="382"/>
      <c r="V51" s="383" t="str">
        <f t="shared" si="6"/>
        <v/>
      </c>
      <c r="W51" s="381"/>
      <c r="X51" s="382"/>
      <c r="Y51" s="383" t="str">
        <f t="shared" si="2"/>
        <v/>
      </c>
      <c r="Z51" s="381"/>
      <c r="AA51" s="382"/>
      <c r="AB51" s="383" t="str">
        <f t="shared" si="7"/>
        <v/>
      </c>
      <c r="AC51" s="381"/>
      <c r="AD51" s="382"/>
      <c r="AE51" s="383" t="str">
        <f t="shared" si="3"/>
        <v/>
      </c>
      <c r="AF51" s="381"/>
      <c r="AG51" s="381"/>
      <c r="AH51" s="399" t="str">
        <f>IF(H51="","",IFERROR(VLOOKUP(H51,廃棄率表!$A$6:$B$2001,2,FALSE),"?"))</f>
        <v/>
      </c>
      <c r="AI51" s="400"/>
      <c r="AJ51" s="401"/>
      <c r="AK51" s="393" t="str">
        <f t="shared" si="4"/>
        <v/>
      </c>
      <c r="AL51" s="393"/>
      <c r="AM51" s="393"/>
      <c r="AN51" s="377"/>
      <c r="AO51" s="378"/>
      <c r="AP51" s="378"/>
      <c r="AQ51" s="379"/>
      <c r="AR51" s="402"/>
      <c r="AS51" s="403"/>
      <c r="AT51" s="403"/>
      <c r="AU51" s="404"/>
      <c r="AV51" s="377"/>
      <c r="AW51" s="378"/>
      <c r="AX51" s="378"/>
      <c r="AY51" s="379"/>
      <c r="AZ51" s="377"/>
      <c r="BA51" s="378"/>
      <c r="BB51" s="378"/>
      <c r="BC51" s="379"/>
      <c r="BD51" s="377"/>
      <c r="BE51" s="378"/>
      <c r="BF51" s="378"/>
      <c r="BG51" s="378"/>
      <c r="BH51" s="379"/>
    </row>
    <row r="52" spans="1:60" ht="14.25" hidden="1" customHeight="1">
      <c r="A52" s="395"/>
      <c r="B52" s="377"/>
      <c r="C52" s="378"/>
      <c r="D52" s="378"/>
      <c r="E52" s="378"/>
      <c r="F52" s="378"/>
      <c r="G52" s="379"/>
      <c r="H52" s="377"/>
      <c r="I52" s="378"/>
      <c r="J52" s="378"/>
      <c r="K52" s="378"/>
      <c r="L52" s="378"/>
      <c r="M52" s="379"/>
      <c r="N52" s="377"/>
      <c r="O52" s="378"/>
      <c r="P52" s="379"/>
      <c r="Q52" s="152" t="str">
        <f>IF(H52="","",IFERROR(""&amp;VLOOKUP(H52,廃棄率表!$A$6:$D$2001,3,FALSE)&amp;"","?"))</f>
        <v/>
      </c>
      <c r="R52" s="157" t="str">
        <f>IF(Q52="","",IFERROR(""&amp;VLOOKUP(Q52*1,廃棄率表!$H$6:$I$28,2,FALSE)&amp;"","?"))</f>
        <v/>
      </c>
      <c r="S52" s="380" t="str">
        <f t="shared" si="5"/>
        <v/>
      </c>
      <c r="T52" s="381"/>
      <c r="U52" s="382"/>
      <c r="V52" s="383" t="str">
        <f t="shared" si="6"/>
        <v/>
      </c>
      <c r="W52" s="381"/>
      <c r="X52" s="382"/>
      <c r="Y52" s="383" t="str">
        <f t="shared" si="2"/>
        <v/>
      </c>
      <c r="Z52" s="381"/>
      <c r="AA52" s="382"/>
      <c r="AB52" s="383" t="str">
        <f t="shared" si="7"/>
        <v/>
      </c>
      <c r="AC52" s="381"/>
      <c r="AD52" s="382"/>
      <c r="AE52" s="383" t="str">
        <f t="shared" si="3"/>
        <v/>
      </c>
      <c r="AF52" s="381"/>
      <c r="AG52" s="381"/>
      <c r="AH52" s="399" t="str">
        <f>IF(H52="","",IFERROR(VLOOKUP(H52,廃棄率表!$A$6:$B$2001,2,FALSE),"?"))</f>
        <v/>
      </c>
      <c r="AI52" s="400"/>
      <c r="AJ52" s="401"/>
      <c r="AK52" s="393" t="str">
        <f t="shared" si="4"/>
        <v/>
      </c>
      <c r="AL52" s="393"/>
      <c r="AM52" s="393"/>
      <c r="AN52" s="377"/>
      <c r="AO52" s="378"/>
      <c r="AP52" s="378"/>
      <c r="AQ52" s="379"/>
      <c r="AR52" s="402"/>
      <c r="AS52" s="403"/>
      <c r="AT52" s="403"/>
      <c r="AU52" s="404"/>
      <c r="AV52" s="377"/>
      <c r="AW52" s="378"/>
      <c r="AX52" s="378"/>
      <c r="AY52" s="379"/>
      <c r="AZ52" s="377"/>
      <c r="BA52" s="378"/>
      <c r="BB52" s="378"/>
      <c r="BC52" s="379"/>
      <c r="BD52" s="377"/>
      <c r="BE52" s="378"/>
      <c r="BF52" s="378"/>
      <c r="BG52" s="378"/>
      <c r="BH52" s="379"/>
    </row>
    <row r="53" spans="1:60" ht="14.25" hidden="1" customHeight="1">
      <c r="A53" s="395"/>
      <c r="B53" s="377"/>
      <c r="C53" s="378"/>
      <c r="D53" s="378"/>
      <c r="E53" s="378"/>
      <c r="F53" s="378"/>
      <c r="G53" s="379"/>
      <c r="H53" s="377"/>
      <c r="I53" s="378"/>
      <c r="J53" s="378"/>
      <c r="K53" s="378"/>
      <c r="L53" s="378"/>
      <c r="M53" s="379"/>
      <c r="N53" s="377"/>
      <c r="O53" s="378"/>
      <c r="P53" s="379"/>
      <c r="Q53" s="152" t="str">
        <f>IF(H53="","",IFERROR(""&amp;VLOOKUP(H53,廃棄率表!$A$6:$D$2001,3,FALSE)&amp;"","?"))</f>
        <v/>
      </c>
      <c r="R53" s="157" t="str">
        <f>IF(Q53="","",IFERROR(""&amp;VLOOKUP(Q53*1,廃棄率表!$H$6:$I$28,2,FALSE)&amp;"","?"))</f>
        <v/>
      </c>
      <c r="S53" s="380" t="str">
        <f t="shared" si="5"/>
        <v/>
      </c>
      <c r="T53" s="381"/>
      <c r="U53" s="382"/>
      <c r="V53" s="383" t="str">
        <f t="shared" si="6"/>
        <v/>
      </c>
      <c r="W53" s="381"/>
      <c r="X53" s="382"/>
      <c r="Y53" s="383" t="str">
        <f t="shared" si="2"/>
        <v/>
      </c>
      <c r="Z53" s="381"/>
      <c r="AA53" s="382"/>
      <c r="AB53" s="383" t="str">
        <f t="shared" si="7"/>
        <v/>
      </c>
      <c r="AC53" s="381"/>
      <c r="AD53" s="382"/>
      <c r="AE53" s="383" t="str">
        <f t="shared" si="3"/>
        <v/>
      </c>
      <c r="AF53" s="381"/>
      <c r="AG53" s="381"/>
      <c r="AH53" s="399" t="str">
        <f>IF(H53="","",IFERROR(VLOOKUP(H53,廃棄率表!$A$6:$B$2001,2,FALSE),"?"))</f>
        <v/>
      </c>
      <c r="AI53" s="400"/>
      <c r="AJ53" s="401"/>
      <c r="AK53" s="393" t="str">
        <f t="shared" si="4"/>
        <v/>
      </c>
      <c r="AL53" s="393"/>
      <c r="AM53" s="393"/>
      <c r="AN53" s="377"/>
      <c r="AO53" s="378"/>
      <c r="AP53" s="378"/>
      <c r="AQ53" s="379"/>
      <c r="AR53" s="402"/>
      <c r="AS53" s="403"/>
      <c r="AT53" s="403"/>
      <c r="AU53" s="404"/>
      <c r="AV53" s="377"/>
      <c r="AW53" s="378"/>
      <c r="AX53" s="378"/>
      <c r="AY53" s="379"/>
      <c r="AZ53" s="377"/>
      <c r="BA53" s="378"/>
      <c r="BB53" s="378"/>
      <c r="BC53" s="379"/>
      <c r="BD53" s="377"/>
      <c r="BE53" s="378"/>
      <c r="BF53" s="378"/>
      <c r="BG53" s="378"/>
      <c r="BH53" s="379"/>
    </row>
    <row r="54" spans="1:60" ht="14.25" hidden="1" customHeight="1">
      <c r="A54" s="395"/>
      <c r="B54" s="377"/>
      <c r="C54" s="378"/>
      <c r="D54" s="378"/>
      <c r="E54" s="378"/>
      <c r="F54" s="378"/>
      <c r="G54" s="379"/>
      <c r="H54" s="377"/>
      <c r="I54" s="378"/>
      <c r="J54" s="378"/>
      <c r="K54" s="378"/>
      <c r="L54" s="378"/>
      <c r="M54" s="379"/>
      <c r="N54" s="377"/>
      <c r="O54" s="378"/>
      <c r="P54" s="379"/>
      <c r="Q54" s="152" t="str">
        <f>IF(H54="","",IFERROR(""&amp;VLOOKUP(H54,廃棄率表!$A$6:$D$2001,3,FALSE)&amp;"","?"))</f>
        <v/>
      </c>
      <c r="R54" s="157" t="str">
        <f>IF(Q54="","",IFERROR(""&amp;VLOOKUP(Q54*1,廃棄率表!$H$6:$I$28,2,FALSE)&amp;"","?"))</f>
        <v/>
      </c>
      <c r="S54" s="380" t="str">
        <f t="shared" si="5"/>
        <v/>
      </c>
      <c r="T54" s="381"/>
      <c r="U54" s="382"/>
      <c r="V54" s="383" t="str">
        <f t="shared" si="6"/>
        <v/>
      </c>
      <c r="W54" s="381"/>
      <c r="X54" s="382"/>
      <c r="Y54" s="383" t="str">
        <f t="shared" si="2"/>
        <v/>
      </c>
      <c r="Z54" s="381"/>
      <c r="AA54" s="382"/>
      <c r="AB54" s="383" t="str">
        <f t="shared" si="7"/>
        <v/>
      </c>
      <c r="AC54" s="381"/>
      <c r="AD54" s="382"/>
      <c r="AE54" s="383" t="str">
        <f t="shared" si="3"/>
        <v/>
      </c>
      <c r="AF54" s="381"/>
      <c r="AG54" s="381"/>
      <c r="AH54" s="399" t="str">
        <f>IF(H54="","",IFERROR(VLOOKUP(H54,廃棄率表!$A$6:$B$2001,2,FALSE),"?"))</f>
        <v/>
      </c>
      <c r="AI54" s="400"/>
      <c r="AJ54" s="401"/>
      <c r="AK54" s="393" t="str">
        <f t="shared" si="4"/>
        <v/>
      </c>
      <c r="AL54" s="393"/>
      <c r="AM54" s="393"/>
      <c r="AN54" s="377"/>
      <c r="AO54" s="378"/>
      <c r="AP54" s="378"/>
      <c r="AQ54" s="379"/>
      <c r="AR54" s="402"/>
      <c r="AS54" s="403"/>
      <c r="AT54" s="403"/>
      <c r="AU54" s="404"/>
      <c r="AV54" s="377"/>
      <c r="AW54" s="378"/>
      <c r="AX54" s="378"/>
      <c r="AY54" s="379"/>
      <c r="AZ54" s="377"/>
      <c r="BA54" s="378"/>
      <c r="BB54" s="378"/>
      <c r="BC54" s="379"/>
      <c r="BD54" s="377"/>
      <c r="BE54" s="378"/>
      <c r="BF54" s="378"/>
      <c r="BG54" s="378"/>
      <c r="BH54" s="379"/>
    </row>
    <row r="55" spans="1:60" ht="14.25" hidden="1" customHeight="1">
      <c r="A55" s="395"/>
      <c r="B55" s="377"/>
      <c r="C55" s="378"/>
      <c r="D55" s="378"/>
      <c r="E55" s="378"/>
      <c r="F55" s="378"/>
      <c r="G55" s="379"/>
      <c r="H55" s="377"/>
      <c r="I55" s="378"/>
      <c r="J55" s="378"/>
      <c r="K55" s="378"/>
      <c r="L55" s="378"/>
      <c r="M55" s="379"/>
      <c r="N55" s="377"/>
      <c r="O55" s="378"/>
      <c r="P55" s="379"/>
      <c r="Q55" s="152" t="str">
        <f>IF(H55="","",IFERROR(""&amp;VLOOKUP(H55,廃棄率表!$A$6:$D$2001,3,FALSE)&amp;"","?"))</f>
        <v/>
      </c>
      <c r="R55" s="157" t="str">
        <f>IF(Q55="","",IFERROR(""&amp;VLOOKUP(Q55*1,廃棄率表!$H$6:$I$28,2,FALSE)&amp;"","?"))</f>
        <v/>
      </c>
      <c r="S55" s="380" t="str">
        <f t="shared" si="5"/>
        <v/>
      </c>
      <c r="T55" s="381"/>
      <c r="U55" s="382"/>
      <c r="V55" s="383" t="str">
        <f t="shared" si="6"/>
        <v/>
      </c>
      <c r="W55" s="381"/>
      <c r="X55" s="382"/>
      <c r="Y55" s="383" t="str">
        <f t="shared" si="2"/>
        <v/>
      </c>
      <c r="Z55" s="381"/>
      <c r="AA55" s="382"/>
      <c r="AB55" s="383" t="str">
        <f t="shared" si="7"/>
        <v/>
      </c>
      <c r="AC55" s="381"/>
      <c r="AD55" s="382"/>
      <c r="AE55" s="383" t="str">
        <f t="shared" si="3"/>
        <v/>
      </c>
      <c r="AF55" s="381"/>
      <c r="AG55" s="381"/>
      <c r="AH55" s="399" t="str">
        <f>IF(H55="","",IFERROR(VLOOKUP(H55,廃棄率表!$A$6:$B$2001,2,FALSE),"?"))</f>
        <v/>
      </c>
      <c r="AI55" s="400"/>
      <c r="AJ55" s="401"/>
      <c r="AK55" s="393" t="str">
        <f t="shared" si="4"/>
        <v/>
      </c>
      <c r="AL55" s="393"/>
      <c r="AM55" s="393"/>
      <c r="AN55" s="377"/>
      <c r="AO55" s="378"/>
      <c r="AP55" s="378"/>
      <c r="AQ55" s="379"/>
      <c r="AR55" s="402"/>
      <c r="AS55" s="403"/>
      <c r="AT55" s="403"/>
      <c r="AU55" s="404"/>
      <c r="AV55" s="377"/>
      <c r="AW55" s="378"/>
      <c r="AX55" s="378"/>
      <c r="AY55" s="379"/>
      <c r="AZ55" s="377"/>
      <c r="BA55" s="378"/>
      <c r="BB55" s="378"/>
      <c r="BC55" s="379"/>
      <c r="BD55" s="377"/>
      <c r="BE55" s="378"/>
      <c r="BF55" s="378"/>
      <c r="BG55" s="378"/>
      <c r="BH55" s="379"/>
    </row>
    <row r="56" spans="1:60" ht="14.25" hidden="1" customHeight="1">
      <c r="A56" s="395"/>
      <c r="B56" s="377"/>
      <c r="C56" s="378"/>
      <c r="D56" s="378"/>
      <c r="E56" s="378"/>
      <c r="F56" s="378"/>
      <c r="G56" s="379"/>
      <c r="H56" s="377"/>
      <c r="I56" s="378"/>
      <c r="J56" s="378"/>
      <c r="K56" s="378"/>
      <c r="L56" s="378"/>
      <c r="M56" s="379"/>
      <c r="N56" s="377"/>
      <c r="O56" s="378"/>
      <c r="P56" s="379"/>
      <c r="Q56" s="152" t="str">
        <f>IF(H56="","",IFERROR(""&amp;VLOOKUP(H56,廃棄率表!$A$6:$D$2001,3,FALSE)&amp;"","?"))</f>
        <v/>
      </c>
      <c r="R56" s="157" t="str">
        <f>IF(Q56="","",IFERROR(""&amp;VLOOKUP(Q56*1,廃棄率表!$H$6:$I$28,2,FALSE)&amp;"","?"))</f>
        <v/>
      </c>
      <c r="S56" s="380" t="str">
        <f t="shared" si="5"/>
        <v/>
      </c>
      <c r="T56" s="381"/>
      <c r="U56" s="382"/>
      <c r="V56" s="383" t="str">
        <f t="shared" si="6"/>
        <v/>
      </c>
      <c r="W56" s="381"/>
      <c r="X56" s="382"/>
      <c r="Y56" s="383" t="str">
        <f t="shared" si="2"/>
        <v/>
      </c>
      <c r="Z56" s="381"/>
      <c r="AA56" s="382"/>
      <c r="AB56" s="383" t="str">
        <f t="shared" si="7"/>
        <v/>
      </c>
      <c r="AC56" s="381"/>
      <c r="AD56" s="382"/>
      <c r="AE56" s="383" t="str">
        <f t="shared" si="3"/>
        <v/>
      </c>
      <c r="AF56" s="381"/>
      <c r="AG56" s="381"/>
      <c r="AH56" s="399" t="str">
        <f>IF(H56="","",IFERROR(VLOOKUP(H56,廃棄率表!$A$6:$B$2001,2,FALSE),"?"))</f>
        <v/>
      </c>
      <c r="AI56" s="400"/>
      <c r="AJ56" s="401"/>
      <c r="AK56" s="393" t="str">
        <f t="shared" si="4"/>
        <v/>
      </c>
      <c r="AL56" s="393"/>
      <c r="AM56" s="393"/>
      <c r="AN56" s="377"/>
      <c r="AO56" s="378"/>
      <c r="AP56" s="378"/>
      <c r="AQ56" s="379"/>
      <c r="AR56" s="402"/>
      <c r="AS56" s="403"/>
      <c r="AT56" s="403"/>
      <c r="AU56" s="404"/>
      <c r="AV56" s="377"/>
      <c r="AW56" s="378"/>
      <c r="AX56" s="378"/>
      <c r="AY56" s="379"/>
      <c r="AZ56" s="377"/>
      <c r="BA56" s="378"/>
      <c r="BB56" s="378"/>
      <c r="BC56" s="379"/>
      <c r="BD56" s="377"/>
      <c r="BE56" s="378"/>
      <c r="BF56" s="378"/>
      <c r="BG56" s="378"/>
      <c r="BH56" s="379"/>
    </row>
    <row r="57" spans="1:60" ht="14.25" hidden="1" customHeight="1">
      <c r="A57" s="395"/>
      <c r="B57" s="377"/>
      <c r="C57" s="378"/>
      <c r="D57" s="378"/>
      <c r="E57" s="378"/>
      <c r="F57" s="378"/>
      <c r="G57" s="379"/>
      <c r="H57" s="377"/>
      <c r="I57" s="378"/>
      <c r="J57" s="378"/>
      <c r="K57" s="378"/>
      <c r="L57" s="378"/>
      <c r="M57" s="379"/>
      <c r="N57" s="377"/>
      <c r="O57" s="378"/>
      <c r="P57" s="379"/>
      <c r="Q57" s="152" t="str">
        <f>IF(H57="","",IFERROR(""&amp;VLOOKUP(H57,廃棄率表!$A$6:$D$2001,3,FALSE)&amp;"","?"))</f>
        <v/>
      </c>
      <c r="R57" s="157" t="str">
        <f>IF(Q57="","",IFERROR(""&amp;VLOOKUP(Q57*1,廃棄率表!$H$6:$I$28,2,FALSE)&amp;"","?"))</f>
        <v/>
      </c>
      <c r="S57" s="380" t="str">
        <f t="shared" si="5"/>
        <v/>
      </c>
      <c r="T57" s="381"/>
      <c r="U57" s="382"/>
      <c r="V57" s="383" t="str">
        <f t="shared" si="6"/>
        <v/>
      </c>
      <c r="W57" s="381"/>
      <c r="X57" s="382"/>
      <c r="Y57" s="383" t="str">
        <f t="shared" si="2"/>
        <v/>
      </c>
      <c r="Z57" s="381"/>
      <c r="AA57" s="382"/>
      <c r="AB57" s="383" t="str">
        <f t="shared" si="7"/>
        <v/>
      </c>
      <c r="AC57" s="381"/>
      <c r="AD57" s="382"/>
      <c r="AE57" s="383" t="str">
        <f t="shared" si="3"/>
        <v/>
      </c>
      <c r="AF57" s="381"/>
      <c r="AG57" s="381"/>
      <c r="AH57" s="399" t="str">
        <f>IF(H57="","",IFERROR(VLOOKUP(H57,廃棄率表!$A$6:$B$2001,2,FALSE),"?"))</f>
        <v/>
      </c>
      <c r="AI57" s="400"/>
      <c r="AJ57" s="401"/>
      <c r="AK57" s="393" t="str">
        <f t="shared" si="4"/>
        <v/>
      </c>
      <c r="AL57" s="393"/>
      <c r="AM57" s="393"/>
      <c r="AN57" s="377"/>
      <c r="AO57" s="378"/>
      <c r="AP57" s="378"/>
      <c r="AQ57" s="379"/>
      <c r="AR57" s="402"/>
      <c r="AS57" s="403"/>
      <c r="AT57" s="403"/>
      <c r="AU57" s="404"/>
      <c r="AV57" s="377"/>
      <c r="AW57" s="378"/>
      <c r="AX57" s="378"/>
      <c r="AY57" s="379"/>
      <c r="AZ57" s="377"/>
      <c r="BA57" s="378"/>
      <c r="BB57" s="378"/>
      <c r="BC57" s="379"/>
      <c r="BD57" s="377"/>
      <c r="BE57" s="378"/>
      <c r="BF57" s="378"/>
      <c r="BG57" s="378"/>
      <c r="BH57" s="379"/>
    </row>
    <row r="58" spans="1:60" ht="14.25" hidden="1" customHeight="1">
      <c r="A58" s="395"/>
      <c r="B58" s="377"/>
      <c r="C58" s="378"/>
      <c r="D58" s="378"/>
      <c r="E58" s="378"/>
      <c r="F58" s="378"/>
      <c r="G58" s="379"/>
      <c r="H58" s="377"/>
      <c r="I58" s="378"/>
      <c r="J58" s="378"/>
      <c r="K58" s="378"/>
      <c r="L58" s="378"/>
      <c r="M58" s="379"/>
      <c r="N58" s="377"/>
      <c r="O58" s="378"/>
      <c r="P58" s="379"/>
      <c r="Q58" s="152" t="str">
        <f>IF(H58="","",IFERROR(""&amp;VLOOKUP(H58,廃棄率表!$A$6:$D$2001,3,FALSE)&amp;"","?"))</f>
        <v/>
      </c>
      <c r="R58" s="157" t="str">
        <f>IF(Q58="","",IFERROR(""&amp;VLOOKUP(Q58*1,廃棄率表!$H$6:$I$28,2,FALSE)&amp;"","?"))</f>
        <v/>
      </c>
      <c r="S58" s="380" t="str">
        <f t="shared" si="5"/>
        <v/>
      </c>
      <c r="T58" s="381"/>
      <c r="U58" s="382"/>
      <c r="V58" s="383" t="str">
        <f t="shared" si="6"/>
        <v/>
      </c>
      <c r="W58" s="381"/>
      <c r="X58" s="382"/>
      <c r="Y58" s="383" t="str">
        <f t="shared" si="2"/>
        <v/>
      </c>
      <c r="Z58" s="381"/>
      <c r="AA58" s="382"/>
      <c r="AB58" s="383" t="str">
        <f t="shared" si="7"/>
        <v/>
      </c>
      <c r="AC58" s="381"/>
      <c r="AD58" s="382"/>
      <c r="AE58" s="383" t="str">
        <f t="shared" si="3"/>
        <v/>
      </c>
      <c r="AF58" s="381"/>
      <c r="AG58" s="381"/>
      <c r="AH58" s="399" t="str">
        <f>IF(H58="","",IFERROR(VLOOKUP(H58,廃棄率表!$A$6:$B$2001,2,FALSE),"?"))</f>
        <v/>
      </c>
      <c r="AI58" s="400"/>
      <c r="AJ58" s="401"/>
      <c r="AK58" s="393" t="str">
        <f t="shared" si="4"/>
        <v/>
      </c>
      <c r="AL58" s="393"/>
      <c r="AM58" s="393"/>
      <c r="AN58" s="377"/>
      <c r="AO58" s="378"/>
      <c r="AP58" s="378"/>
      <c r="AQ58" s="379"/>
      <c r="AR58" s="402"/>
      <c r="AS58" s="403"/>
      <c r="AT58" s="403"/>
      <c r="AU58" s="404"/>
      <c r="AV58" s="377"/>
      <c r="AW58" s="378"/>
      <c r="AX58" s="378"/>
      <c r="AY58" s="379"/>
      <c r="AZ58" s="377"/>
      <c r="BA58" s="378"/>
      <c r="BB58" s="378"/>
      <c r="BC58" s="379"/>
      <c r="BD58" s="377"/>
      <c r="BE58" s="378"/>
      <c r="BF58" s="378"/>
      <c r="BG58" s="378"/>
      <c r="BH58" s="379"/>
    </row>
    <row r="59" spans="1:60" ht="14.25" customHeight="1">
      <c r="A59" s="395"/>
      <c r="B59" s="377" t="s">
        <v>61</v>
      </c>
      <c r="C59" s="378"/>
      <c r="D59" s="378"/>
      <c r="E59" s="378"/>
      <c r="F59" s="378"/>
      <c r="G59" s="379"/>
      <c r="H59" s="411"/>
      <c r="I59" s="412"/>
      <c r="J59" s="412"/>
      <c r="K59" s="412"/>
      <c r="L59" s="412"/>
      <c r="M59" s="413"/>
      <c r="N59" s="411"/>
      <c r="O59" s="412"/>
      <c r="P59" s="413"/>
      <c r="Q59" s="153"/>
      <c r="R59" s="163"/>
      <c r="S59" s="405"/>
      <c r="T59" s="406"/>
      <c r="U59" s="407"/>
      <c r="V59" s="408"/>
      <c r="W59" s="406"/>
      <c r="X59" s="407"/>
      <c r="Y59" s="408"/>
      <c r="Z59" s="406"/>
      <c r="AA59" s="407"/>
      <c r="AB59" s="408"/>
      <c r="AC59" s="406"/>
      <c r="AD59" s="407"/>
      <c r="AE59" s="408"/>
      <c r="AF59" s="406"/>
      <c r="AG59" s="406"/>
      <c r="AH59" s="418"/>
      <c r="AI59" s="419"/>
      <c r="AJ59" s="420"/>
      <c r="AK59" s="409"/>
      <c r="AL59" s="409"/>
      <c r="AM59" s="410"/>
      <c r="AN59" s="411"/>
      <c r="AO59" s="412"/>
      <c r="AP59" s="412"/>
      <c r="AQ59" s="413"/>
      <c r="AR59" s="414"/>
      <c r="AS59" s="415"/>
      <c r="AT59" s="415"/>
      <c r="AU59" s="416"/>
      <c r="AV59" s="411"/>
      <c r="AW59" s="412"/>
      <c r="AX59" s="412"/>
      <c r="AY59" s="413"/>
      <c r="AZ59" s="411"/>
      <c r="BA59" s="412"/>
      <c r="BB59" s="412"/>
      <c r="BC59" s="412"/>
      <c r="BD59" s="411"/>
      <c r="BE59" s="412"/>
      <c r="BF59" s="412"/>
      <c r="BG59" s="412"/>
      <c r="BH59" s="413"/>
    </row>
    <row r="60" spans="1:60" ht="14.25" customHeight="1">
      <c r="A60" s="395"/>
      <c r="B60" s="377"/>
      <c r="C60" s="378"/>
      <c r="D60" s="378"/>
      <c r="E60" s="378"/>
      <c r="F60" s="378"/>
      <c r="G60" s="379"/>
      <c r="H60" s="377"/>
      <c r="I60" s="378"/>
      <c r="J60" s="378"/>
      <c r="K60" s="378"/>
      <c r="L60" s="378"/>
      <c r="M60" s="379"/>
      <c r="N60" s="377"/>
      <c r="O60" s="378"/>
      <c r="P60" s="379"/>
      <c r="Q60" s="152" t="str">
        <f>IF(H60="","",IFERROR(""&amp;VLOOKUP(H60,廃棄率表!$A$6:$D$2001,3,FALSE)&amp;"","?"))</f>
        <v/>
      </c>
      <c r="R60" s="157" t="str">
        <f>IF(Q60="","",IFERROR(""&amp;VLOOKUP(Q60*1,廃棄率表!$H$6:$I$31,2,FALSE)&amp;"","?"))</f>
        <v/>
      </c>
      <c r="S60" s="405"/>
      <c r="T60" s="406"/>
      <c r="U60" s="407"/>
      <c r="V60" s="408"/>
      <c r="W60" s="406"/>
      <c r="X60" s="407"/>
      <c r="Y60" s="383" t="str">
        <f>IF(N60="","",N60*1*$I$6)</f>
        <v/>
      </c>
      <c r="Z60" s="381"/>
      <c r="AA60" s="382"/>
      <c r="AB60" s="408"/>
      <c r="AC60" s="406"/>
      <c r="AD60" s="407"/>
      <c r="AE60" s="383" t="str">
        <f>IF(N60="","",SUM(S60:AD60))</f>
        <v/>
      </c>
      <c r="AF60" s="381"/>
      <c r="AG60" s="381"/>
      <c r="AH60" s="399" t="str">
        <f>IF(H60="","",IFERROR(""&amp;VLOOKUP(H60,廃棄率表!$A$6:$B$2001,2,FALSE)&amp;"","?"))</f>
        <v/>
      </c>
      <c r="AI60" s="400"/>
      <c r="AJ60" s="401"/>
      <c r="AK60" s="393" t="str">
        <f t="shared" si="4"/>
        <v/>
      </c>
      <c r="AL60" s="393"/>
      <c r="AM60" s="393"/>
      <c r="AN60" s="377"/>
      <c r="AO60" s="378"/>
      <c r="AP60" s="378"/>
      <c r="AQ60" s="379"/>
      <c r="AR60" s="402"/>
      <c r="AS60" s="403"/>
      <c r="AT60" s="403"/>
      <c r="AU60" s="404"/>
      <c r="AV60" s="377"/>
      <c r="AW60" s="378"/>
      <c r="AX60" s="378"/>
      <c r="AY60" s="379"/>
      <c r="AZ60" s="377"/>
      <c r="BA60" s="378"/>
      <c r="BB60" s="378"/>
      <c r="BC60" s="378"/>
      <c r="BD60" s="377"/>
      <c r="BE60" s="378"/>
      <c r="BF60" s="378"/>
      <c r="BG60" s="378"/>
      <c r="BH60" s="379"/>
    </row>
    <row r="61" spans="1:60" ht="14.25" customHeight="1">
      <c r="A61" s="395"/>
      <c r="B61" s="377"/>
      <c r="C61" s="378"/>
      <c r="D61" s="378"/>
      <c r="E61" s="378"/>
      <c r="F61" s="378"/>
      <c r="G61" s="379"/>
      <c r="H61" s="377"/>
      <c r="I61" s="378"/>
      <c r="J61" s="378"/>
      <c r="K61" s="378"/>
      <c r="L61" s="378"/>
      <c r="M61" s="379"/>
      <c r="N61" s="377"/>
      <c r="O61" s="378"/>
      <c r="P61" s="379"/>
      <c r="Q61" s="154" t="str">
        <f>IF(H61="","",IFERROR(""&amp;VLOOKUP(H61,廃棄率表!$A$6:$D$2001,3,FALSE)&amp;"","?"))</f>
        <v/>
      </c>
      <c r="R61" s="162" t="str">
        <f>IF(Q61="","",IFERROR(""&amp;VLOOKUP(Q61*1,廃棄率表!$H$6:$I$31,2,FALSE)&amp;"","?"))</f>
        <v/>
      </c>
      <c r="S61" s="405"/>
      <c r="T61" s="406"/>
      <c r="U61" s="407"/>
      <c r="V61" s="408"/>
      <c r="W61" s="406"/>
      <c r="X61" s="407"/>
      <c r="Y61" s="383" t="str">
        <f>IF(N61="","",N61*1*$I$6)</f>
        <v/>
      </c>
      <c r="Z61" s="381"/>
      <c r="AA61" s="382"/>
      <c r="AB61" s="408"/>
      <c r="AC61" s="406"/>
      <c r="AD61" s="407"/>
      <c r="AE61" s="383" t="str">
        <f>IF(N61="","",SUM(S61:AD61))</f>
        <v/>
      </c>
      <c r="AF61" s="381"/>
      <c r="AG61" s="381"/>
      <c r="AH61" s="399" t="str">
        <f>IF(H61="","",IFERROR(""&amp;VLOOKUP(H61,廃棄率表!$A$6:$B$2001,2,FALSE)&amp;"","?"))</f>
        <v/>
      </c>
      <c r="AI61" s="400"/>
      <c r="AJ61" s="401"/>
      <c r="AK61" s="393" t="str">
        <f t="shared" si="4"/>
        <v/>
      </c>
      <c r="AL61" s="393"/>
      <c r="AM61" s="393"/>
      <c r="AN61" s="377"/>
      <c r="AO61" s="378"/>
      <c r="AP61" s="378"/>
      <c r="AQ61" s="379"/>
      <c r="AR61" s="402"/>
      <c r="AS61" s="403"/>
      <c r="AT61" s="403"/>
      <c r="AU61" s="404"/>
      <c r="AV61" s="377"/>
      <c r="AW61" s="378"/>
      <c r="AX61" s="378"/>
      <c r="AY61" s="379"/>
      <c r="AZ61" s="377"/>
      <c r="BA61" s="378"/>
      <c r="BB61" s="378"/>
      <c r="BC61" s="378"/>
      <c r="BD61" s="377"/>
      <c r="BE61" s="378"/>
      <c r="BF61" s="378"/>
      <c r="BG61" s="378"/>
      <c r="BH61" s="379"/>
    </row>
    <row r="62" spans="1:60" ht="14.25" customHeight="1" thickBot="1">
      <c r="A62" s="396"/>
      <c r="B62" s="421"/>
      <c r="C62" s="422"/>
      <c r="D62" s="422"/>
      <c r="E62" s="422"/>
      <c r="F62" s="422"/>
      <c r="G62" s="423"/>
      <c r="H62" s="421"/>
      <c r="I62" s="422"/>
      <c r="J62" s="422"/>
      <c r="K62" s="422"/>
      <c r="L62" s="422"/>
      <c r="M62" s="423"/>
      <c r="N62" s="421"/>
      <c r="O62" s="422"/>
      <c r="P62" s="423"/>
      <c r="Q62" s="155" t="str">
        <f>IF(H62="","",IFERROR(""&amp;VLOOKUP(H62,廃棄率表!$A$6:$D$2001,3,FALSE)&amp;"","?"))</f>
        <v/>
      </c>
      <c r="R62" s="164" t="str">
        <f>IF(Q62="","",IFERROR(""&amp;VLOOKUP(Q62*1,廃棄率表!$H$6:$I$31,2,FALSE)&amp;"","?"))</f>
        <v/>
      </c>
      <c r="S62" s="424"/>
      <c r="T62" s="425"/>
      <c r="U62" s="426"/>
      <c r="V62" s="427"/>
      <c r="W62" s="425"/>
      <c r="X62" s="426"/>
      <c r="Y62" s="428" t="str">
        <f>IF(N62="","",N62*1*$I$6)</f>
        <v/>
      </c>
      <c r="Z62" s="429"/>
      <c r="AA62" s="430"/>
      <c r="AB62" s="427"/>
      <c r="AC62" s="425"/>
      <c r="AD62" s="426"/>
      <c r="AE62" s="428" t="str">
        <f>IF(N62="","",SUM(S62:AD62))</f>
        <v/>
      </c>
      <c r="AF62" s="429"/>
      <c r="AG62" s="429"/>
      <c r="AH62" s="435" t="str">
        <f>IF(H62="","",IFERROR(""&amp;VLOOKUP(H62,廃棄率表!$A$6:$B$2001,2,FALSE)&amp;"","?"))</f>
        <v/>
      </c>
      <c r="AI62" s="436"/>
      <c r="AJ62" s="437"/>
      <c r="AK62" s="439" t="str">
        <f t="shared" si="4"/>
        <v/>
      </c>
      <c r="AL62" s="439"/>
      <c r="AM62" s="440"/>
      <c r="AN62" s="421"/>
      <c r="AO62" s="422"/>
      <c r="AP62" s="422"/>
      <c r="AQ62" s="423"/>
      <c r="AR62" s="441"/>
      <c r="AS62" s="442"/>
      <c r="AT62" s="442"/>
      <c r="AU62" s="443"/>
      <c r="AV62" s="421"/>
      <c r="AW62" s="422"/>
      <c r="AX62" s="422"/>
      <c r="AY62" s="423"/>
      <c r="AZ62" s="421"/>
      <c r="BA62" s="422"/>
      <c r="BB62" s="422"/>
      <c r="BC62" s="422"/>
      <c r="BD62" s="421"/>
      <c r="BE62" s="422"/>
      <c r="BF62" s="422"/>
      <c r="BG62" s="422"/>
      <c r="BH62" s="423"/>
    </row>
    <row r="63" spans="1:60" ht="7.5" customHeight="1">
      <c r="A63" s="4"/>
      <c r="B63" s="4"/>
      <c r="C63" s="4"/>
      <c r="D63" s="4"/>
      <c r="E63" s="4"/>
      <c r="F63" s="4"/>
      <c r="H63" s="4"/>
      <c r="I63" s="4"/>
      <c r="J63" s="4"/>
      <c r="K63" s="4"/>
      <c r="L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row>
    <row r="64" spans="1:60" ht="14.25" customHeight="1">
      <c r="A64" s="326"/>
      <c r="B64" s="277" t="s">
        <v>0</v>
      </c>
      <c r="C64" s="278"/>
      <c r="D64" s="278"/>
      <c r="E64" s="278"/>
      <c r="F64" s="278"/>
      <c r="G64" s="329"/>
      <c r="H64" s="277" t="s">
        <v>1</v>
      </c>
      <c r="I64" s="278"/>
      <c r="J64" s="278"/>
      <c r="K64" s="278"/>
      <c r="L64" s="278"/>
      <c r="M64" s="329"/>
      <c r="N64" s="277" t="s">
        <v>77</v>
      </c>
      <c r="O64" s="278"/>
      <c r="P64" s="329"/>
      <c r="Q64" s="336" t="s">
        <v>1593</v>
      </c>
      <c r="R64" s="336" t="s">
        <v>1609</v>
      </c>
      <c r="S64" s="285" t="s">
        <v>71</v>
      </c>
      <c r="T64" s="286"/>
      <c r="U64" s="286"/>
      <c r="V64" s="286"/>
      <c r="W64" s="286"/>
      <c r="X64" s="286"/>
      <c r="Y64" s="286"/>
      <c r="Z64" s="286"/>
      <c r="AA64" s="286"/>
      <c r="AB64" s="286"/>
      <c r="AC64" s="286"/>
      <c r="AD64" s="286"/>
      <c r="AE64" s="286"/>
      <c r="AF64" s="286"/>
      <c r="AG64" s="365"/>
      <c r="AH64" s="277" t="s">
        <v>46</v>
      </c>
      <c r="AI64" s="278"/>
      <c r="AJ64" s="278"/>
      <c r="AK64" s="277" t="s">
        <v>58</v>
      </c>
      <c r="AL64" s="278"/>
      <c r="AM64" s="329"/>
      <c r="AN64" s="277" t="s">
        <v>66</v>
      </c>
      <c r="AO64" s="278"/>
      <c r="AP64" s="278"/>
      <c r="AQ64" s="329"/>
      <c r="AR64" s="277" t="s">
        <v>65</v>
      </c>
      <c r="AS64" s="278"/>
      <c r="AT64" s="278"/>
      <c r="AU64" s="329"/>
      <c r="AV64" s="352" t="s">
        <v>78</v>
      </c>
      <c r="AW64" s="366"/>
      <c r="AX64" s="366"/>
      <c r="AY64" s="367"/>
      <c r="AZ64" s="277" t="s">
        <v>76</v>
      </c>
      <c r="BA64" s="278"/>
      <c r="BB64" s="278"/>
      <c r="BC64" s="329"/>
      <c r="BD64" s="250" t="s">
        <v>59</v>
      </c>
      <c r="BE64" s="251"/>
      <c r="BF64" s="251"/>
      <c r="BG64" s="251"/>
      <c r="BH64" s="247"/>
    </row>
    <row r="65" spans="1:60" ht="14.25" customHeight="1">
      <c r="A65" s="327"/>
      <c r="B65" s="330"/>
      <c r="C65" s="331"/>
      <c r="D65" s="331"/>
      <c r="E65" s="331"/>
      <c r="F65" s="331"/>
      <c r="G65" s="332"/>
      <c r="H65" s="330"/>
      <c r="I65" s="331"/>
      <c r="J65" s="331"/>
      <c r="K65" s="331"/>
      <c r="L65" s="331"/>
      <c r="M65" s="332"/>
      <c r="N65" s="330"/>
      <c r="O65" s="331"/>
      <c r="P65" s="332"/>
      <c r="Q65" s="337"/>
      <c r="R65" s="337"/>
      <c r="S65" s="277" t="s">
        <v>74</v>
      </c>
      <c r="T65" s="278"/>
      <c r="U65" s="329"/>
      <c r="V65" s="277" t="s">
        <v>75</v>
      </c>
      <c r="W65" s="278"/>
      <c r="X65" s="329"/>
      <c r="Y65" s="352" t="s">
        <v>72</v>
      </c>
      <c r="Z65" s="353"/>
      <c r="AA65" s="354"/>
      <c r="AB65" s="277" t="s">
        <v>73</v>
      </c>
      <c r="AC65" s="278"/>
      <c r="AD65" s="278"/>
      <c r="AE65" s="277" t="s">
        <v>3</v>
      </c>
      <c r="AF65" s="278"/>
      <c r="AG65" s="329"/>
      <c r="AH65" s="330"/>
      <c r="AI65" s="331"/>
      <c r="AJ65" s="331"/>
      <c r="AK65" s="330"/>
      <c r="AL65" s="331"/>
      <c r="AM65" s="332"/>
      <c r="AN65" s="330"/>
      <c r="AO65" s="331"/>
      <c r="AP65" s="331"/>
      <c r="AQ65" s="332"/>
      <c r="AR65" s="330"/>
      <c r="AS65" s="331"/>
      <c r="AT65" s="331"/>
      <c r="AU65" s="332"/>
      <c r="AV65" s="368"/>
      <c r="AW65" s="369"/>
      <c r="AX65" s="369"/>
      <c r="AY65" s="370"/>
      <c r="AZ65" s="330"/>
      <c r="BA65" s="331"/>
      <c r="BB65" s="331"/>
      <c r="BC65" s="332"/>
      <c r="BD65" s="349"/>
      <c r="BE65" s="350"/>
      <c r="BF65" s="350"/>
      <c r="BG65" s="350"/>
      <c r="BH65" s="351"/>
    </row>
    <row r="66" spans="1:60" ht="14.25" customHeight="1" thickBot="1">
      <c r="A66" s="327"/>
      <c r="B66" s="330"/>
      <c r="C66" s="331"/>
      <c r="D66" s="331"/>
      <c r="E66" s="331"/>
      <c r="F66" s="331"/>
      <c r="G66" s="332"/>
      <c r="H66" s="330"/>
      <c r="I66" s="331"/>
      <c r="J66" s="331"/>
      <c r="K66" s="331"/>
      <c r="L66" s="331"/>
      <c r="M66" s="332"/>
      <c r="N66" s="330"/>
      <c r="O66" s="331"/>
      <c r="P66" s="332"/>
      <c r="Q66" s="337"/>
      <c r="R66" s="337"/>
      <c r="S66" s="333"/>
      <c r="T66" s="334"/>
      <c r="U66" s="335"/>
      <c r="V66" s="333"/>
      <c r="W66" s="334"/>
      <c r="X66" s="335"/>
      <c r="Y66" s="355"/>
      <c r="Z66" s="356"/>
      <c r="AA66" s="357"/>
      <c r="AB66" s="333"/>
      <c r="AC66" s="334"/>
      <c r="AD66" s="334"/>
      <c r="AE66" s="330"/>
      <c r="AF66" s="331"/>
      <c r="AG66" s="332"/>
      <c r="AH66" s="330"/>
      <c r="AI66" s="331"/>
      <c r="AJ66" s="331"/>
      <c r="AK66" s="330"/>
      <c r="AL66" s="331"/>
      <c r="AM66" s="332"/>
      <c r="AN66" s="330"/>
      <c r="AO66" s="331"/>
      <c r="AP66" s="331"/>
      <c r="AQ66" s="332"/>
      <c r="AR66" s="330"/>
      <c r="AS66" s="331"/>
      <c r="AT66" s="331"/>
      <c r="AU66" s="332"/>
      <c r="AV66" s="368"/>
      <c r="AW66" s="369"/>
      <c r="AX66" s="369"/>
      <c r="AY66" s="370"/>
      <c r="AZ66" s="330"/>
      <c r="BA66" s="331"/>
      <c r="BB66" s="331"/>
      <c r="BC66" s="332"/>
      <c r="BD66" s="349"/>
      <c r="BE66" s="350"/>
      <c r="BF66" s="350"/>
      <c r="BG66" s="350"/>
      <c r="BH66" s="351"/>
    </row>
    <row r="67" spans="1:60" ht="14.25" customHeight="1" thickBot="1">
      <c r="A67" s="328"/>
      <c r="B67" s="333"/>
      <c r="C67" s="334"/>
      <c r="D67" s="334"/>
      <c r="E67" s="334"/>
      <c r="F67" s="334"/>
      <c r="G67" s="335"/>
      <c r="H67" s="333"/>
      <c r="I67" s="334"/>
      <c r="J67" s="334"/>
      <c r="K67" s="334"/>
      <c r="L67" s="334"/>
      <c r="M67" s="335"/>
      <c r="N67" s="333"/>
      <c r="O67" s="334"/>
      <c r="P67" s="335"/>
      <c r="Q67" s="338"/>
      <c r="R67" s="338"/>
      <c r="S67" s="361"/>
      <c r="T67" s="362"/>
      <c r="U67" s="363"/>
      <c r="V67" s="364"/>
      <c r="W67" s="362"/>
      <c r="X67" s="363"/>
      <c r="Y67" s="364"/>
      <c r="Z67" s="362"/>
      <c r="AA67" s="363"/>
      <c r="AB67" s="364"/>
      <c r="AC67" s="362"/>
      <c r="AD67" s="362"/>
      <c r="AE67" s="358"/>
      <c r="AF67" s="359"/>
      <c r="AG67" s="360"/>
      <c r="AH67" s="330"/>
      <c r="AI67" s="331"/>
      <c r="AJ67" s="331"/>
      <c r="AK67" s="358"/>
      <c r="AL67" s="359"/>
      <c r="AM67" s="360"/>
      <c r="AN67" s="333"/>
      <c r="AO67" s="334"/>
      <c r="AP67" s="334"/>
      <c r="AQ67" s="335"/>
      <c r="AR67" s="330"/>
      <c r="AS67" s="331"/>
      <c r="AT67" s="331"/>
      <c r="AU67" s="332"/>
      <c r="AV67" s="368"/>
      <c r="AW67" s="369"/>
      <c r="AX67" s="369"/>
      <c r="AY67" s="370"/>
      <c r="AZ67" s="330"/>
      <c r="BA67" s="331"/>
      <c r="BB67" s="331"/>
      <c r="BC67" s="332"/>
      <c r="BD67" s="349"/>
      <c r="BE67" s="350"/>
      <c r="BF67" s="350"/>
      <c r="BG67" s="350"/>
      <c r="BH67" s="351"/>
    </row>
    <row r="68" spans="1:60" ht="14.25" customHeight="1">
      <c r="A68" s="432" t="s">
        <v>57</v>
      </c>
      <c r="B68" s="374"/>
      <c r="C68" s="375"/>
      <c r="D68" s="375"/>
      <c r="E68" s="375"/>
      <c r="F68" s="375"/>
      <c r="G68" s="376"/>
      <c r="H68" s="374"/>
      <c r="I68" s="375"/>
      <c r="J68" s="375"/>
      <c r="K68" s="375"/>
      <c r="L68" s="375"/>
      <c r="M68" s="376"/>
      <c r="N68" s="374"/>
      <c r="O68" s="375"/>
      <c r="P68" s="376"/>
      <c r="Q68" s="151" t="str">
        <f>IF(H68="","",IFERROR(""&amp;VLOOKUP(H68,廃棄率表!$A$6:$D$2001,3,FALSE)&amp;"","?"))</f>
        <v/>
      </c>
      <c r="R68" s="157" t="str">
        <f>IF(Q68="","",IFERROR(""&amp;VLOOKUP(Q68*1,廃棄率表!$H$6:$I$31,2,FALSE)&amp;"","?"))</f>
        <v/>
      </c>
      <c r="S68" s="397" t="str">
        <f>IF(N68="","",N68*$V$8)</f>
        <v/>
      </c>
      <c r="T68" s="385"/>
      <c r="U68" s="386"/>
      <c r="V68" s="384" t="str">
        <f>IF(N68="","",N68*$Y$8)</f>
        <v/>
      </c>
      <c r="W68" s="385"/>
      <c r="X68" s="386"/>
      <c r="Y68" s="384" t="str">
        <f>IF(N68="","",N68*$AB$8)</f>
        <v/>
      </c>
      <c r="Z68" s="385"/>
      <c r="AA68" s="386"/>
      <c r="AB68" s="384" t="str">
        <f>IF(N68="","",N68*$AE$8)</f>
        <v/>
      </c>
      <c r="AC68" s="385"/>
      <c r="AD68" s="386"/>
      <c r="AE68" s="387" t="str">
        <f t="shared" ref="AE68:AE85" si="8">IF(N68="","",SUM(S68:AD68))</f>
        <v/>
      </c>
      <c r="AF68" s="388"/>
      <c r="AG68" s="389"/>
      <c r="AH68" s="390" t="str">
        <f>IF(H68="","",IFERROR(""&amp;VLOOKUP(H68,廃棄率表!$A$6:$B$2001,2,FALSE)&amp;"","?"))</f>
        <v/>
      </c>
      <c r="AI68" s="391"/>
      <c r="AJ68" s="392"/>
      <c r="AK68" s="393" t="str">
        <f>IFERROR(AE68/(1-AH68/100),"")</f>
        <v/>
      </c>
      <c r="AL68" s="393"/>
      <c r="AM68" s="393"/>
      <c r="AN68" s="374"/>
      <c r="AO68" s="375"/>
      <c r="AP68" s="375"/>
      <c r="AQ68" s="376"/>
      <c r="AR68" s="371"/>
      <c r="AS68" s="372"/>
      <c r="AT68" s="372"/>
      <c r="AU68" s="373"/>
      <c r="AV68" s="374"/>
      <c r="AW68" s="375"/>
      <c r="AX68" s="375"/>
      <c r="AY68" s="376"/>
      <c r="AZ68" s="374"/>
      <c r="BA68" s="375"/>
      <c r="BB68" s="375"/>
      <c r="BC68" s="376"/>
      <c r="BD68" s="374"/>
      <c r="BE68" s="375"/>
      <c r="BF68" s="375"/>
      <c r="BG68" s="375"/>
      <c r="BH68" s="376"/>
    </row>
    <row r="69" spans="1:60" ht="14.25" customHeight="1">
      <c r="A69" s="433"/>
      <c r="B69" s="377"/>
      <c r="C69" s="378"/>
      <c r="D69" s="378"/>
      <c r="E69" s="378"/>
      <c r="F69" s="378"/>
      <c r="G69" s="379"/>
      <c r="H69" s="377"/>
      <c r="I69" s="378"/>
      <c r="J69" s="378"/>
      <c r="K69" s="378"/>
      <c r="L69" s="378"/>
      <c r="M69" s="379"/>
      <c r="N69" s="377"/>
      <c r="O69" s="378"/>
      <c r="P69" s="379"/>
      <c r="Q69" s="154" t="str">
        <f>IF(H69="","",IFERROR(""&amp;VLOOKUP(H69,廃棄率表!$A$6:$D$2001,3,FALSE)&amp;"","?"))</f>
        <v/>
      </c>
      <c r="R69" s="162" t="str">
        <f>IF(Q69="","",IFERROR(""&amp;VLOOKUP(Q69*1,廃棄率表!$H$6:$I$31,2,FALSE)&amp;"","?"))</f>
        <v/>
      </c>
      <c r="S69" s="380" t="str">
        <f>IF(N69="","",N69*$V$8)</f>
        <v/>
      </c>
      <c r="T69" s="381"/>
      <c r="U69" s="382"/>
      <c r="V69" s="383" t="str">
        <f>IF(N69="","",N69*$Y$8)</f>
        <v/>
      </c>
      <c r="W69" s="381"/>
      <c r="X69" s="382"/>
      <c r="Y69" s="383" t="str">
        <f>IF(N69="","",N69*$AB$8)</f>
        <v/>
      </c>
      <c r="Z69" s="381"/>
      <c r="AA69" s="382"/>
      <c r="AB69" s="383" t="str">
        <f>IF(N69="","",N69*$AE$8)</f>
        <v/>
      </c>
      <c r="AC69" s="381"/>
      <c r="AD69" s="382"/>
      <c r="AE69" s="383" t="str">
        <f t="shared" si="8"/>
        <v/>
      </c>
      <c r="AF69" s="381"/>
      <c r="AG69" s="398"/>
      <c r="AH69" s="399" t="str">
        <f>IF(H69="","",IFERROR(""&amp;VLOOKUP(H69,廃棄率表!$A$6:$B$2001,2,FALSE)&amp;"","?"))</f>
        <v/>
      </c>
      <c r="AI69" s="400"/>
      <c r="AJ69" s="401"/>
      <c r="AK69" s="393" t="str">
        <f t="shared" ref="AK69:AK89" si="9">IFERROR(AE69/(1-AH69/100),"")</f>
        <v/>
      </c>
      <c r="AL69" s="393"/>
      <c r="AM69" s="393"/>
      <c r="AN69" s="377"/>
      <c r="AO69" s="378"/>
      <c r="AP69" s="378"/>
      <c r="AQ69" s="379"/>
      <c r="AR69" s="402"/>
      <c r="AS69" s="403"/>
      <c r="AT69" s="403"/>
      <c r="AU69" s="404"/>
      <c r="AV69" s="377"/>
      <c r="AW69" s="378"/>
      <c r="AX69" s="378"/>
      <c r="AY69" s="379"/>
      <c r="AZ69" s="377"/>
      <c r="BA69" s="378"/>
      <c r="BB69" s="378"/>
      <c r="BC69" s="379"/>
      <c r="BD69" s="377"/>
      <c r="BE69" s="378"/>
      <c r="BF69" s="378"/>
      <c r="BG69" s="378"/>
      <c r="BH69" s="379"/>
    </row>
    <row r="70" spans="1:60" ht="14.25" customHeight="1">
      <c r="A70" s="433"/>
      <c r="B70" s="377"/>
      <c r="C70" s="378"/>
      <c r="D70" s="378"/>
      <c r="E70" s="378"/>
      <c r="F70" s="378"/>
      <c r="G70" s="379"/>
      <c r="H70" s="377"/>
      <c r="I70" s="378"/>
      <c r="J70" s="378"/>
      <c r="K70" s="378"/>
      <c r="L70" s="378"/>
      <c r="M70" s="379"/>
      <c r="N70" s="377"/>
      <c r="O70" s="378"/>
      <c r="P70" s="379"/>
      <c r="Q70" s="154" t="str">
        <f>IF(H70="","",IFERROR(""&amp;VLOOKUP(H70,廃棄率表!$A$6:$D$2001,3,FALSE)&amp;"","?"))</f>
        <v/>
      </c>
      <c r="R70" s="162" t="str">
        <f>IF(Q70="","",IFERROR(""&amp;VLOOKUP(Q70*1,廃棄率表!$H$6:$I$31,2,FALSE)&amp;"","?"))</f>
        <v/>
      </c>
      <c r="S70" s="380" t="str">
        <f t="shared" ref="S70:S85" si="10">IF(N70="","",N70*$V$8)</f>
        <v/>
      </c>
      <c r="T70" s="381"/>
      <c r="U70" s="382"/>
      <c r="V70" s="383" t="str">
        <f t="shared" ref="V70:V85" si="11">IF(N70="","",N70*$Y$8)</f>
        <v/>
      </c>
      <c r="W70" s="381"/>
      <c r="X70" s="382"/>
      <c r="Y70" s="383" t="str">
        <f t="shared" ref="Y70:Y85" si="12">IF(N70="","",N70*$AB$8)</f>
        <v/>
      </c>
      <c r="Z70" s="381"/>
      <c r="AA70" s="382"/>
      <c r="AB70" s="383" t="str">
        <f t="shared" ref="AB70:AB84" si="13">IF(N70="","",N70*$AE$8)</f>
        <v/>
      </c>
      <c r="AC70" s="381"/>
      <c r="AD70" s="382"/>
      <c r="AE70" s="383" t="str">
        <f t="shared" si="8"/>
        <v/>
      </c>
      <c r="AF70" s="381"/>
      <c r="AG70" s="398"/>
      <c r="AH70" s="399" t="str">
        <f>IF(H70="","",IFERROR(""&amp;VLOOKUP(H70,廃棄率表!$A$6:$B$2001,2,FALSE)&amp;"","?"))</f>
        <v/>
      </c>
      <c r="AI70" s="400"/>
      <c r="AJ70" s="401"/>
      <c r="AK70" s="393" t="str">
        <f t="shared" si="9"/>
        <v/>
      </c>
      <c r="AL70" s="393"/>
      <c r="AM70" s="393"/>
      <c r="AN70" s="377"/>
      <c r="AO70" s="378"/>
      <c r="AP70" s="378"/>
      <c r="AQ70" s="379"/>
      <c r="AR70" s="402"/>
      <c r="AS70" s="403"/>
      <c r="AT70" s="403"/>
      <c r="AU70" s="404"/>
      <c r="AV70" s="377"/>
      <c r="AW70" s="378"/>
      <c r="AX70" s="378"/>
      <c r="AY70" s="379"/>
      <c r="AZ70" s="377"/>
      <c r="BA70" s="378"/>
      <c r="BB70" s="378"/>
      <c r="BC70" s="379"/>
      <c r="BD70" s="377"/>
      <c r="BE70" s="378"/>
      <c r="BF70" s="378"/>
      <c r="BG70" s="378"/>
      <c r="BH70" s="379"/>
    </row>
    <row r="71" spans="1:60" ht="14.25" customHeight="1">
      <c r="A71" s="433"/>
      <c r="B71" s="377"/>
      <c r="C71" s="378"/>
      <c r="D71" s="378"/>
      <c r="E71" s="378"/>
      <c r="F71" s="378"/>
      <c r="G71" s="379"/>
      <c r="H71" s="377"/>
      <c r="I71" s="378"/>
      <c r="J71" s="378"/>
      <c r="K71" s="378"/>
      <c r="L71" s="378"/>
      <c r="M71" s="379"/>
      <c r="N71" s="377"/>
      <c r="O71" s="378"/>
      <c r="P71" s="379"/>
      <c r="Q71" s="154" t="str">
        <f>IF(H71="","",IFERROR(""&amp;VLOOKUP(H71,廃棄率表!$A$6:$D$2001,3,FALSE)&amp;"","?"))</f>
        <v/>
      </c>
      <c r="R71" s="162" t="str">
        <f>IF(Q71="","",IFERROR(""&amp;VLOOKUP(Q71*1,廃棄率表!$H$6:$I$31,2,FALSE)&amp;"","?"))</f>
        <v/>
      </c>
      <c r="S71" s="380" t="str">
        <f t="shared" si="10"/>
        <v/>
      </c>
      <c r="T71" s="381"/>
      <c r="U71" s="382"/>
      <c r="V71" s="383" t="str">
        <f t="shared" si="11"/>
        <v/>
      </c>
      <c r="W71" s="381"/>
      <c r="X71" s="382"/>
      <c r="Y71" s="383" t="str">
        <f t="shared" si="12"/>
        <v/>
      </c>
      <c r="Z71" s="381"/>
      <c r="AA71" s="382"/>
      <c r="AB71" s="383" t="str">
        <f t="shared" si="13"/>
        <v/>
      </c>
      <c r="AC71" s="381"/>
      <c r="AD71" s="382"/>
      <c r="AE71" s="383" t="str">
        <f t="shared" si="8"/>
        <v/>
      </c>
      <c r="AF71" s="381"/>
      <c r="AG71" s="398"/>
      <c r="AH71" s="399" t="str">
        <f>IF(H71="","",IFERROR(""&amp;VLOOKUP(H71,廃棄率表!$A$6:$B$2001,2,FALSE)&amp;"","?"))</f>
        <v/>
      </c>
      <c r="AI71" s="400"/>
      <c r="AJ71" s="401"/>
      <c r="AK71" s="393" t="str">
        <f t="shared" si="9"/>
        <v/>
      </c>
      <c r="AL71" s="393"/>
      <c r="AM71" s="393"/>
      <c r="AN71" s="377"/>
      <c r="AO71" s="378"/>
      <c r="AP71" s="378"/>
      <c r="AQ71" s="379"/>
      <c r="AR71" s="402"/>
      <c r="AS71" s="403"/>
      <c r="AT71" s="403"/>
      <c r="AU71" s="404"/>
      <c r="AV71" s="377"/>
      <c r="AW71" s="378"/>
      <c r="AX71" s="378"/>
      <c r="AY71" s="379"/>
      <c r="AZ71" s="377"/>
      <c r="BA71" s="378"/>
      <c r="BB71" s="378"/>
      <c r="BC71" s="379"/>
      <c r="BD71" s="377"/>
      <c r="BE71" s="378"/>
      <c r="BF71" s="378"/>
      <c r="BG71" s="378"/>
      <c r="BH71" s="379"/>
    </row>
    <row r="72" spans="1:60" ht="14.25" customHeight="1">
      <c r="A72" s="433"/>
      <c r="B72" s="377"/>
      <c r="C72" s="378"/>
      <c r="D72" s="378"/>
      <c r="E72" s="378"/>
      <c r="F72" s="378"/>
      <c r="G72" s="379"/>
      <c r="H72" s="377"/>
      <c r="I72" s="378"/>
      <c r="J72" s="378"/>
      <c r="K72" s="378"/>
      <c r="L72" s="378"/>
      <c r="M72" s="379"/>
      <c r="N72" s="377"/>
      <c r="O72" s="378"/>
      <c r="P72" s="379"/>
      <c r="Q72" s="154" t="str">
        <f>IF(H72="","",IFERROR(""&amp;VLOOKUP(H72,廃棄率表!$A$6:$D$2001,3,FALSE)&amp;"","?"))</f>
        <v/>
      </c>
      <c r="R72" s="162" t="str">
        <f>IF(Q72="","",IFERROR(""&amp;VLOOKUP(Q72*1,廃棄率表!$H$6:$I$31,2,FALSE)&amp;"","?"))</f>
        <v/>
      </c>
      <c r="S72" s="380" t="str">
        <f t="shared" si="10"/>
        <v/>
      </c>
      <c r="T72" s="381"/>
      <c r="U72" s="382"/>
      <c r="V72" s="383" t="str">
        <f t="shared" si="11"/>
        <v/>
      </c>
      <c r="W72" s="381"/>
      <c r="X72" s="382"/>
      <c r="Y72" s="383" t="str">
        <f t="shared" si="12"/>
        <v/>
      </c>
      <c r="Z72" s="381"/>
      <c r="AA72" s="382"/>
      <c r="AB72" s="383" t="str">
        <f t="shared" si="13"/>
        <v/>
      </c>
      <c r="AC72" s="381"/>
      <c r="AD72" s="382"/>
      <c r="AE72" s="383" t="str">
        <f t="shared" si="8"/>
        <v/>
      </c>
      <c r="AF72" s="381"/>
      <c r="AG72" s="398"/>
      <c r="AH72" s="399" t="str">
        <f>IF(H72="","",IFERROR(""&amp;VLOOKUP(H72,廃棄率表!$A$6:$B$2001,2,FALSE)&amp;"","?"))</f>
        <v/>
      </c>
      <c r="AI72" s="400"/>
      <c r="AJ72" s="401"/>
      <c r="AK72" s="393" t="str">
        <f t="shared" si="9"/>
        <v/>
      </c>
      <c r="AL72" s="393"/>
      <c r="AM72" s="393"/>
      <c r="AN72" s="377"/>
      <c r="AO72" s="378"/>
      <c r="AP72" s="378"/>
      <c r="AQ72" s="379"/>
      <c r="AR72" s="402"/>
      <c r="AS72" s="403"/>
      <c r="AT72" s="403"/>
      <c r="AU72" s="404"/>
      <c r="AV72" s="377"/>
      <c r="AW72" s="378"/>
      <c r="AX72" s="378"/>
      <c r="AY72" s="379"/>
      <c r="AZ72" s="377"/>
      <c r="BA72" s="378"/>
      <c r="BB72" s="378"/>
      <c r="BC72" s="379"/>
      <c r="BD72" s="377"/>
      <c r="BE72" s="378"/>
      <c r="BF72" s="378"/>
      <c r="BG72" s="378"/>
      <c r="BH72" s="379"/>
    </row>
    <row r="73" spans="1:60" ht="14.25" customHeight="1">
      <c r="A73" s="433"/>
      <c r="B73" s="377"/>
      <c r="C73" s="378"/>
      <c r="D73" s="378"/>
      <c r="E73" s="378"/>
      <c r="F73" s="378"/>
      <c r="G73" s="379"/>
      <c r="H73" s="377"/>
      <c r="I73" s="378"/>
      <c r="J73" s="378"/>
      <c r="K73" s="378"/>
      <c r="L73" s="378"/>
      <c r="M73" s="379"/>
      <c r="N73" s="377"/>
      <c r="O73" s="378"/>
      <c r="P73" s="379"/>
      <c r="Q73" s="154" t="str">
        <f>IF(H73="","",IFERROR(""&amp;VLOOKUP(H73,廃棄率表!$A$6:$D$2001,3,FALSE)&amp;"","?"))</f>
        <v/>
      </c>
      <c r="R73" s="162" t="str">
        <f>IF(Q73="","",IFERROR(""&amp;VLOOKUP(Q73*1,廃棄率表!$H$6:$I$31,2,FALSE)&amp;"","?"))</f>
        <v/>
      </c>
      <c r="S73" s="380" t="str">
        <f t="shared" si="10"/>
        <v/>
      </c>
      <c r="T73" s="381"/>
      <c r="U73" s="382"/>
      <c r="V73" s="383" t="str">
        <f t="shared" si="11"/>
        <v/>
      </c>
      <c r="W73" s="381"/>
      <c r="X73" s="382"/>
      <c r="Y73" s="383" t="str">
        <f t="shared" si="12"/>
        <v/>
      </c>
      <c r="Z73" s="381"/>
      <c r="AA73" s="382"/>
      <c r="AB73" s="383" t="str">
        <f t="shared" si="13"/>
        <v/>
      </c>
      <c r="AC73" s="381"/>
      <c r="AD73" s="382"/>
      <c r="AE73" s="383" t="str">
        <f t="shared" si="8"/>
        <v/>
      </c>
      <c r="AF73" s="381"/>
      <c r="AG73" s="398"/>
      <c r="AH73" s="399" t="str">
        <f>IF(H73="","",IFERROR(""&amp;VLOOKUP(H73,廃棄率表!$A$6:$B$2001,2,FALSE)&amp;"","?"))</f>
        <v/>
      </c>
      <c r="AI73" s="400"/>
      <c r="AJ73" s="401"/>
      <c r="AK73" s="393" t="str">
        <f t="shared" si="9"/>
        <v/>
      </c>
      <c r="AL73" s="393"/>
      <c r="AM73" s="393"/>
      <c r="AN73" s="377"/>
      <c r="AO73" s="378"/>
      <c r="AP73" s="378"/>
      <c r="AQ73" s="379"/>
      <c r="AR73" s="402"/>
      <c r="AS73" s="403"/>
      <c r="AT73" s="403"/>
      <c r="AU73" s="404"/>
      <c r="AV73" s="377"/>
      <c r="AW73" s="378"/>
      <c r="AX73" s="378"/>
      <c r="AY73" s="379"/>
      <c r="AZ73" s="377"/>
      <c r="BA73" s="378"/>
      <c r="BB73" s="378"/>
      <c r="BC73" s="379"/>
      <c r="BD73" s="377"/>
      <c r="BE73" s="378"/>
      <c r="BF73" s="378"/>
      <c r="BG73" s="378"/>
      <c r="BH73" s="379"/>
    </row>
    <row r="74" spans="1:60" ht="14.25" customHeight="1">
      <c r="A74" s="433"/>
      <c r="B74" s="377"/>
      <c r="C74" s="378"/>
      <c r="D74" s="378"/>
      <c r="E74" s="378"/>
      <c r="F74" s="378"/>
      <c r="G74" s="379"/>
      <c r="H74" s="377"/>
      <c r="I74" s="378"/>
      <c r="J74" s="378"/>
      <c r="K74" s="378"/>
      <c r="L74" s="378"/>
      <c r="M74" s="379"/>
      <c r="N74" s="377"/>
      <c r="O74" s="378"/>
      <c r="P74" s="379"/>
      <c r="Q74" s="154" t="str">
        <f>IF(H74="","",IFERROR(""&amp;VLOOKUP(H74,廃棄率表!$A$6:$D$2001,3,FALSE)&amp;"","?"))</f>
        <v/>
      </c>
      <c r="R74" s="162" t="str">
        <f>IF(Q74="","",IFERROR(""&amp;VLOOKUP(Q74*1,廃棄率表!$H$6:$I$31,2,FALSE)&amp;"","?"))</f>
        <v/>
      </c>
      <c r="S74" s="380" t="str">
        <f t="shared" si="10"/>
        <v/>
      </c>
      <c r="T74" s="381"/>
      <c r="U74" s="382"/>
      <c r="V74" s="383" t="str">
        <f t="shared" si="11"/>
        <v/>
      </c>
      <c r="W74" s="381"/>
      <c r="X74" s="382"/>
      <c r="Y74" s="383" t="str">
        <f t="shared" si="12"/>
        <v/>
      </c>
      <c r="Z74" s="381"/>
      <c r="AA74" s="382"/>
      <c r="AB74" s="383" t="str">
        <f t="shared" si="13"/>
        <v/>
      </c>
      <c r="AC74" s="381"/>
      <c r="AD74" s="382"/>
      <c r="AE74" s="383" t="str">
        <f t="shared" si="8"/>
        <v/>
      </c>
      <c r="AF74" s="381"/>
      <c r="AG74" s="398"/>
      <c r="AH74" s="399" t="str">
        <f>IF(H74="","",IFERROR(""&amp;VLOOKUP(H74,廃棄率表!$A$6:$B$2001,2,FALSE)&amp;"","?"))</f>
        <v/>
      </c>
      <c r="AI74" s="400"/>
      <c r="AJ74" s="401"/>
      <c r="AK74" s="393" t="str">
        <f t="shared" si="9"/>
        <v/>
      </c>
      <c r="AL74" s="393"/>
      <c r="AM74" s="393"/>
      <c r="AN74" s="377"/>
      <c r="AO74" s="378"/>
      <c r="AP74" s="378"/>
      <c r="AQ74" s="379"/>
      <c r="AR74" s="402"/>
      <c r="AS74" s="403"/>
      <c r="AT74" s="403"/>
      <c r="AU74" s="404"/>
      <c r="AV74" s="377"/>
      <c r="AW74" s="378"/>
      <c r="AX74" s="378"/>
      <c r="AY74" s="379"/>
      <c r="AZ74" s="377"/>
      <c r="BA74" s="378"/>
      <c r="BB74" s="378"/>
      <c r="BC74" s="379"/>
      <c r="BD74" s="377"/>
      <c r="BE74" s="378"/>
      <c r="BF74" s="378"/>
      <c r="BG74" s="378"/>
      <c r="BH74" s="379"/>
    </row>
    <row r="75" spans="1:60" ht="14.25" customHeight="1">
      <c r="A75" s="433"/>
      <c r="B75" s="377"/>
      <c r="C75" s="378"/>
      <c r="D75" s="378"/>
      <c r="E75" s="378"/>
      <c r="F75" s="378"/>
      <c r="G75" s="379"/>
      <c r="H75" s="377"/>
      <c r="I75" s="378"/>
      <c r="J75" s="378"/>
      <c r="K75" s="378"/>
      <c r="L75" s="378"/>
      <c r="M75" s="379"/>
      <c r="N75" s="377"/>
      <c r="O75" s="378"/>
      <c r="P75" s="379"/>
      <c r="Q75" s="154" t="str">
        <f>IF(H75="","",IFERROR(""&amp;VLOOKUP(H75,廃棄率表!$A$6:$D$2001,3,FALSE)&amp;"","?"))</f>
        <v/>
      </c>
      <c r="R75" s="162" t="str">
        <f>IF(Q75="","",IFERROR(""&amp;VLOOKUP(Q75*1,廃棄率表!$H$6:$I$31,2,FALSE)&amp;"","?"))</f>
        <v/>
      </c>
      <c r="S75" s="380" t="str">
        <f t="shared" si="10"/>
        <v/>
      </c>
      <c r="T75" s="381"/>
      <c r="U75" s="382"/>
      <c r="V75" s="383" t="str">
        <f t="shared" si="11"/>
        <v/>
      </c>
      <c r="W75" s="381"/>
      <c r="X75" s="382"/>
      <c r="Y75" s="383" t="str">
        <f t="shared" si="12"/>
        <v/>
      </c>
      <c r="Z75" s="381"/>
      <c r="AA75" s="382"/>
      <c r="AB75" s="383" t="str">
        <f t="shared" si="13"/>
        <v/>
      </c>
      <c r="AC75" s="381"/>
      <c r="AD75" s="382"/>
      <c r="AE75" s="383" t="str">
        <f t="shared" si="8"/>
        <v/>
      </c>
      <c r="AF75" s="381"/>
      <c r="AG75" s="398"/>
      <c r="AH75" s="399" t="str">
        <f>IF(H75="","",IFERROR(""&amp;VLOOKUP(H75,廃棄率表!$A$6:$B$2001,2,FALSE)&amp;"","?"))</f>
        <v/>
      </c>
      <c r="AI75" s="400"/>
      <c r="AJ75" s="401"/>
      <c r="AK75" s="393" t="str">
        <f t="shared" si="9"/>
        <v/>
      </c>
      <c r="AL75" s="393"/>
      <c r="AM75" s="393"/>
      <c r="AN75" s="377"/>
      <c r="AO75" s="378"/>
      <c r="AP75" s="378"/>
      <c r="AQ75" s="379"/>
      <c r="AR75" s="402"/>
      <c r="AS75" s="403"/>
      <c r="AT75" s="403"/>
      <c r="AU75" s="404"/>
      <c r="AV75" s="377"/>
      <c r="AW75" s="378"/>
      <c r="AX75" s="378"/>
      <c r="AY75" s="379"/>
      <c r="AZ75" s="377"/>
      <c r="BA75" s="378"/>
      <c r="BB75" s="378"/>
      <c r="BC75" s="379"/>
      <c r="BD75" s="377"/>
      <c r="BE75" s="378"/>
      <c r="BF75" s="378"/>
      <c r="BG75" s="378"/>
      <c r="BH75" s="379"/>
    </row>
    <row r="76" spans="1:60" ht="14.25" customHeight="1">
      <c r="A76" s="433"/>
      <c r="B76" s="377"/>
      <c r="C76" s="378"/>
      <c r="D76" s="378"/>
      <c r="E76" s="378"/>
      <c r="F76" s="378"/>
      <c r="G76" s="379"/>
      <c r="H76" s="377"/>
      <c r="I76" s="378"/>
      <c r="J76" s="378"/>
      <c r="K76" s="378"/>
      <c r="L76" s="378"/>
      <c r="M76" s="379"/>
      <c r="N76" s="377"/>
      <c r="O76" s="378"/>
      <c r="P76" s="379"/>
      <c r="Q76" s="154" t="str">
        <f>IF(H76="","",IFERROR(""&amp;VLOOKUP(H76,廃棄率表!$A$6:$D$2001,3,FALSE)&amp;"","?"))</f>
        <v/>
      </c>
      <c r="R76" s="162" t="str">
        <f>IF(Q76="","",IFERROR(""&amp;VLOOKUP(Q76*1,廃棄率表!$H$6:$I$31,2,FALSE)&amp;"","?"))</f>
        <v/>
      </c>
      <c r="S76" s="380" t="str">
        <f t="shared" si="10"/>
        <v/>
      </c>
      <c r="T76" s="381"/>
      <c r="U76" s="382"/>
      <c r="V76" s="383" t="str">
        <f t="shared" si="11"/>
        <v/>
      </c>
      <c r="W76" s="381"/>
      <c r="X76" s="382"/>
      <c r="Y76" s="383" t="str">
        <f t="shared" si="12"/>
        <v/>
      </c>
      <c r="Z76" s="381"/>
      <c r="AA76" s="382"/>
      <c r="AB76" s="383" t="str">
        <f t="shared" si="13"/>
        <v/>
      </c>
      <c r="AC76" s="381"/>
      <c r="AD76" s="382"/>
      <c r="AE76" s="383" t="str">
        <f t="shared" si="8"/>
        <v/>
      </c>
      <c r="AF76" s="381"/>
      <c r="AG76" s="398"/>
      <c r="AH76" s="399" t="str">
        <f>IF(H76="","",IFERROR(""&amp;VLOOKUP(H76,廃棄率表!$A$6:$B$2001,2,FALSE)&amp;"","?"))</f>
        <v/>
      </c>
      <c r="AI76" s="400"/>
      <c r="AJ76" s="401"/>
      <c r="AK76" s="393" t="str">
        <f t="shared" si="9"/>
        <v/>
      </c>
      <c r="AL76" s="393"/>
      <c r="AM76" s="393"/>
      <c r="AN76" s="377"/>
      <c r="AO76" s="378"/>
      <c r="AP76" s="378"/>
      <c r="AQ76" s="379"/>
      <c r="AR76" s="402"/>
      <c r="AS76" s="403"/>
      <c r="AT76" s="403"/>
      <c r="AU76" s="404"/>
      <c r="AV76" s="377"/>
      <c r="AW76" s="378"/>
      <c r="AX76" s="378"/>
      <c r="AY76" s="379"/>
      <c r="AZ76" s="377"/>
      <c r="BA76" s="378"/>
      <c r="BB76" s="378"/>
      <c r="BC76" s="379"/>
      <c r="BD76" s="377"/>
      <c r="BE76" s="378"/>
      <c r="BF76" s="378"/>
      <c r="BG76" s="378"/>
      <c r="BH76" s="379"/>
    </row>
    <row r="77" spans="1:60" ht="14.25" customHeight="1">
      <c r="A77" s="433"/>
      <c r="B77" s="377"/>
      <c r="C77" s="378"/>
      <c r="D77" s="378"/>
      <c r="E77" s="378"/>
      <c r="F77" s="378"/>
      <c r="G77" s="379"/>
      <c r="H77" s="377"/>
      <c r="I77" s="378"/>
      <c r="J77" s="378"/>
      <c r="K77" s="378"/>
      <c r="L77" s="378"/>
      <c r="M77" s="379"/>
      <c r="N77" s="377"/>
      <c r="O77" s="378"/>
      <c r="P77" s="379"/>
      <c r="Q77" s="154" t="str">
        <f>IF(H77="","",IFERROR(""&amp;VLOOKUP(H77,廃棄率表!$A$6:$D$2001,3,FALSE)&amp;"","?"))</f>
        <v/>
      </c>
      <c r="R77" s="162" t="str">
        <f>IF(Q77="","",IFERROR(""&amp;VLOOKUP(Q77*1,廃棄率表!$H$6:$I$31,2,FALSE)&amp;"","?"))</f>
        <v/>
      </c>
      <c r="S77" s="380" t="str">
        <f t="shared" si="10"/>
        <v/>
      </c>
      <c r="T77" s="381"/>
      <c r="U77" s="382"/>
      <c r="V77" s="383" t="str">
        <f t="shared" si="11"/>
        <v/>
      </c>
      <c r="W77" s="381"/>
      <c r="X77" s="382"/>
      <c r="Y77" s="383" t="str">
        <f t="shared" si="12"/>
        <v/>
      </c>
      <c r="Z77" s="381"/>
      <c r="AA77" s="382"/>
      <c r="AB77" s="383" t="str">
        <f t="shared" si="13"/>
        <v/>
      </c>
      <c r="AC77" s="381"/>
      <c r="AD77" s="382"/>
      <c r="AE77" s="383" t="str">
        <f t="shared" si="8"/>
        <v/>
      </c>
      <c r="AF77" s="381"/>
      <c r="AG77" s="398"/>
      <c r="AH77" s="399" t="str">
        <f>IF(H77="","",IFERROR(""&amp;VLOOKUP(H77,廃棄率表!$A$6:$B$2001,2,FALSE)&amp;"","?"))</f>
        <v/>
      </c>
      <c r="AI77" s="400"/>
      <c r="AJ77" s="401"/>
      <c r="AK77" s="393" t="str">
        <f t="shared" si="9"/>
        <v/>
      </c>
      <c r="AL77" s="393"/>
      <c r="AM77" s="393"/>
      <c r="AN77" s="377"/>
      <c r="AO77" s="378"/>
      <c r="AP77" s="378"/>
      <c r="AQ77" s="379"/>
      <c r="AR77" s="402"/>
      <c r="AS77" s="403"/>
      <c r="AT77" s="403"/>
      <c r="AU77" s="404"/>
      <c r="AV77" s="377"/>
      <c r="AW77" s="378"/>
      <c r="AX77" s="378"/>
      <c r="AY77" s="379"/>
      <c r="AZ77" s="377"/>
      <c r="BA77" s="378"/>
      <c r="BB77" s="378"/>
      <c r="BC77" s="379"/>
      <c r="BD77" s="377"/>
      <c r="BE77" s="378"/>
      <c r="BF77" s="378"/>
      <c r="BG77" s="378"/>
      <c r="BH77" s="379"/>
    </row>
    <row r="78" spans="1:60" ht="14.25" hidden="1" customHeight="1">
      <c r="A78" s="433"/>
      <c r="B78" s="377"/>
      <c r="C78" s="378"/>
      <c r="D78" s="378"/>
      <c r="E78" s="378"/>
      <c r="F78" s="378"/>
      <c r="G78" s="379"/>
      <c r="H78" s="377"/>
      <c r="I78" s="378"/>
      <c r="J78" s="378"/>
      <c r="K78" s="378"/>
      <c r="L78" s="378"/>
      <c r="M78" s="379"/>
      <c r="N78" s="377"/>
      <c r="O78" s="378"/>
      <c r="P78" s="379"/>
      <c r="Q78" s="154" t="str">
        <f>IF(H78="","",IFERROR(""&amp;VLOOKUP(H78,廃棄率表!$A$6:$D$2001,3,FALSE)&amp;"","?"))</f>
        <v/>
      </c>
      <c r="R78" s="162" t="str">
        <f>IF(Q78="","",IFERROR(""&amp;VLOOKUP(Q78*1,廃棄率表!$H$6:$I$28,2,FALSE)&amp;"","?"))</f>
        <v/>
      </c>
      <c r="S78" s="380" t="str">
        <f t="shared" si="10"/>
        <v/>
      </c>
      <c r="T78" s="381"/>
      <c r="U78" s="382"/>
      <c r="V78" s="383" t="str">
        <f t="shared" si="11"/>
        <v/>
      </c>
      <c r="W78" s="381"/>
      <c r="X78" s="382"/>
      <c r="Y78" s="383" t="str">
        <f t="shared" si="12"/>
        <v/>
      </c>
      <c r="Z78" s="381"/>
      <c r="AA78" s="382"/>
      <c r="AB78" s="383" t="str">
        <f t="shared" si="13"/>
        <v/>
      </c>
      <c r="AC78" s="381"/>
      <c r="AD78" s="382"/>
      <c r="AE78" s="383" t="str">
        <f t="shared" si="8"/>
        <v/>
      </c>
      <c r="AF78" s="381"/>
      <c r="AG78" s="398"/>
      <c r="AH78" s="399" t="str">
        <f>IF(H78="","",IFERROR(VLOOKUP(H78,廃棄率表!$A$5:$B$2000,2,FALSE),"?"))</f>
        <v/>
      </c>
      <c r="AI78" s="400"/>
      <c r="AJ78" s="401"/>
      <c r="AK78" s="393" t="str">
        <f t="shared" si="9"/>
        <v/>
      </c>
      <c r="AL78" s="393"/>
      <c r="AM78" s="393"/>
      <c r="AN78" s="377"/>
      <c r="AO78" s="378"/>
      <c r="AP78" s="378"/>
      <c r="AQ78" s="379"/>
      <c r="AR78" s="402"/>
      <c r="AS78" s="403"/>
      <c r="AT78" s="403"/>
      <c r="AU78" s="404"/>
      <c r="AV78" s="377"/>
      <c r="AW78" s="378"/>
      <c r="AX78" s="378"/>
      <c r="AY78" s="379"/>
      <c r="AZ78" s="377"/>
      <c r="BA78" s="378"/>
      <c r="BB78" s="378"/>
      <c r="BC78" s="379"/>
      <c r="BD78" s="377"/>
      <c r="BE78" s="378"/>
      <c r="BF78" s="378"/>
      <c r="BG78" s="378"/>
      <c r="BH78" s="379"/>
    </row>
    <row r="79" spans="1:60" ht="14.25" hidden="1" customHeight="1">
      <c r="A79" s="433"/>
      <c r="B79" s="377"/>
      <c r="C79" s="378"/>
      <c r="D79" s="378"/>
      <c r="E79" s="378"/>
      <c r="F79" s="378"/>
      <c r="G79" s="379"/>
      <c r="H79" s="377"/>
      <c r="I79" s="378"/>
      <c r="J79" s="378"/>
      <c r="K79" s="378"/>
      <c r="L79" s="378"/>
      <c r="M79" s="379"/>
      <c r="N79" s="377"/>
      <c r="O79" s="378"/>
      <c r="P79" s="379"/>
      <c r="Q79" s="154" t="str">
        <f>IF(H79="","",IFERROR(""&amp;VLOOKUP(H79,廃棄率表!$A$6:$D$2001,3,FALSE)&amp;"","?"))</f>
        <v/>
      </c>
      <c r="R79" s="162" t="str">
        <f>IF(Q79="","",IFERROR(""&amp;VLOOKUP(Q79*1,廃棄率表!$H$6:$I$28,2,FALSE)&amp;"","?"))</f>
        <v/>
      </c>
      <c r="S79" s="380" t="str">
        <f t="shared" si="10"/>
        <v/>
      </c>
      <c r="T79" s="381"/>
      <c r="U79" s="382"/>
      <c r="V79" s="383" t="str">
        <f t="shared" si="11"/>
        <v/>
      </c>
      <c r="W79" s="381"/>
      <c r="X79" s="382"/>
      <c r="Y79" s="383" t="str">
        <f t="shared" si="12"/>
        <v/>
      </c>
      <c r="Z79" s="381"/>
      <c r="AA79" s="382"/>
      <c r="AB79" s="383" t="str">
        <f t="shared" si="13"/>
        <v/>
      </c>
      <c r="AC79" s="381"/>
      <c r="AD79" s="382"/>
      <c r="AE79" s="383" t="str">
        <f t="shared" si="8"/>
        <v/>
      </c>
      <c r="AF79" s="381"/>
      <c r="AG79" s="398"/>
      <c r="AH79" s="399" t="str">
        <f>IF(H79="","",IFERROR(VLOOKUP(H79,廃棄率表!$A$5:$B$2000,2,FALSE),"?"))</f>
        <v/>
      </c>
      <c r="AI79" s="400"/>
      <c r="AJ79" s="401"/>
      <c r="AK79" s="393" t="str">
        <f t="shared" si="9"/>
        <v/>
      </c>
      <c r="AL79" s="393"/>
      <c r="AM79" s="393"/>
      <c r="AN79" s="377"/>
      <c r="AO79" s="378"/>
      <c r="AP79" s="378"/>
      <c r="AQ79" s="379"/>
      <c r="AR79" s="402"/>
      <c r="AS79" s="403"/>
      <c r="AT79" s="403"/>
      <c r="AU79" s="404"/>
      <c r="AV79" s="377"/>
      <c r="AW79" s="378"/>
      <c r="AX79" s="378"/>
      <c r="AY79" s="379"/>
      <c r="AZ79" s="377"/>
      <c r="BA79" s="378"/>
      <c r="BB79" s="378"/>
      <c r="BC79" s="379"/>
      <c r="BD79" s="377"/>
      <c r="BE79" s="378"/>
      <c r="BF79" s="378"/>
      <c r="BG79" s="378"/>
      <c r="BH79" s="379"/>
    </row>
    <row r="80" spans="1:60" ht="14.25" hidden="1" customHeight="1">
      <c r="A80" s="433"/>
      <c r="B80" s="377"/>
      <c r="C80" s="378"/>
      <c r="D80" s="378"/>
      <c r="E80" s="378"/>
      <c r="F80" s="378"/>
      <c r="G80" s="379"/>
      <c r="H80" s="377"/>
      <c r="I80" s="378"/>
      <c r="J80" s="378"/>
      <c r="K80" s="378"/>
      <c r="L80" s="378"/>
      <c r="M80" s="379"/>
      <c r="N80" s="377"/>
      <c r="O80" s="378"/>
      <c r="P80" s="379"/>
      <c r="Q80" s="154" t="str">
        <f>IF(H80="","",IFERROR(""&amp;VLOOKUP(H80,廃棄率表!$A$6:$D$2001,3,FALSE)&amp;"","?"))</f>
        <v/>
      </c>
      <c r="R80" s="162" t="str">
        <f>IF(Q80="","",IFERROR(""&amp;VLOOKUP(Q80*1,廃棄率表!$H$6:$I$28,2,FALSE)&amp;"","?"))</f>
        <v/>
      </c>
      <c r="S80" s="380" t="str">
        <f t="shared" si="10"/>
        <v/>
      </c>
      <c r="T80" s="381"/>
      <c r="U80" s="382"/>
      <c r="V80" s="383" t="str">
        <f t="shared" si="11"/>
        <v/>
      </c>
      <c r="W80" s="381"/>
      <c r="X80" s="382"/>
      <c r="Y80" s="383" t="str">
        <f t="shared" si="12"/>
        <v/>
      </c>
      <c r="Z80" s="381"/>
      <c r="AA80" s="382"/>
      <c r="AB80" s="383" t="str">
        <f t="shared" si="13"/>
        <v/>
      </c>
      <c r="AC80" s="381"/>
      <c r="AD80" s="382"/>
      <c r="AE80" s="383" t="str">
        <f t="shared" si="8"/>
        <v/>
      </c>
      <c r="AF80" s="381"/>
      <c r="AG80" s="398"/>
      <c r="AH80" s="399" t="str">
        <f>IF(H80="","",IFERROR(VLOOKUP(H80,廃棄率表!$A$5:$B$2000,2,FALSE),"?"))</f>
        <v/>
      </c>
      <c r="AI80" s="400"/>
      <c r="AJ80" s="401"/>
      <c r="AK80" s="393" t="str">
        <f t="shared" si="9"/>
        <v/>
      </c>
      <c r="AL80" s="393"/>
      <c r="AM80" s="393"/>
      <c r="AN80" s="377"/>
      <c r="AO80" s="378"/>
      <c r="AP80" s="378"/>
      <c r="AQ80" s="379"/>
      <c r="AR80" s="402"/>
      <c r="AS80" s="403"/>
      <c r="AT80" s="403"/>
      <c r="AU80" s="404"/>
      <c r="AV80" s="377"/>
      <c r="AW80" s="378"/>
      <c r="AX80" s="378"/>
      <c r="AY80" s="379"/>
      <c r="AZ80" s="377"/>
      <c r="BA80" s="378"/>
      <c r="BB80" s="378"/>
      <c r="BC80" s="379"/>
      <c r="BD80" s="377"/>
      <c r="BE80" s="378"/>
      <c r="BF80" s="378"/>
      <c r="BG80" s="378"/>
      <c r="BH80" s="379"/>
    </row>
    <row r="81" spans="1:60" ht="14.25" hidden="1" customHeight="1">
      <c r="A81" s="433"/>
      <c r="B81" s="377"/>
      <c r="C81" s="378"/>
      <c r="D81" s="378"/>
      <c r="E81" s="378"/>
      <c r="F81" s="378"/>
      <c r="G81" s="379"/>
      <c r="H81" s="377"/>
      <c r="I81" s="378"/>
      <c r="J81" s="378"/>
      <c r="K81" s="378"/>
      <c r="L81" s="378"/>
      <c r="M81" s="379"/>
      <c r="N81" s="377"/>
      <c r="O81" s="378"/>
      <c r="P81" s="379"/>
      <c r="Q81" s="154" t="str">
        <f>IF(H81="","",IFERROR(""&amp;VLOOKUP(H81,廃棄率表!$A$6:$D$2001,3,FALSE)&amp;"","?"))</f>
        <v/>
      </c>
      <c r="R81" s="162" t="str">
        <f>IF(Q81="","",IFERROR(""&amp;VLOOKUP(Q81*1,廃棄率表!$H$6:$I$28,2,FALSE)&amp;"","?"))</f>
        <v/>
      </c>
      <c r="S81" s="380" t="str">
        <f t="shared" si="10"/>
        <v/>
      </c>
      <c r="T81" s="381"/>
      <c r="U81" s="382"/>
      <c r="V81" s="383" t="str">
        <f t="shared" si="11"/>
        <v/>
      </c>
      <c r="W81" s="381"/>
      <c r="X81" s="382"/>
      <c r="Y81" s="383" t="str">
        <f t="shared" si="12"/>
        <v/>
      </c>
      <c r="Z81" s="381"/>
      <c r="AA81" s="382"/>
      <c r="AB81" s="383" t="str">
        <f t="shared" si="13"/>
        <v/>
      </c>
      <c r="AC81" s="381"/>
      <c r="AD81" s="382"/>
      <c r="AE81" s="383" t="str">
        <f t="shared" si="8"/>
        <v/>
      </c>
      <c r="AF81" s="381"/>
      <c r="AG81" s="398"/>
      <c r="AH81" s="399" t="str">
        <f>IF(H81="","",IFERROR(VLOOKUP(H81,廃棄率表!$A$5:$B$2000,2,FALSE),"?"))</f>
        <v/>
      </c>
      <c r="AI81" s="400"/>
      <c r="AJ81" s="401"/>
      <c r="AK81" s="393" t="str">
        <f t="shared" si="9"/>
        <v/>
      </c>
      <c r="AL81" s="393"/>
      <c r="AM81" s="393"/>
      <c r="AN81" s="377"/>
      <c r="AO81" s="378"/>
      <c r="AP81" s="378"/>
      <c r="AQ81" s="379"/>
      <c r="AR81" s="402"/>
      <c r="AS81" s="403"/>
      <c r="AT81" s="403"/>
      <c r="AU81" s="404"/>
      <c r="AV81" s="377"/>
      <c r="AW81" s="378"/>
      <c r="AX81" s="378"/>
      <c r="AY81" s="379"/>
      <c r="AZ81" s="377"/>
      <c r="BA81" s="378"/>
      <c r="BB81" s="378"/>
      <c r="BC81" s="379"/>
      <c r="BD81" s="377"/>
      <c r="BE81" s="378"/>
      <c r="BF81" s="378"/>
      <c r="BG81" s="378"/>
      <c r="BH81" s="379"/>
    </row>
    <row r="82" spans="1:60" ht="14.25" hidden="1" customHeight="1">
      <c r="A82" s="433"/>
      <c r="B82" s="377"/>
      <c r="C82" s="378"/>
      <c r="D82" s="378"/>
      <c r="E82" s="378"/>
      <c r="F82" s="378"/>
      <c r="G82" s="379"/>
      <c r="H82" s="377"/>
      <c r="I82" s="378"/>
      <c r="J82" s="378"/>
      <c r="K82" s="378"/>
      <c r="L82" s="378"/>
      <c r="M82" s="379"/>
      <c r="N82" s="377"/>
      <c r="O82" s="378"/>
      <c r="P82" s="379"/>
      <c r="Q82" s="154" t="str">
        <f>IF(H82="","",IFERROR(""&amp;VLOOKUP(H82,廃棄率表!$A$6:$D$2001,3,FALSE)&amp;"","?"))</f>
        <v/>
      </c>
      <c r="R82" s="162" t="str">
        <f>IF(Q82="","",IFERROR(""&amp;VLOOKUP(Q82*1,廃棄率表!$H$6:$I$28,2,FALSE)&amp;"","?"))</f>
        <v/>
      </c>
      <c r="S82" s="380" t="str">
        <f t="shared" si="10"/>
        <v/>
      </c>
      <c r="T82" s="381"/>
      <c r="U82" s="382"/>
      <c r="V82" s="383" t="str">
        <f t="shared" si="11"/>
        <v/>
      </c>
      <c r="W82" s="381"/>
      <c r="X82" s="382"/>
      <c r="Y82" s="383" t="str">
        <f t="shared" si="12"/>
        <v/>
      </c>
      <c r="Z82" s="381"/>
      <c r="AA82" s="382"/>
      <c r="AB82" s="383" t="str">
        <f t="shared" si="13"/>
        <v/>
      </c>
      <c r="AC82" s="381"/>
      <c r="AD82" s="382"/>
      <c r="AE82" s="383" t="str">
        <f t="shared" si="8"/>
        <v/>
      </c>
      <c r="AF82" s="381"/>
      <c r="AG82" s="398"/>
      <c r="AH82" s="399" t="str">
        <f>IF(H82="","",IFERROR(VLOOKUP(H82,廃棄率表!$A$5:$B$2000,2,FALSE),"?"))</f>
        <v/>
      </c>
      <c r="AI82" s="400"/>
      <c r="AJ82" s="401"/>
      <c r="AK82" s="393" t="str">
        <f t="shared" si="9"/>
        <v/>
      </c>
      <c r="AL82" s="393"/>
      <c r="AM82" s="393"/>
      <c r="AN82" s="377"/>
      <c r="AO82" s="378"/>
      <c r="AP82" s="378"/>
      <c r="AQ82" s="379"/>
      <c r="AR82" s="402"/>
      <c r="AS82" s="403"/>
      <c r="AT82" s="403"/>
      <c r="AU82" s="404"/>
      <c r="AV82" s="377"/>
      <c r="AW82" s="378"/>
      <c r="AX82" s="378"/>
      <c r="AY82" s="379"/>
      <c r="AZ82" s="377"/>
      <c r="BA82" s="378"/>
      <c r="BB82" s="378"/>
      <c r="BC82" s="379"/>
      <c r="BD82" s="377"/>
      <c r="BE82" s="378"/>
      <c r="BF82" s="378"/>
      <c r="BG82" s="378"/>
      <c r="BH82" s="379"/>
    </row>
    <row r="83" spans="1:60" ht="14.25" hidden="1" customHeight="1">
      <c r="A83" s="433"/>
      <c r="B83" s="377"/>
      <c r="C83" s="378"/>
      <c r="D83" s="378"/>
      <c r="E83" s="378"/>
      <c r="F83" s="378"/>
      <c r="G83" s="379"/>
      <c r="H83" s="377"/>
      <c r="I83" s="378"/>
      <c r="J83" s="378"/>
      <c r="K83" s="378"/>
      <c r="L83" s="378"/>
      <c r="M83" s="379"/>
      <c r="N83" s="377"/>
      <c r="O83" s="378"/>
      <c r="P83" s="379"/>
      <c r="Q83" s="154" t="str">
        <f>IF(H83="","",IFERROR(""&amp;VLOOKUP(H83,廃棄率表!$A$6:$D$2001,3,FALSE)&amp;"","?"))</f>
        <v/>
      </c>
      <c r="R83" s="162" t="str">
        <f>IF(Q83="","",IFERROR(""&amp;VLOOKUP(Q83*1,廃棄率表!$H$6:$I$28,2,FALSE)&amp;"","?"))</f>
        <v/>
      </c>
      <c r="S83" s="380" t="str">
        <f t="shared" si="10"/>
        <v/>
      </c>
      <c r="T83" s="381"/>
      <c r="U83" s="382"/>
      <c r="V83" s="383" t="str">
        <f t="shared" si="11"/>
        <v/>
      </c>
      <c r="W83" s="381"/>
      <c r="X83" s="382"/>
      <c r="Y83" s="383" t="str">
        <f t="shared" si="12"/>
        <v/>
      </c>
      <c r="Z83" s="381"/>
      <c r="AA83" s="382"/>
      <c r="AB83" s="383" t="str">
        <f t="shared" si="13"/>
        <v/>
      </c>
      <c r="AC83" s="381"/>
      <c r="AD83" s="382"/>
      <c r="AE83" s="383" t="str">
        <f t="shared" si="8"/>
        <v/>
      </c>
      <c r="AF83" s="381"/>
      <c r="AG83" s="398"/>
      <c r="AH83" s="399" t="str">
        <f>IF(H83="","",IFERROR(VLOOKUP(H83,廃棄率表!$A$5:$B$2000,2,FALSE),"?"))</f>
        <v/>
      </c>
      <c r="AI83" s="400"/>
      <c r="AJ83" s="401"/>
      <c r="AK83" s="393" t="str">
        <f t="shared" si="9"/>
        <v/>
      </c>
      <c r="AL83" s="393"/>
      <c r="AM83" s="393"/>
      <c r="AN83" s="377"/>
      <c r="AO83" s="378"/>
      <c r="AP83" s="378"/>
      <c r="AQ83" s="379"/>
      <c r="AR83" s="402"/>
      <c r="AS83" s="403"/>
      <c r="AT83" s="403"/>
      <c r="AU83" s="404"/>
      <c r="AV83" s="377"/>
      <c r="AW83" s="378"/>
      <c r="AX83" s="378"/>
      <c r="AY83" s="379"/>
      <c r="AZ83" s="377"/>
      <c r="BA83" s="378"/>
      <c r="BB83" s="378"/>
      <c r="BC83" s="379"/>
      <c r="BD83" s="377"/>
      <c r="BE83" s="378"/>
      <c r="BF83" s="378"/>
      <c r="BG83" s="378"/>
      <c r="BH83" s="379"/>
    </row>
    <row r="84" spans="1:60" ht="14.25" hidden="1" customHeight="1">
      <c r="A84" s="433"/>
      <c r="B84" s="377"/>
      <c r="C84" s="378"/>
      <c r="D84" s="378"/>
      <c r="E84" s="378"/>
      <c r="F84" s="378"/>
      <c r="G84" s="379"/>
      <c r="H84" s="377"/>
      <c r="I84" s="378"/>
      <c r="J84" s="378"/>
      <c r="K84" s="378"/>
      <c r="L84" s="378"/>
      <c r="M84" s="379"/>
      <c r="N84" s="377"/>
      <c r="O84" s="378"/>
      <c r="P84" s="379"/>
      <c r="Q84" s="154" t="str">
        <f>IF(H84="","",IFERROR(""&amp;VLOOKUP(H84,廃棄率表!$A$6:$D$2001,3,FALSE)&amp;"","?"))</f>
        <v/>
      </c>
      <c r="R84" s="162" t="str">
        <f>IF(Q84="","",IFERROR(""&amp;VLOOKUP(Q84*1,廃棄率表!$H$6:$I$28,2,FALSE)&amp;"","?"))</f>
        <v/>
      </c>
      <c r="S84" s="380" t="str">
        <f t="shared" si="10"/>
        <v/>
      </c>
      <c r="T84" s="381"/>
      <c r="U84" s="382"/>
      <c r="V84" s="383" t="str">
        <f t="shared" si="11"/>
        <v/>
      </c>
      <c r="W84" s="381"/>
      <c r="X84" s="382"/>
      <c r="Y84" s="383" t="str">
        <f t="shared" si="12"/>
        <v/>
      </c>
      <c r="Z84" s="381"/>
      <c r="AA84" s="382"/>
      <c r="AB84" s="383" t="str">
        <f t="shared" si="13"/>
        <v/>
      </c>
      <c r="AC84" s="381"/>
      <c r="AD84" s="382"/>
      <c r="AE84" s="383" t="str">
        <f t="shared" si="8"/>
        <v/>
      </c>
      <c r="AF84" s="381"/>
      <c r="AG84" s="398"/>
      <c r="AH84" s="399" t="str">
        <f>IF(H84="","",IFERROR(VLOOKUP(H84,廃棄率表!$A$5:$B$2000,2,FALSE),"?"))</f>
        <v/>
      </c>
      <c r="AI84" s="400"/>
      <c r="AJ84" s="401"/>
      <c r="AK84" s="393" t="str">
        <f t="shared" si="9"/>
        <v/>
      </c>
      <c r="AL84" s="393"/>
      <c r="AM84" s="393"/>
      <c r="AN84" s="377"/>
      <c r="AO84" s="378"/>
      <c r="AP84" s="378"/>
      <c r="AQ84" s="379"/>
      <c r="AR84" s="402"/>
      <c r="AS84" s="403"/>
      <c r="AT84" s="403"/>
      <c r="AU84" s="404"/>
      <c r="AV84" s="377"/>
      <c r="AW84" s="378"/>
      <c r="AX84" s="378"/>
      <c r="AY84" s="379"/>
      <c r="AZ84" s="377"/>
      <c r="BA84" s="378"/>
      <c r="BB84" s="378"/>
      <c r="BC84" s="379"/>
      <c r="BD84" s="377"/>
      <c r="BE84" s="378"/>
      <c r="BF84" s="378"/>
      <c r="BG84" s="378"/>
      <c r="BH84" s="379"/>
    </row>
    <row r="85" spans="1:60" ht="14.25" hidden="1" customHeight="1">
      <c r="A85" s="433"/>
      <c r="B85" s="377"/>
      <c r="C85" s="378"/>
      <c r="D85" s="378"/>
      <c r="E85" s="378"/>
      <c r="F85" s="378"/>
      <c r="G85" s="379"/>
      <c r="H85" s="377"/>
      <c r="I85" s="378"/>
      <c r="J85" s="378"/>
      <c r="K85" s="378"/>
      <c r="L85" s="378"/>
      <c r="M85" s="379"/>
      <c r="N85" s="377"/>
      <c r="O85" s="378"/>
      <c r="P85" s="379"/>
      <c r="Q85" s="154" t="str">
        <f>IF(H85="","",IFERROR(""&amp;VLOOKUP(H85,廃棄率表!$A$6:$D$2001,3,FALSE)&amp;"","?"))</f>
        <v/>
      </c>
      <c r="R85" s="162" t="str">
        <f>IF(Q85="","",IFERROR(""&amp;VLOOKUP(Q85*1,廃棄率表!$H$6:$I$28,2,FALSE)&amp;"","?"))</f>
        <v/>
      </c>
      <c r="S85" s="380" t="str">
        <f t="shared" si="10"/>
        <v/>
      </c>
      <c r="T85" s="381"/>
      <c r="U85" s="382"/>
      <c r="V85" s="383" t="str">
        <f t="shared" si="11"/>
        <v/>
      </c>
      <c r="W85" s="381"/>
      <c r="X85" s="382"/>
      <c r="Y85" s="383" t="str">
        <f t="shared" si="12"/>
        <v/>
      </c>
      <c r="Z85" s="381"/>
      <c r="AA85" s="382"/>
      <c r="AB85" s="383" t="str">
        <f>IF(N85="","",N85*$AE$8)</f>
        <v/>
      </c>
      <c r="AC85" s="381"/>
      <c r="AD85" s="382"/>
      <c r="AE85" s="383" t="str">
        <f t="shared" si="8"/>
        <v/>
      </c>
      <c r="AF85" s="381"/>
      <c r="AG85" s="398"/>
      <c r="AH85" s="399" t="str">
        <f>IF(H85="","",IFERROR(VLOOKUP(H85,廃棄率表!$A$5:$B$2000,2,FALSE),"?"))</f>
        <v/>
      </c>
      <c r="AI85" s="400"/>
      <c r="AJ85" s="401"/>
      <c r="AK85" s="393" t="str">
        <f t="shared" si="9"/>
        <v/>
      </c>
      <c r="AL85" s="393"/>
      <c r="AM85" s="393"/>
      <c r="AN85" s="377"/>
      <c r="AO85" s="378"/>
      <c r="AP85" s="378"/>
      <c r="AQ85" s="379"/>
      <c r="AR85" s="402"/>
      <c r="AS85" s="403"/>
      <c r="AT85" s="403"/>
      <c r="AU85" s="404"/>
      <c r="AV85" s="377"/>
      <c r="AW85" s="378"/>
      <c r="AX85" s="378"/>
      <c r="AY85" s="379"/>
      <c r="AZ85" s="377"/>
      <c r="BA85" s="378"/>
      <c r="BB85" s="378"/>
      <c r="BC85" s="379"/>
      <c r="BD85" s="377"/>
      <c r="BE85" s="378"/>
      <c r="BF85" s="378"/>
      <c r="BG85" s="378"/>
      <c r="BH85" s="379"/>
    </row>
    <row r="86" spans="1:60" ht="14.25" customHeight="1">
      <c r="A86" s="433"/>
      <c r="B86" s="377" t="s">
        <v>61</v>
      </c>
      <c r="C86" s="378"/>
      <c r="D86" s="378"/>
      <c r="E86" s="378"/>
      <c r="F86" s="378"/>
      <c r="G86" s="379"/>
      <c r="H86" s="411"/>
      <c r="I86" s="412"/>
      <c r="J86" s="412"/>
      <c r="K86" s="412"/>
      <c r="L86" s="412"/>
      <c r="M86" s="413"/>
      <c r="N86" s="411"/>
      <c r="O86" s="412"/>
      <c r="P86" s="413"/>
      <c r="Q86" s="153"/>
      <c r="R86" s="163"/>
      <c r="S86" s="405"/>
      <c r="T86" s="406"/>
      <c r="U86" s="407"/>
      <c r="V86" s="408"/>
      <c r="W86" s="406"/>
      <c r="X86" s="407"/>
      <c r="Y86" s="408"/>
      <c r="Z86" s="406"/>
      <c r="AA86" s="407"/>
      <c r="AB86" s="408"/>
      <c r="AC86" s="406"/>
      <c r="AD86" s="407"/>
      <c r="AE86" s="408"/>
      <c r="AF86" s="406"/>
      <c r="AG86" s="417"/>
      <c r="AH86" s="418"/>
      <c r="AI86" s="419"/>
      <c r="AJ86" s="420"/>
      <c r="AK86" s="409"/>
      <c r="AL86" s="409"/>
      <c r="AM86" s="410"/>
      <c r="AN86" s="411"/>
      <c r="AO86" s="412"/>
      <c r="AP86" s="412"/>
      <c r="AQ86" s="413"/>
      <c r="AR86" s="414"/>
      <c r="AS86" s="415"/>
      <c r="AT86" s="415"/>
      <c r="AU86" s="416"/>
      <c r="AV86" s="411"/>
      <c r="AW86" s="412"/>
      <c r="AX86" s="412"/>
      <c r="AY86" s="413"/>
      <c r="AZ86" s="411"/>
      <c r="BA86" s="412"/>
      <c r="BB86" s="412"/>
      <c r="BC86" s="413"/>
      <c r="BD86" s="411"/>
      <c r="BE86" s="412"/>
      <c r="BF86" s="412"/>
      <c r="BG86" s="412"/>
      <c r="BH86" s="413"/>
    </row>
    <row r="87" spans="1:60" ht="14.25" customHeight="1">
      <c r="A87" s="433"/>
      <c r="B87" s="377"/>
      <c r="C87" s="378"/>
      <c r="D87" s="378"/>
      <c r="E87" s="378"/>
      <c r="F87" s="378"/>
      <c r="G87" s="379"/>
      <c r="H87" s="377"/>
      <c r="I87" s="378"/>
      <c r="J87" s="378"/>
      <c r="K87" s="378"/>
      <c r="L87" s="378"/>
      <c r="M87" s="379"/>
      <c r="N87" s="377"/>
      <c r="O87" s="378"/>
      <c r="P87" s="379"/>
      <c r="Q87" s="154" t="str">
        <f>IF(H87="","",IFERROR(""&amp;VLOOKUP(H87,廃棄率表!$A$6:$D$2001,3,FALSE)&amp;"","?"))</f>
        <v/>
      </c>
      <c r="R87" s="162" t="str">
        <f>IF(Q87="","",IFERROR(""&amp;VLOOKUP(Q87*1,廃棄率表!$H$6:$I$31,2,FALSE)&amp;"","?"))</f>
        <v/>
      </c>
      <c r="S87" s="405"/>
      <c r="T87" s="406"/>
      <c r="U87" s="407"/>
      <c r="V87" s="408"/>
      <c r="W87" s="406"/>
      <c r="X87" s="407"/>
      <c r="Y87" s="383" t="str">
        <f>IF(N87="","",N87*1*$AB$6)</f>
        <v/>
      </c>
      <c r="Z87" s="381"/>
      <c r="AA87" s="382"/>
      <c r="AB87" s="408"/>
      <c r="AC87" s="406"/>
      <c r="AD87" s="407"/>
      <c r="AE87" s="383" t="str">
        <f>IF(N87="","",SUM(S87:AD87))</f>
        <v/>
      </c>
      <c r="AF87" s="381"/>
      <c r="AG87" s="398"/>
      <c r="AH87" s="399" t="str">
        <f>IF(H87="","",IFERROR(""&amp;VLOOKUP(H87,廃棄率表!$A$6:$B$2001,2,FALSE)&amp;"","?"))</f>
        <v/>
      </c>
      <c r="AI87" s="400"/>
      <c r="AJ87" s="401"/>
      <c r="AK87" s="393" t="str">
        <f t="shared" si="9"/>
        <v/>
      </c>
      <c r="AL87" s="393"/>
      <c r="AM87" s="393"/>
      <c r="AN87" s="377"/>
      <c r="AO87" s="378"/>
      <c r="AP87" s="378"/>
      <c r="AQ87" s="379"/>
      <c r="AR87" s="402"/>
      <c r="AS87" s="403"/>
      <c r="AT87" s="403"/>
      <c r="AU87" s="404"/>
      <c r="AV87" s="377"/>
      <c r="AW87" s="378"/>
      <c r="AX87" s="378"/>
      <c r="AY87" s="379"/>
      <c r="AZ87" s="377"/>
      <c r="BA87" s="378"/>
      <c r="BB87" s="378"/>
      <c r="BC87" s="379"/>
      <c r="BD87" s="377"/>
      <c r="BE87" s="378"/>
      <c r="BF87" s="378"/>
      <c r="BG87" s="378"/>
      <c r="BH87" s="379"/>
    </row>
    <row r="88" spans="1:60" ht="14.25" customHeight="1">
      <c r="A88" s="433"/>
      <c r="B88" s="377"/>
      <c r="C88" s="378"/>
      <c r="D88" s="378"/>
      <c r="E88" s="378"/>
      <c r="F88" s="378"/>
      <c r="G88" s="379"/>
      <c r="H88" s="377"/>
      <c r="I88" s="378"/>
      <c r="J88" s="378"/>
      <c r="K88" s="378"/>
      <c r="L88" s="378"/>
      <c r="M88" s="379"/>
      <c r="N88" s="377"/>
      <c r="O88" s="378"/>
      <c r="P88" s="379"/>
      <c r="Q88" s="154" t="str">
        <f>IF(H88="","",IFERROR(""&amp;VLOOKUP(H88,廃棄率表!$A$6:$D$2001,3,FALSE)&amp;"","?"))</f>
        <v/>
      </c>
      <c r="R88" s="162" t="str">
        <f>IF(Q88="","",IFERROR(""&amp;VLOOKUP(Q88*1,廃棄率表!$H$6:$I$31,2,FALSE)&amp;"","?"))</f>
        <v/>
      </c>
      <c r="S88" s="405"/>
      <c r="T88" s="406"/>
      <c r="U88" s="407"/>
      <c r="V88" s="408"/>
      <c r="W88" s="406"/>
      <c r="X88" s="407"/>
      <c r="Y88" s="383" t="str">
        <f>IF(N88="","",N88*1*$AB$6)</f>
        <v/>
      </c>
      <c r="Z88" s="381"/>
      <c r="AA88" s="382"/>
      <c r="AB88" s="408"/>
      <c r="AC88" s="406"/>
      <c r="AD88" s="407"/>
      <c r="AE88" s="383" t="str">
        <f>IF(N88="","",SUM(S88:AD88))</f>
        <v/>
      </c>
      <c r="AF88" s="381"/>
      <c r="AG88" s="398"/>
      <c r="AH88" s="399" t="str">
        <f>IF(H88="","",IFERROR(VLOOKUP(H88,廃棄率表!$A$5:$B$2000,2,FALSE),"?"))</f>
        <v/>
      </c>
      <c r="AI88" s="400"/>
      <c r="AJ88" s="401"/>
      <c r="AK88" s="393" t="str">
        <f t="shared" si="9"/>
        <v/>
      </c>
      <c r="AL88" s="393"/>
      <c r="AM88" s="393"/>
      <c r="AN88" s="377"/>
      <c r="AO88" s="378"/>
      <c r="AP88" s="378"/>
      <c r="AQ88" s="379"/>
      <c r="AR88" s="402"/>
      <c r="AS88" s="403"/>
      <c r="AT88" s="403"/>
      <c r="AU88" s="404"/>
      <c r="AV88" s="377"/>
      <c r="AW88" s="378"/>
      <c r="AX88" s="378"/>
      <c r="AY88" s="379"/>
      <c r="AZ88" s="377"/>
      <c r="BA88" s="378"/>
      <c r="BB88" s="378"/>
      <c r="BC88" s="379"/>
      <c r="BD88" s="377"/>
      <c r="BE88" s="378"/>
      <c r="BF88" s="378"/>
      <c r="BG88" s="378"/>
      <c r="BH88" s="379"/>
    </row>
    <row r="89" spans="1:60" ht="14.25" customHeight="1" thickBot="1">
      <c r="A89" s="434"/>
      <c r="B89" s="421"/>
      <c r="C89" s="422"/>
      <c r="D89" s="422"/>
      <c r="E89" s="422"/>
      <c r="F89" s="422"/>
      <c r="G89" s="423"/>
      <c r="H89" s="421"/>
      <c r="I89" s="422"/>
      <c r="J89" s="422"/>
      <c r="K89" s="422"/>
      <c r="L89" s="422"/>
      <c r="M89" s="423"/>
      <c r="N89" s="421"/>
      <c r="O89" s="422"/>
      <c r="P89" s="423"/>
      <c r="Q89" s="155" t="str">
        <f>IF(H89="","",IFERROR(""&amp;VLOOKUP(H89,廃棄率表!$A$6:$D$2001,3,FALSE)&amp;"","?"))</f>
        <v/>
      </c>
      <c r="R89" s="164" t="str">
        <f>IF(Q89="","",IFERROR(""&amp;VLOOKUP(Q89*1,廃棄率表!$H$6:$I$31,2,FALSE)&amp;"","?"))</f>
        <v/>
      </c>
      <c r="S89" s="424"/>
      <c r="T89" s="425"/>
      <c r="U89" s="426"/>
      <c r="V89" s="427"/>
      <c r="W89" s="425"/>
      <c r="X89" s="426"/>
      <c r="Y89" s="428" t="str">
        <f>IF(N89="","",N89*1*$AB$6)</f>
        <v/>
      </c>
      <c r="Z89" s="429"/>
      <c r="AA89" s="430"/>
      <c r="AB89" s="427"/>
      <c r="AC89" s="425"/>
      <c r="AD89" s="426"/>
      <c r="AE89" s="428" t="str">
        <f>IF(N89="","",SUM(S89:AD89))</f>
        <v/>
      </c>
      <c r="AF89" s="429"/>
      <c r="AG89" s="431"/>
      <c r="AH89" s="435" t="str">
        <f>IF(H89="","",IFERROR(VLOOKUP(H89,廃棄率表!$A$5:$B$2000,2,FALSE),"?"))</f>
        <v/>
      </c>
      <c r="AI89" s="436"/>
      <c r="AJ89" s="437"/>
      <c r="AK89" s="438" t="str">
        <f t="shared" si="9"/>
        <v/>
      </c>
      <c r="AL89" s="439"/>
      <c r="AM89" s="440"/>
      <c r="AN89" s="421"/>
      <c r="AO89" s="422"/>
      <c r="AP89" s="422"/>
      <c r="AQ89" s="423"/>
      <c r="AR89" s="441"/>
      <c r="AS89" s="442"/>
      <c r="AT89" s="442"/>
      <c r="AU89" s="443"/>
      <c r="AV89" s="421"/>
      <c r="AW89" s="422"/>
      <c r="AX89" s="422"/>
      <c r="AY89" s="423"/>
      <c r="AZ89" s="421"/>
      <c r="BA89" s="422"/>
      <c r="BB89" s="422"/>
      <c r="BC89" s="423"/>
      <c r="BD89" s="421"/>
      <c r="BE89" s="422"/>
      <c r="BF89" s="422"/>
      <c r="BG89" s="422"/>
      <c r="BH89" s="423"/>
    </row>
  </sheetData>
  <mergeCells count="1169">
    <mergeCell ref="AV89:AY89"/>
    <mergeCell ref="AZ89:BC89"/>
    <mergeCell ref="BD89:BH89"/>
    <mergeCell ref="AB89:AD89"/>
    <mergeCell ref="AE89:AG89"/>
    <mergeCell ref="AH89:AJ89"/>
    <mergeCell ref="AK89:AM89"/>
    <mergeCell ref="AN89:AQ89"/>
    <mergeCell ref="AR89:AU89"/>
    <mergeCell ref="B89:G89"/>
    <mergeCell ref="H89:M89"/>
    <mergeCell ref="N89:P89"/>
    <mergeCell ref="S89:U89"/>
    <mergeCell ref="V89:X89"/>
    <mergeCell ref="Y89:AA89"/>
    <mergeCell ref="AK88:AM88"/>
    <mergeCell ref="AN88:AQ88"/>
    <mergeCell ref="AR88:AU88"/>
    <mergeCell ref="AV88:AY88"/>
    <mergeCell ref="AZ88:BC88"/>
    <mergeCell ref="BD88:BH88"/>
    <mergeCell ref="BD87:BH87"/>
    <mergeCell ref="B88:G88"/>
    <mergeCell ref="H88:M88"/>
    <mergeCell ref="N88:P88"/>
    <mergeCell ref="S88:U88"/>
    <mergeCell ref="V88:X88"/>
    <mergeCell ref="Y88:AA88"/>
    <mergeCell ref="AB88:AD88"/>
    <mergeCell ref="AE88:AG88"/>
    <mergeCell ref="AH88:AJ88"/>
    <mergeCell ref="AH87:AJ87"/>
    <mergeCell ref="AK87:AM87"/>
    <mergeCell ref="AN87:AQ87"/>
    <mergeCell ref="AR87:AU87"/>
    <mergeCell ref="AV87:AY87"/>
    <mergeCell ref="AZ87:BC87"/>
    <mergeCell ref="AZ86:BC86"/>
    <mergeCell ref="BD86:BH86"/>
    <mergeCell ref="B87:G87"/>
    <mergeCell ref="H87:M87"/>
    <mergeCell ref="N87:P87"/>
    <mergeCell ref="S87:U87"/>
    <mergeCell ref="V87:X87"/>
    <mergeCell ref="Y87:AA87"/>
    <mergeCell ref="AB87:AD87"/>
    <mergeCell ref="AE87:AG87"/>
    <mergeCell ref="AE86:AG86"/>
    <mergeCell ref="AH86:AJ86"/>
    <mergeCell ref="AK86:AM86"/>
    <mergeCell ref="AN86:AQ86"/>
    <mergeCell ref="AR86:AU86"/>
    <mergeCell ref="AV86:AY86"/>
    <mergeCell ref="AV85:AY85"/>
    <mergeCell ref="AZ85:BC85"/>
    <mergeCell ref="BD85:BH85"/>
    <mergeCell ref="B86:G86"/>
    <mergeCell ref="H86:M86"/>
    <mergeCell ref="N86:P86"/>
    <mergeCell ref="S86:U86"/>
    <mergeCell ref="V86:X86"/>
    <mergeCell ref="Y86:AA86"/>
    <mergeCell ref="AB86:AD86"/>
    <mergeCell ref="AB85:AD85"/>
    <mergeCell ref="AE85:AG85"/>
    <mergeCell ref="AH85:AJ85"/>
    <mergeCell ref="AK85:AM85"/>
    <mergeCell ref="AN85:AQ85"/>
    <mergeCell ref="AR85:AU85"/>
    <mergeCell ref="B85:G85"/>
    <mergeCell ref="H85:M85"/>
    <mergeCell ref="N85:P85"/>
    <mergeCell ref="S85:U85"/>
    <mergeCell ref="V85:X85"/>
    <mergeCell ref="Y85:AA85"/>
    <mergeCell ref="AK84:AM84"/>
    <mergeCell ref="AN84:AQ84"/>
    <mergeCell ref="AR84:AU84"/>
    <mergeCell ref="AV84:AY84"/>
    <mergeCell ref="AZ84:BC84"/>
    <mergeCell ref="BD84:BH84"/>
    <mergeCell ref="BD83:BH83"/>
    <mergeCell ref="B84:G84"/>
    <mergeCell ref="H84:M84"/>
    <mergeCell ref="N84:P84"/>
    <mergeCell ref="S84:U84"/>
    <mergeCell ref="V84:X84"/>
    <mergeCell ref="Y84:AA84"/>
    <mergeCell ref="AB84:AD84"/>
    <mergeCell ref="AE84:AG84"/>
    <mergeCell ref="AH84:AJ84"/>
    <mergeCell ref="AH83:AJ83"/>
    <mergeCell ref="AK83:AM83"/>
    <mergeCell ref="AN83:AQ83"/>
    <mergeCell ref="AR83:AU83"/>
    <mergeCell ref="AV83:AY83"/>
    <mergeCell ref="AZ83:BC83"/>
    <mergeCell ref="AZ82:BC82"/>
    <mergeCell ref="BD82:BH82"/>
    <mergeCell ref="B83:G83"/>
    <mergeCell ref="H83:M83"/>
    <mergeCell ref="N83:P83"/>
    <mergeCell ref="S83:U83"/>
    <mergeCell ref="V83:X83"/>
    <mergeCell ref="Y83:AA83"/>
    <mergeCell ref="AB83:AD83"/>
    <mergeCell ref="AE83:AG83"/>
    <mergeCell ref="AE82:AG82"/>
    <mergeCell ref="AH82:AJ82"/>
    <mergeCell ref="AK82:AM82"/>
    <mergeCell ref="AN82:AQ82"/>
    <mergeCell ref="AR82:AU82"/>
    <mergeCell ref="AV82:AY82"/>
    <mergeCell ref="AV81:AY81"/>
    <mergeCell ref="AZ81:BC81"/>
    <mergeCell ref="BD81:BH81"/>
    <mergeCell ref="B82:G82"/>
    <mergeCell ref="H82:M82"/>
    <mergeCell ref="N82:P82"/>
    <mergeCell ref="S82:U82"/>
    <mergeCell ref="V82:X82"/>
    <mergeCell ref="Y82:AA82"/>
    <mergeCell ref="AB82:AD82"/>
    <mergeCell ref="AB81:AD81"/>
    <mergeCell ref="AE81:AG81"/>
    <mergeCell ref="AH81:AJ81"/>
    <mergeCell ref="AK81:AM81"/>
    <mergeCell ref="AN81:AQ81"/>
    <mergeCell ref="AR81:AU81"/>
    <mergeCell ref="B81:G81"/>
    <mergeCell ref="H81:M81"/>
    <mergeCell ref="N81:P81"/>
    <mergeCell ref="S81:U81"/>
    <mergeCell ref="V81:X81"/>
    <mergeCell ref="Y81:AA81"/>
    <mergeCell ref="AK80:AM80"/>
    <mergeCell ref="AN80:AQ80"/>
    <mergeCell ref="AR80:AU80"/>
    <mergeCell ref="AV80:AY80"/>
    <mergeCell ref="AZ80:BC80"/>
    <mergeCell ref="BD80:BH80"/>
    <mergeCell ref="BD79:BH79"/>
    <mergeCell ref="B80:G80"/>
    <mergeCell ref="H80:M80"/>
    <mergeCell ref="N80:P80"/>
    <mergeCell ref="S80:U80"/>
    <mergeCell ref="V80:X80"/>
    <mergeCell ref="Y80:AA80"/>
    <mergeCell ref="AB80:AD80"/>
    <mergeCell ref="AE80:AG80"/>
    <mergeCell ref="AH80:AJ80"/>
    <mergeCell ref="AH79:AJ79"/>
    <mergeCell ref="AK79:AM79"/>
    <mergeCell ref="AN79:AQ79"/>
    <mergeCell ref="AR79:AU79"/>
    <mergeCell ref="AV79:AY79"/>
    <mergeCell ref="AZ79:BC79"/>
    <mergeCell ref="AZ78:BC78"/>
    <mergeCell ref="BD78:BH78"/>
    <mergeCell ref="B79:G79"/>
    <mergeCell ref="H79:M79"/>
    <mergeCell ref="N79:P79"/>
    <mergeCell ref="S79:U79"/>
    <mergeCell ref="V79:X79"/>
    <mergeCell ref="Y79:AA79"/>
    <mergeCell ref="AB79:AD79"/>
    <mergeCell ref="AE79:AG79"/>
    <mergeCell ref="AE78:AG78"/>
    <mergeCell ref="AH78:AJ78"/>
    <mergeCell ref="AK78:AM78"/>
    <mergeCell ref="AN78:AQ78"/>
    <mergeCell ref="AR78:AU78"/>
    <mergeCell ref="AV78:AY78"/>
    <mergeCell ref="AV77:AY77"/>
    <mergeCell ref="AZ77:BC77"/>
    <mergeCell ref="BD77:BH77"/>
    <mergeCell ref="B78:G78"/>
    <mergeCell ref="H78:M78"/>
    <mergeCell ref="N78:P78"/>
    <mergeCell ref="S78:U78"/>
    <mergeCell ref="V78:X78"/>
    <mergeCell ref="Y78:AA78"/>
    <mergeCell ref="AB78:AD78"/>
    <mergeCell ref="AB77:AD77"/>
    <mergeCell ref="AE77:AG77"/>
    <mergeCell ref="AH77:AJ77"/>
    <mergeCell ref="AK77:AM77"/>
    <mergeCell ref="AN77:AQ77"/>
    <mergeCell ref="AR77:AU77"/>
    <mergeCell ref="B77:G77"/>
    <mergeCell ref="H77:M77"/>
    <mergeCell ref="N77:P77"/>
    <mergeCell ref="S77:U77"/>
    <mergeCell ref="V77:X77"/>
    <mergeCell ref="Y77:AA77"/>
    <mergeCell ref="AK76:AM76"/>
    <mergeCell ref="AN76:AQ76"/>
    <mergeCell ref="AR76:AU76"/>
    <mergeCell ref="AV76:AY76"/>
    <mergeCell ref="AZ76:BC76"/>
    <mergeCell ref="BD76:BH76"/>
    <mergeCell ref="BD75:BH75"/>
    <mergeCell ref="B76:G76"/>
    <mergeCell ref="H76:M76"/>
    <mergeCell ref="N76:P76"/>
    <mergeCell ref="S76:U76"/>
    <mergeCell ref="V76:X76"/>
    <mergeCell ref="Y76:AA76"/>
    <mergeCell ref="AB76:AD76"/>
    <mergeCell ref="AE76:AG76"/>
    <mergeCell ref="AH76:AJ76"/>
    <mergeCell ref="AH75:AJ75"/>
    <mergeCell ref="AK75:AM75"/>
    <mergeCell ref="AN75:AQ75"/>
    <mergeCell ref="AR75:AU75"/>
    <mergeCell ref="AV75:AY75"/>
    <mergeCell ref="AZ75:BC75"/>
    <mergeCell ref="AZ74:BC74"/>
    <mergeCell ref="BD74:BH74"/>
    <mergeCell ref="B75:G75"/>
    <mergeCell ref="H75:M75"/>
    <mergeCell ref="N75:P75"/>
    <mergeCell ref="S75:U75"/>
    <mergeCell ref="V75:X75"/>
    <mergeCell ref="Y75:AA75"/>
    <mergeCell ref="AB75:AD75"/>
    <mergeCell ref="AE75:AG75"/>
    <mergeCell ref="AE74:AG74"/>
    <mergeCell ref="AH74:AJ74"/>
    <mergeCell ref="AK74:AM74"/>
    <mergeCell ref="AN74:AQ74"/>
    <mergeCell ref="AR74:AU74"/>
    <mergeCell ref="AV74:AY74"/>
    <mergeCell ref="AV73:AY73"/>
    <mergeCell ref="AZ73:BC73"/>
    <mergeCell ref="BD73:BH73"/>
    <mergeCell ref="B74:G74"/>
    <mergeCell ref="H74:M74"/>
    <mergeCell ref="N74:P74"/>
    <mergeCell ref="S74:U74"/>
    <mergeCell ref="V74:X74"/>
    <mergeCell ref="Y74:AA74"/>
    <mergeCell ref="AB74:AD74"/>
    <mergeCell ref="AB73:AD73"/>
    <mergeCell ref="AE73:AG73"/>
    <mergeCell ref="AH73:AJ73"/>
    <mergeCell ref="AK73:AM73"/>
    <mergeCell ref="AN73:AQ73"/>
    <mergeCell ref="AR73:AU73"/>
    <mergeCell ref="B73:G73"/>
    <mergeCell ref="H73:M73"/>
    <mergeCell ref="N73:P73"/>
    <mergeCell ref="S73:U73"/>
    <mergeCell ref="V73:X73"/>
    <mergeCell ref="Y73:AA73"/>
    <mergeCell ref="AK72:AM72"/>
    <mergeCell ref="AN72:AQ72"/>
    <mergeCell ref="AR72:AU72"/>
    <mergeCell ref="AV72:AY72"/>
    <mergeCell ref="AZ72:BC72"/>
    <mergeCell ref="BD72:BH72"/>
    <mergeCell ref="BD71:BH71"/>
    <mergeCell ref="B72:G72"/>
    <mergeCell ref="H72:M72"/>
    <mergeCell ref="N72:P72"/>
    <mergeCell ref="S72:U72"/>
    <mergeCell ref="V72:X72"/>
    <mergeCell ref="Y72:AA72"/>
    <mergeCell ref="AB72:AD72"/>
    <mergeCell ref="AE72:AG72"/>
    <mergeCell ref="AH72:AJ72"/>
    <mergeCell ref="AH71:AJ71"/>
    <mergeCell ref="AK71:AM71"/>
    <mergeCell ref="AN71:AQ71"/>
    <mergeCell ref="AR71:AU71"/>
    <mergeCell ref="AV71:AY71"/>
    <mergeCell ref="AZ71:BC71"/>
    <mergeCell ref="AZ70:BC70"/>
    <mergeCell ref="BD70:BH70"/>
    <mergeCell ref="B71:G71"/>
    <mergeCell ref="H71:M71"/>
    <mergeCell ref="N71:P71"/>
    <mergeCell ref="S71:U71"/>
    <mergeCell ref="V71:X71"/>
    <mergeCell ref="Y71:AA71"/>
    <mergeCell ref="AB71:AD71"/>
    <mergeCell ref="AE71:AG71"/>
    <mergeCell ref="AE70:AG70"/>
    <mergeCell ref="AH70:AJ70"/>
    <mergeCell ref="AK70:AM70"/>
    <mergeCell ref="AN70:AQ70"/>
    <mergeCell ref="AR70:AU70"/>
    <mergeCell ref="AV70:AY70"/>
    <mergeCell ref="AV69:AY69"/>
    <mergeCell ref="AZ69:BC69"/>
    <mergeCell ref="BD69:BH69"/>
    <mergeCell ref="B70:G70"/>
    <mergeCell ref="H70:M70"/>
    <mergeCell ref="N70:P70"/>
    <mergeCell ref="S70:U70"/>
    <mergeCell ref="V70:X70"/>
    <mergeCell ref="Y70:AA70"/>
    <mergeCell ref="AB70:AD70"/>
    <mergeCell ref="AB69:AD69"/>
    <mergeCell ref="AE69:AG69"/>
    <mergeCell ref="AH69:AJ69"/>
    <mergeCell ref="AK69:AM69"/>
    <mergeCell ref="AN69:AQ69"/>
    <mergeCell ref="AR69:AU69"/>
    <mergeCell ref="AR68:AU68"/>
    <mergeCell ref="AV68:AY68"/>
    <mergeCell ref="AZ68:BC68"/>
    <mergeCell ref="BD68:BH68"/>
    <mergeCell ref="B69:G69"/>
    <mergeCell ref="H69:M69"/>
    <mergeCell ref="N69:P69"/>
    <mergeCell ref="S69:U69"/>
    <mergeCell ref="V69:X69"/>
    <mergeCell ref="Y69:AA69"/>
    <mergeCell ref="Y68:AA68"/>
    <mergeCell ref="AB68:AD68"/>
    <mergeCell ref="AE68:AG68"/>
    <mergeCell ref="AH68:AJ68"/>
    <mergeCell ref="AK68:AM68"/>
    <mergeCell ref="AN68:AQ68"/>
    <mergeCell ref="S67:U67"/>
    <mergeCell ref="V67:X67"/>
    <mergeCell ref="Y67:AA67"/>
    <mergeCell ref="AB67:AD67"/>
    <mergeCell ref="A68:A89"/>
    <mergeCell ref="B68:G68"/>
    <mergeCell ref="H68:M68"/>
    <mergeCell ref="N68:P68"/>
    <mergeCell ref="S68:U68"/>
    <mergeCell ref="V68:X68"/>
    <mergeCell ref="AN64:AQ67"/>
    <mergeCell ref="AR64:AU67"/>
    <mergeCell ref="AV64:AY67"/>
    <mergeCell ref="AZ64:BC67"/>
    <mergeCell ref="BD64:BH67"/>
    <mergeCell ref="S65:U66"/>
    <mergeCell ref="V65:X66"/>
    <mergeCell ref="Y65:AA66"/>
    <mergeCell ref="AB65:AD66"/>
    <mergeCell ref="AE65:AG67"/>
    <mergeCell ref="BD62:BH62"/>
    <mergeCell ref="A64:A67"/>
    <mergeCell ref="B64:G67"/>
    <mergeCell ref="H64:M67"/>
    <mergeCell ref="N64:P67"/>
    <mergeCell ref="Q64:Q67"/>
    <mergeCell ref="R64:R67"/>
    <mergeCell ref="S64:AG64"/>
    <mergeCell ref="AH64:AJ67"/>
    <mergeCell ref="AK64:AM67"/>
    <mergeCell ref="AH62:AJ62"/>
    <mergeCell ref="AK62:AM62"/>
    <mergeCell ref="AN62:AQ62"/>
    <mergeCell ref="AR62:AU62"/>
    <mergeCell ref="AV62:AY62"/>
    <mergeCell ref="AZ62:BC62"/>
    <mergeCell ref="AZ61:BC61"/>
    <mergeCell ref="BD61:BH61"/>
    <mergeCell ref="B62:G62"/>
    <mergeCell ref="H62:M62"/>
    <mergeCell ref="N62:P62"/>
    <mergeCell ref="S62:U62"/>
    <mergeCell ref="V62:X62"/>
    <mergeCell ref="Y62:AA62"/>
    <mergeCell ref="AB62:AD62"/>
    <mergeCell ref="AE62:AG62"/>
    <mergeCell ref="AE61:AG61"/>
    <mergeCell ref="AH61:AJ61"/>
    <mergeCell ref="AK61:AM61"/>
    <mergeCell ref="AN61:AQ61"/>
    <mergeCell ref="AR61:AU61"/>
    <mergeCell ref="AV61:AY61"/>
    <mergeCell ref="AV60:AY60"/>
    <mergeCell ref="AZ60:BC60"/>
    <mergeCell ref="BD60:BH60"/>
    <mergeCell ref="B61:G61"/>
    <mergeCell ref="H61:M61"/>
    <mergeCell ref="N61:P61"/>
    <mergeCell ref="S61:U61"/>
    <mergeCell ref="V61:X61"/>
    <mergeCell ref="Y61:AA61"/>
    <mergeCell ref="AB61:AD61"/>
    <mergeCell ref="AB60:AD60"/>
    <mergeCell ref="AE60:AG60"/>
    <mergeCell ref="AH60:AJ60"/>
    <mergeCell ref="AK60:AM60"/>
    <mergeCell ref="AN60:AQ60"/>
    <mergeCell ref="AR60:AU60"/>
    <mergeCell ref="B60:G60"/>
    <mergeCell ref="H60:M60"/>
    <mergeCell ref="N60:P60"/>
    <mergeCell ref="S60:U60"/>
    <mergeCell ref="V60:X60"/>
    <mergeCell ref="Y60:AA60"/>
    <mergeCell ref="AK59:AM59"/>
    <mergeCell ref="AN59:AQ59"/>
    <mergeCell ref="AR59:AU59"/>
    <mergeCell ref="AV59:AY59"/>
    <mergeCell ref="AZ59:BC59"/>
    <mergeCell ref="BD59:BH59"/>
    <mergeCell ref="BD58:BH58"/>
    <mergeCell ref="B59:G59"/>
    <mergeCell ref="H59:M59"/>
    <mergeCell ref="N59:P59"/>
    <mergeCell ref="S59:U59"/>
    <mergeCell ref="V59:X59"/>
    <mergeCell ref="Y59:AA59"/>
    <mergeCell ref="AB59:AD59"/>
    <mergeCell ref="AE59:AG59"/>
    <mergeCell ref="AH59:AJ59"/>
    <mergeCell ref="AH58:AJ58"/>
    <mergeCell ref="AK58:AM58"/>
    <mergeCell ref="AN58:AQ58"/>
    <mergeCell ref="AR58:AU58"/>
    <mergeCell ref="AV58:AY58"/>
    <mergeCell ref="AZ58:BC58"/>
    <mergeCell ref="AZ57:BC57"/>
    <mergeCell ref="BD57:BH57"/>
    <mergeCell ref="B58:G58"/>
    <mergeCell ref="H58:M58"/>
    <mergeCell ref="N58:P58"/>
    <mergeCell ref="S58:U58"/>
    <mergeCell ref="V58:X58"/>
    <mergeCell ref="Y58:AA58"/>
    <mergeCell ref="AB58:AD58"/>
    <mergeCell ref="AE58:AG58"/>
    <mergeCell ref="AE57:AG57"/>
    <mergeCell ref="AH57:AJ57"/>
    <mergeCell ref="AK57:AM57"/>
    <mergeCell ref="AN57:AQ57"/>
    <mergeCell ref="AR57:AU57"/>
    <mergeCell ref="AV57:AY57"/>
    <mergeCell ref="AV56:AY56"/>
    <mergeCell ref="AZ56:BC56"/>
    <mergeCell ref="BD56:BH56"/>
    <mergeCell ref="B57:G57"/>
    <mergeCell ref="H57:M57"/>
    <mergeCell ref="N57:P57"/>
    <mergeCell ref="S57:U57"/>
    <mergeCell ref="V57:X57"/>
    <mergeCell ref="Y57:AA57"/>
    <mergeCell ref="AB57:AD57"/>
    <mergeCell ref="AB56:AD56"/>
    <mergeCell ref="AE56:AG56"/>
    <mergeCell ref="AH56:AJ56"/>
    <mergeCell ref="AK56:AM56"/>
    <mergeCell ref="AN56:AQ56"/>
    <mergeCell ref="AR56:AU56"/>
    <mergeCell ref="B56:G56"/>
    <mergeCell ref="H56:M56"/>
    <mergeCell ref="N56:P56"/>
    <mergeCell ref="S56:U56"/>
    <mergeCell ref="V56:X56"/>
    <mergeCell ref="Y56:AA56"/>
    <mergeCell ref="AK55:AM55"/>
    <mergeCell ref="AN55:AQ55"/>
    <mergeCell ref="AR55:AU55"/>
    <mergeCell ref="AV55:AY55"/>
    <mergeCell ref="AZ55:BC55"/>
    <mergeCell ref="BD55:BH55"/>
    <mergeCell ref="BD54:BH54"/>
    <mergeCell ref="B55:G55"/>
    <mergeCell ref="H55:M55"/>
    <mergeCell ref="N55:P55"/>
    <mergeCell ref="S55:U55"/>
    <mergeCell ref="V55:X55"/>
    <mergeCell ref="Y55:AA55"/>
    <mergeCell ref="AB55:AD55"/>
    <mergeCell ref="AE55:AG55"/>
    <mergeCell ref="AH55:AJ55"/>
    <mergeCell ref="AH54:AJ54"/>
    <mergeCell ref="AK54:AM54"/>
    <mergeCell ref="AN54:AQ54"/>
    <mergeCell ref="AR54:AU54"/>
    <mergeCell ref="AV54:AY54"/>
    <mergeCell ref="AZ54:BC54"/>
    <mergeCell ref="AZ53:BC53"/>
    <mergeCell ref="BD53:BH53"/>
    <mergeCell ref="B54:G54"/>
    <mergeCell ref="H54:M54"/>
    <mergeCell ref="N54:P54"/>
    <mergeCell ref="S54:U54"/>
    <mergeCell ref="V54:X54"/>
    <mergeCell ref="Y54:AA54"/>
    <mergeCell ref="AB54:AD54"/>
    <mergeCell ref="AE54:AG54"/>
    <mergeCell ref="AE53:AG53"/>
    <mergeCell ref="AH53:AJ53"/>
    <mergeCell ref="AK53:AM53"/>
    <mergeCell ref="AN53:AQ53"/>
    <mergeCell ref="AR53:AU53"/>
    <mergeCell ref="AV53:AY53"/>
    <mergeCell ref="AV52:AY52"/>
    <mergeCell ref="AZ52:BC52"/>
    <mergeCell ref="BD52:BH52"/>
    <mergeCell ref="B53:G53"/>
    <mergeCell ref="H53:M53"/>
    <mergeCell ref="N53:P53"/>
    <mergeCell ref="S53:U53"/>
    <mergeCell ref="V53:X53"/>
    <mergeCell ref="Y53:AA53"/>
    <mergeCell ref="AB53:AD53"/>
    <mergeCell ref="AB52:AD52"/>
    <mergeCell ref="AE52:AG52"/>
    <mergeCell ref="AH52:AJ52"/>
    <mergeCell ref="AK52:AM52"/>
    <mergeCell ref="AN52:AQ52"/>
    <mergeCell ref="AR52:AU52"/>
    <mergeCell ref="B52:G52"/>
    <mergeCell ref="H52:M52"/>
    <mergeCell ref="N52:P52"/>
    <mergeCell ref="S52:U52"/>
    <mergeCell ref="V52:X52"/>
    <mergeCell ref="Y52:AA52"/>
    <mergeCell ref="AK51:AM51"/>
    <mergeCell ref="AN51:AQ51"/>
    <mergeCell ref="AR51:AU51"/>
    <mergeCell ref="AV51:AY51"/>
    <mergeCell ref="AZ51:BC51"/>
    <mergeCell ref="BD51:BH51"/>
    <mergeCell ref="BD50:BH50"/>
    <mergeCell ref="B51:G51"/>
    <mergeCell ref="H51:M51"/>
    <mergeCell ref="N51:P51"/>
    <mergeCell ref="S51:U51"/>
    <mergeCell ref="V51:X51"/>
    <mergeCell ref="Y51:AA51"/>
    <mergeCell ref="AB51:AD51"/>
    <mergeCell ref="AE51:AG51"/>
    <mergeCell ref="AH51:AJ51"/>
    <mergeCell ref="AH50:AJ50"/>
    <mergeCell ref="AK50:AM50"/>
    <mergeCell ref="AN50:AQ50"/>
    <mergeCell ref="AR50:AU50"/>
    <mergeCell ref="AV50:AY50"/>
    <mergeCell ref="AZ50:BC50"/>
    <mergeCell ref="AZ49:BC49"/>
    <mergeCell ref="BD49:BH49"/>
    <mergeCell ref="B50:G50"/>
    <mergeCell ref="H50:M50"/>
    <mergeCell ref="N50:P50"/>
    <mergeCell ref="S50:U50"/>
    <mergeCell ref="V50:X50"/>
    <mergeCell ref="Y50:AA50"/>
    <mergeCell ref="AB50:AD50"/>
    <mergeCell ref="AE50:AG50"/>
    <mergeCell ref="AE49:AG49"/>
    <mergeCell ref="AH49:AJ49"/>
    <mergeCell ref="AK49:AM49"/>
    <mergeCell ref="AN49:AQ49"/>
    <mergeCell ref="AR49:AU49"/>
    <mergeCell ref="AV49:AY49"/>
    <mergeCell ref="AV48:AY48"/>
    <mergeCell ref="AZ48:BC48"/>
    <mergeCell ref="BD48:BH48"/>
    <mergeCell ref="B49:G49"/>
    <mergeCell ref="H49:M49"/>
    <mergeCell ref="N49:P49"/>
    <mergeCell ref="S49:U49"/>
    <mergeCell ref="V49:X49"/>
    <mergeCell ref="Y49:AA49"/>
    <mergeCell ref="AB49:AD49"/>
    <mergeCell ref="AB48:AD48"/>
    <mergeCell ref="AE48:AG48"/>
    <mergeCell ref="AH48:AJ48"/>
    <mergeCell ref="AK48:AM48"/>
    <mergeCell ref="AN48:AQ48"/>
    <mergeCell ref="AR48:AU48"/>
    <mergeCell ref="B48:G48"/>
    <mergeCell ref="H48:M48"/>
    <mergeCell ref="N48:P48"/>
    <mergeCell ref="S48:U48"/>
    <mergeCell ref="V48:X48"/>
    <mergeCell ref="Y48:AA48"/>
    <mergeCell ref="AK47:AM47"/>
    <mergeCell ref="AN47:AQ47"/>
    <mergeCell ref="AR47:AU47"/>
    <mergeCell ref="AV47:AY47"/>
    <mergeCell ref="AZ47:BC47"/>
    <mergeCell ref="BD47:BH47"/>
    <mergeCell ref="BD46:BH46"/>
    <mergeCell ref="B47:G47"/>
    <mergeCell ref="H47:M47"/>
    <mergeCell ref="N47:P47"/>
    <mergeCell ref="S47:U47"/>
    <mergeCell ref="V47:X47"/>
    <mergeCell ref="Y47:AA47"/>
    <mergeCell ref="AB47:AD47"/>
    <mergeCell ref="AE47:AG47"/>
    <mergeCell ref="AH47:AJ47"/>
    <mergeCell ref="AH46:AJ46"/>
    <mergeCell ref="AK46:AM46"/>
    <mergeCell ref="AN46:AQ46"/>
    <mergeCell ref="AR46:AU46"/>
    <mergeCell ref="AV46:AY46"/>
    <mergeCell ref="AZ46:BC46"/>
    <mergeCell ref="AZ45:BC45"/>
    <mergeCell ref="BD45:BH45"/>
    <mergeCell ref="B46:G46"/>
    <mergeCell ref="H46:M46"/>
    <mergeCell ref="N46:P46"/>
    <mergeCell ref="S46:U46"/>
    <mergeCell ref="V46:X46"/>
    <mergeCell ref="Y46:AA46"/>
    <mergeCell ref="AB46:AD46"/>
    <mergeCell ref="AE46:AG46"/>
    <mergeCell ref="AE45:AG45"/>
    <mergeCell ref="AH45:AJ45"/>
    <mergeCell ref="AK45:AM45"/>
    <mergeCell ref="AN45:AQ45"/>
    <mergeCell ref="AR45:AU45"/>
    <mergeCell ref="AV45:AY45"/>
    <mergeCell ref="AV44:AY44"/>
    <mergeCell ref="AZ44:BC44"/>
    <mergeCell ref="BD44:BH44"/>
    <mergeCell ref="B45:G45"/>
    <mergeCell ref="H45:M45"/>
    <mergeCell ref="N45:P45"/>
    <mergeCell ref="S45:U45"/>
    <mergeCell ref="V45:X45"/>
    <mergeCell ref="Y45:AA45"/>
    <mergeCell ref="AB45:AD45"/>
    <mergeCell ref="AB44:AD44"/>
    <mergeCell ref="AE44:AG44"/>
    <mergeCell ref="AH44:AJ44"/>
    <mergeCell ref="AK44:AM44"/>
    <mergeCell ref="AN44:AQ44"/>
    <mergeCell ref="AR44:AU44"/>
    <mergeCell ref="B44:G44"/>
    <mergeCell ref="H44:M44"/>
    <mergeCell ref="N44:P44"/>
    <mergeCell ref="S44:U44"/>
    <mergeCell ref="V44:X44"/>
    <mergeCell ref="Y44:AA44"/>
    <mergeCell ref="AK43:AM43"/>
    <mergeCell ref="AN43:AQ43"/>
    <mergeCell ref="AR43:AU43"/>
    <mergeCell ref="AV43:AY43"/>
    <mergeCell ref="AZ43:BC43"/>
    <mergeCell ref="BD43:BH43"/>
    <mergeCell ref="BD42:BH42"/>
    <mergeCell ref="B43:G43"/>
    <mergeCell ref="H43:M43"/>
    <mergeCell ref="N43:P43"/>
    <mergeCell ref="S43:U43"/>
    <mergeCell ref="V43:X43"/>
    <mergeCell ref="Y43:AA43"/>
    <mergeCell ref="AB43:AD43"/>
    <mergeCell ref="AE43:AG43"/>
    <mergeCell ref="AH43:AJ43"/>
    <mergeCell ref="AH42:AJ42"/>
    <mergeCell ref="AK42:AM42"/>
    <mergeCell ref="AN42:AQ42"/>
    <mergeCell ref="AR42:AU42"/>
    <mergeCell ref="AV42:AY42"/>
    <mergeCell ref="AZ42:BC42"/>
    <mergeCell ref="AZ41:BC41"/>
    <mergeCell ref="BD41:BH41"/>
    <mergeCell ref="B42:G42"/>
    <mergeCell ref="H42:M42"/>
    <mergeCell ref="N42:P42"/>
    <mergeCell ref="S42:U42"/>
    <mergeCell ref="V42:X42"/>
    <mergeCell ref="Y42:AA42"/>
    <mergeCell ref="AB42:AD42"/>
    <mergeCell ref="AE42:AG42"/>
    <mergeCell ref="AE41:AG41"/>
    <mergeCell ref="AH41:AJ41"/>
    <mergeCell ref="AK41:AM41"/>
    <mergeCell ref="AN41:AQ41"/>
    <mergeCell ref="AR41:AU41"/>
    <mergeCell ref="AV41:AY41"/>
    <mergeCell ref="AV40:AY40"/>
    <mergeCell ref="AZ40:BC40"/>
    <mergeCell ref="BD40:BH40"/>
    <mergeCell ref="B41:G41"/>
    <mergeCell ref="H41:M41"/>
    <mergeCell ref="N41:P41"/>
    <mergeCell ref="S41:U41"/>
    <mergeCell ref="V41:X41"/>
    <mergeCell ref="Y41:AA41"/>
    <mergeCell ref="AB41:AD41"/>
    <mergeCell ref="AB40:AD40"/>
    <mergeCell ref="AE40:AG40"/>
    <mergeCell ref="AH40:AJ40"/>
    <mergeCell ref="AK40:AM40"/>
    <mergeCell ref="AN40:AQ40"/>
    <mergeCell ref="AR40:AU40"/>
    <mergeCell ref="B40:G40"/>
    <mergeCell ref="H40:M40"/>
    <mergeCell ref="N40:P40"/>
    <mergeCell ref="S40:U40"/>
    <mergeCell ref="V40:X40"/>
    <mergeCell ref="Y40:AA40"/>
    <mergeCell ref="AK39:AM39"/>
    <mergeCell ref="AN39:AQ39"/>
    <mergeCell ref="AR39:AU39"/>
    <mergeCell ref="AV39:AY39"/>
    <mergeCell ref="AZ39:BC39"/>
    <mergeCell ref="BD39:BH39"/>
    <mergeCell ref="BD38:BH38"/>
    <mergeCell ref="B39:G39"/>
    <mergeCell ref="H39:M39"/>
    <mergeCell ref="N39:P39"/>
    <mergeCell ref="S39:U39"/>
    <mergeCell ref="V39:X39"/>
    <mergeCell ref="Y39:AA39"/>
    <mergeCell ref="AB39:AD39"/>
    <mergeCell ref="AE39:AG39"/>
    <mergeCell ref="AH39:AJ39"/>
    <mergeCell ref="AH38:AJ38"/>
    <mergeCell ref="AK38:AM38"/>
    <mergeCell ref="AN38:AQ38"/>
    <mergeCell ref="AR38:AU38"/>
    <mergeCell ref="AV38:AY38"/>
    <mergeCell ref="AZ38:BC38"/>
    <mergeCell ref="AZ37:BC37"/>
    <mergeCell ref="BD37:BH37"/>
    <mergeCell ref="B38:G38"/>
    <mergeCell ref="H38:M38"/>
    <mergeCell ref="N38:P38"/>
    <mergeCell ref="S38:U38"/>
    <mergeCell ref="V38:X38"/>
    <mergeCell ref="Y38:AA38"/>
    <mergeCell ref="AB38:AD38"/>
    <mergeCell ref="AE38:AG38"/>
    <mergeCell ref="AE37:AG37"/>
    <mergeCell ref="AH37:AJ37"/>
    <mergeCell ref="AK37:AM37"/>
    <mergeCell ref="AN37:AQ37"/>
    <mergeCell ref="AR37:AU37"/>
    <mergeCell ref="AV37:AY37"/>
    <mergeCell ref="AV36:AY36"/>
    <mergeCell ref="AZ36:BC36"/>
    <mergeCell ref="BD36:BH36"/>
    <mergeCell ref="B37:G37"/>
    <mergeCell ref="H37:M37"/>
    <mergeCell ref="N37:P37"/>
    <mergeCell ref="S37:U37"/>
    <mergeCell ref="V37:X37"/>
    <mergeCell ref="Y37:AA37"/>
    <mergeCell ref="AB37:AD37"/>
    <mergeCell ref="AB36:AD36"/>
    <mergeCell ref="AE36:AG36"/>
    <mergeCell ref="AH36:AJ36"/>
    <mergeCell ref="AK36:AM36"/>
    <mergeCell ref="AN36:AQ36"/>
    <mergeCell ref="AR36:AU36"/>
    <mergeCell ref="B36:G36"/>
    <mergeCell ref="H36:M36"/>
    <mergeCell ref="N36:P36"/>
    <mergeCell ref="S36:U36"/>
    <mergeCell ref="V36:X36"/>
    <mergeCell ref="Y36:AA36"/>
    <mergeCell ref="AK35:AM35"/>
    <mergeCell ref="AN35:AQ35"/>
    <mergeCell ref="AR35:AU35"/>
    <mergeCell ref="AV35:AY35"/>
    <mergeCell ref="AZ35:BC35"/>
    <mergeCell ref="BD35:BH35"/>
    <mergeCell ref="BD34:BH34"/>
    <mergeCell ref="B35:G35"/>
    <mergeCell ref="H35:M35"/>
    <mergeCell ref="N35:P35"/>
    <mergeCell ref="S35:U35"/>
    <mergeCell ref="V35:X35"/>
    <mergeCell ref="Y35:AA35"/>
    <mergeCell ref="AB35:AD35"/>
    <mergeCell ref="AE35:AG35"/>
    <mergeCell ref="AH35:AJ35"/>
    <mergeCell ref="AH34:AJ34"/>
    <mergeCell ref="AK34:AM34"/>
    <mergeCell ref="AN34:AQ34"/>
    <mergeCell ref="AR34:AU34"/>
    <mergeCell ref="AV34:AY34"/>
    <mergeCell ref="AZ34:BC34"/>
    <mergeCell ref="AZ33:BC33"/>
    <mergeCell ref="BD33:BH33"/>
    <mergeCell ref="B34:G34"/>
    <mergeCell ref="H34:M34"/>
    <mergeCell ref="N34:P34"/>
    <mergeCell ref="S34:U34"/>
    <mergeCell ref="V34:X34"/>
    <mergeCell ref="Y34:AA34"/>
    <mergeCell ref="AB34:AD34"/>
    <mergeCell ref="AE34:AG34"/>
    <mergeCell ref="AE33:AG33"/>
    <mergeCell ref="AH33:AJ33"/>
    <mergeCell ref="AK33:AM33"/>
    <mergeCell ref="AN33:AQ33"/>
    <mergeCell ref="AR33:AU33"/>
    <mergeCell ref="AV33:AY33"/>
    <mergeCell ref="AV32:AY32"/>
    <mergeCell ref="AZ32:BC32"/>
    <mergeCell ref="BD32:BH32"/>
    <mergeCell ref="B33:G33"/>
    <mergeCell ref="H33:M33"/>
    <mergeCell ref="N33:P33"/>
    <mergeCell ref="S33:U33"/>
    <mergeCell ref="V33:X33"/>
    <mergeCell ref="Y33:AA33"/>
    <mergeCell ref="AB33:AD33"/>
    <mergeCell ref="AB32:AD32"/>
    <mergeCell ref="AE32:AG32"/>
    <mergeCell ref="AH32:AJ32"/>
    <mergeCell ref="AK32:AM32"/>
    <mergeCell ref="AN32:AQ32"/>
    <mergeCell ref="AR32:AU32"/>
    <mergeCell ref="B32:G32"/>
    <mergeCell ref="H32:M32"/>
    <mergeCell ref="N32:P32"/>
    <mergeCell ref="S32:U32"/>
    <mergeCell ref="V32:X32"/>
    <mergeCell ref="Y32:AA32"/>
    <mergeCell ref="AK31:AM31"/>
    <mergeCell ref="AN31:AQ31"/>
    <mergeCell ref="AR31:AU31"/>
    <mergeCell ref="AV31:AY31"/>
    <mergeCell ref="AZ31:BC31"/>
    <mergeCell ref="BD31:BH31"/>
    <mergeCell ref="BD30:BH30"/>
    <mergeCell ref="B31:G31"/>
    <mergeCell ref="H31:M31"/>
    <mergeCell ref="N31:P31"/>
    <mergeCell ref="S31:U31"/>
    <mergeCell ref="V31:X31"/>
    <mergeCell ref="Y31:AA31"/>
    <mergeCell ref="AB31:AD31"/>
    <mergeCell ref="AE31:AG31"/>
    <mergeCell ref="AH31:AJ31"/>
    <mergeCell ref="AH30:AJ30"/>
    <mergeCell ref="AK30:AM30"/>
    <mergeCell ref="AN30:AQ30"/>
    <mergeCell ref="AR30:AU30"/>
    <mergeCell ref="AV30:AY30"/>
    <mergeCell ref="AZ30:BC30"/>
    <mergeCell ref="AZ29:BC29"/>
    <mergeCell ref="BD29:BH29"/>
    <mergeCell ref="B30:G30"/>
    <mergeCell ref="H30:M30"/>
    <mergeCell ref="N30:P30"/>
    <mergeCell ref="S30:U30"/>
    <mergeCell ref="V30:X30"/>
    <mergeCell ref="Y30:AA30"/>
    <mergeCell ref="AB30:AD30"/>
    <mergeCell ref="AE30:AG30"/>
    <mergeCell ref="AE29:AG29"/>
    <mergeCell ref="AH29:AJ29"/>
    <mergeCell ref="AK29:AM29"/>
    <mergeCell ref="AN29:AQ29"/>
    <mergeCell ref="AR29:AU29"/>
    <mergeCell ref="AV29:AY29"/>
    <mergeCell ref="AV28:AY28"/>
    <mergeCell ref="AZ28:BC28"/>
    <mergeCell ref="BD28:BH28"/>
    <mergeCell ref="B29:G29"/>
    <mergeCell ref="H29:M29"/>
    <mergeCell ref="N29:P29"/>
    <mergeCell ref="S29:U29"/>
    <mergeCell ref="V29:X29"/>
    <mergeCell ref="Y29:AA29"/>
    <mergeCell ref="AB29:AD29"/>
    <mergeCell ref="AB28:AD28"/>
    <mergeCell ref="AE28:AG28"/>
    <mergeCell ref="AH28:AJ28"/>
    <mergeCell ref="AK28:AM28"/>
    <mergeCell ref="AN28:AQ28"/>
    <mergeCell ref="AR28:AU28"/>
    <mergeCell ref="B28:G28"/>
    <mergeCell ref="H28:M28"/>
    <mergeCell ref="N28:P28"/>
    <mergeCell ref="S28:U28"/>
    <mergeCell ref="V28:X28"/>
    <mergeCell ref="Y28:AA28"/>
    <mergeCell ref="AK27:AM27"/>
    <mergeCell ref="AN27:AQ27"/>
    <mergeCell ref="AR27:AU27"/>
    <mergeCell ref="AV27:AY27"/>
    <mergeCell ref="AZ27:BC27"/>
    <mergeCell ref="BD27:BH27"/>
    <mergeCell ref="BD26:BH26"/>
    <mergeCell ref="B27:G27"/>
    <mergeCell ref="H27:M27"/>
    <mergeCell ref="N27:P27"/>
    <mergeCell ref="S27:U27"/>
    <mergeCell ref="V27:X27"/>
    <mergeCell ref="Y27:AA27"/>
    <mergeCell ref="AB27:AD27"/>
    <mergeCell ref="AE27:AG27"/>
    <mergeCell ref="AH27:AJ27"/>
    <mergeCell ref="AH26:AJ26"/>
    <mergeCell ref="AK26:AM26"/>
    <mergeCell ref="AN26:AQ26"/>
    <mergeCell ref="AR26:AU26"/>
    <mergeCell ref="AV26:AY26"/>
    <mergeCell ref="AZ26:BC26"/>
    <mergeCell ref="AZ25:BC25"/>
    <mergeCell ref="BD25:BH25"/>
    <mergeCell ref="B26:G26"/>
    <mergeCell ref="H26:M26"/>
    <mergeCell ref="N26:P26"/>
    <mergeCell ref="S26:U26"/>
    <mergeCell ref="V26:X26"/>
    <mergeCell ref="Y26:AA26"/>
    <mergeCell ref="AB26:AD26"/>
    <mergeCell ref="AE26:AG26"/>
    <mergeCell ref="AE25:AG25"/>
    <mergeCell ref="AH25:AJ25"/>
    <mergeCell ref="AK25:AM25"/>
    <mergeCell ref="AN25:AQ25"/>
    <mergeCell ref="AR25:AU25"/>
    <mergeCell ref="AV25:AY25"/>
    <mergeCell ref="AV24:AY24"/>
    <mergeCell ref="AZ24:BC24"/>
    <mergeCell ref="BD24:BH24"/>
    <mergeCell ref="B25:G25"/>
    <mergeCell ref="H25:M25"/>
    <mergeCell ref="N25:P25"/>
    <mergeCell ref="S25:U25"/>
    <mergeCell ref="V25:X25"/>
    <mergeCell ref="Y25:AA25"/>
    <mergeCell ref="AB25:AD25"/>
    <mergeCell ref="AB24:AD24"/>
    <mergeCell ref="AE24:AG24"/>
    <mergeCell ref="AH24:AJ24"/>
    <mergeCell ref="AK24:AM24"/>
    <mergeCell ref="AN24:AQ24"/>
    <mergeCell ref="AR24:AU24"/>
    <mergeCell ref="AR23:AU23"/>
    <mergeCell ref="AV23:AY23"/>
    <mergeCell ref="AZ23:BC23"/>
    <mergeCell ref="BD23:BH23"/>
    <mergeCell ref="B24:G24"/>
    <mergeCell ref="H24:M24"/>
    <mergeCell ref="N24:P24"/>
    <mergeCell ref="S24:U24"/>
    <mergeCell ref="V24:X24"/>
    <mergeCell ref="Y24:AA24"/>
    <mergeCell ref="Y23:AA23"/>
    <mergeCell ref="AB23:AD23"/>
    <mergeCell ref="AE23:AG23"/>
    <mergeCell ref="AH23:AJ23"/>
    <mergeCell ref="AK23:AM23"/>
    <mergeCell ref="AN23:AQ23"/>
    <mergeCell ref="AN22:AQ22"/>
    <mergeCell ref="AR22:AU22"/>
    <mergeCell ref="AV22:AY22"/>
    <mergeCell ref="AZ22:BC22"/>
    <mergeCell ref="BD22:BH22"/>
    <mergeCell ref="B23:G23"/>
    <mergeCell ref="H23:M23"/>
    <mergeCell ref="N23:P23"/>
    <mergeCell ref="S23:U23"/>
    <mergeCell ref="V23:X23"/>
    <mergeCell ref="V22:X22"/>
    <mergeCell ref="Y22:AA22"/>
    <mergeCell ref="AB22:AD22"/>
    <mergeCell ref="AE22:AG22"/>
    <mergeCell ref="AH22:AJ22"/>
    <mergeCell ref="AK22:AM22"/>
    <mergeCell ref="AK21:AM21"/>
    <mergeCell ref="AN21:AQ21"/>
    <mergeCell ref="AR21:AU21"/>
    <mergeCell ref="AV21:AY21"/>
    <mergeCell ref="AZ21:BC21"/>
    <mergeCell ref="BD21:BH21"/>
    <mergeCell ref="BD20:BH20"/>
    <mergeCell ref="B21:G21"/>
    <mergeCell ref="H21:M21"/>
    <mergeCell ref="N21:P21"/>
    <mergeCell ref="S21:U21"/>
    <mergeCell ref="V21:X21"/>
    <mergeCell ref="Y21:AA21"/>
    <mergeCell ref="AB21:AD21"/>
    <mergeCell ref="AE21:AG21"/>
    <mergeCell ref="AH21:AJ21"/>
    <mergeCell ref="AH20:AJ20"/>
    <mergeCell ref="AK20:AM20"/>
    <mergeCell ref="AN20:AQ20"/>
    <mergeCell ref="AR20:AU20"/>
    <mergeCell ref="AV20:AY20"/>
    <mergeCell ref="AZ20:BC20"/>
    <mergeCell ref="V20:X20"/>
    <mergeCell ref="Y20:AA20"/>
    <mergeCell ref="AB20:AD20"/>
    <mergeCell ref="AE20:AG20"/>
    <mergeCell ref="AE19:AG19"/>
    <mergeCell ref="AH19:AJ19"/>
    <mergeCell ref="AK19:AM19"/>
    <mergeCell ref="AN19:AQ19"/>
    <mergeCell ref="AR19:AU19"/>
    <mergeCell ref="AV19:AY19"/>
    <mergeCell ref="AV18:AY18"/>
    <mergeCell ref="AZ18:BC18"/>
    <mergeCell ref="BD18:BH18"/>
    <mergeCell ref="B19:G19"/>
    <mergeCell ref="H19:M19"/>
    <mergeCell ref="N19:P19"/>
    <mergeCell ref="S19:U19"/>
    <mergeCell ref="V19:X19"/>
    <mergeCell ref="Y19:AA19"/>
    <mergeCell ref="AB19:AD19"/>
    <mergeCell ref="AB18:AD18"/>
    <mergeCell ref="AE18:AG18"/>
    <mergeCell ref="AH18:AJ18"/>
    <mergeCell ref="AK18:AM18"/>
    <mergeCell ref="AN18:AQ18"/>
    <mergeCell ref="AR18:AU18"/>
    <mergeCell ref="AR17:AU17"/>
    <mergeCell ref="AV17:AY17"/>
    <mergeCell ref="AZ17:BC17"/>
    <mergeCell ref="BD17:BH17"/>
    <mergeCell ref="B18:G18"/>
    <mergeCell ref="H18:M18"/>
    <mergeCell ref="N18:P18"/>
    <mergeCell ref="S18:U18"/>
    <mergeCell ref="V18:X18"/>
    <mergeCell ref="Y18:AA18"/>
    <mergeCell ref="Y17:AA17"/>
    <mergeCell ref="AB17:AD17"/>
    <mergeCell ref="AE17:AG17"/>
    <mergeCell ref="AH17:AJ17"/>
    <mergeCell ref="AK17:AM17"/>
    <mergeCell ref="AN17:AQ17"/>
    <mergeCell ref="A17:A62"/>
    <mergeCell ref="B17:G17"/>
    <mergeCell ref="H17:M17"/>
    <mergeCell ref="N17:P17"/>
    <mergeCell ref="S17:U17"/>
    <mergeCell ref="V17:X17"/>
    <mergeCell ref="B22:G22"/>
    <mergeCell ref="H22:M22"/>
    <mergeCell ref="N22:P22"/>
    <mergeCell ref="S22:U22"/>
    <mergeCell ref="AZ19:BC19"/>
    <mergeCell ref="BD19:BH19"/>
    <mergeCell ref="B20:G20"/>
    <mergeCell ref="H20:M20"/>
    <mergeCell ref="N20:P20"/>
    <mergeCell ref="S20:U20"/>
    <mergeCell ref="AZ13:BC16"/>
    <mergeCell ref="BD13:BH16"/>
    <mergeCell ref="S14:U15"/>
    <mergeCell ref="V14:X15"/>
    <mergeCell ref="Y14:AA15"/>
    <mergeCell ref="AB14:AD15"/>
    <mergeCell ref="AE14:AG16"/>
    <mergeCell ref="S16:U16"/>
    <mergeCell ref="V16:X16"/>
    <mergeCell ref="Y16:AA16"/>
    <mergeCell ref="S13:AG13"/>
    <mergeCell ref="AH13:AJ16"/>
    <mergeCell ref="AK13:AM16"/>
    <mergeCell ref="AN13:AQ16"/>
    <mergeCell ref="AR13:AU16"/>
    <mergeCell ref="AV13:AY16"/>
    <mergeCell ref="AB16:AD16"/>
    <mergeCell ref="A13:A16"/>
    <mergeCell ref="B13:G16"/>
    <mergeCell ref="H13:M16"/>
    <mergeCell ref="N13:P16"/>
    <mergeCell ref="Q13:Q16"/>
    <mergeCell ref="R13:R16"/>
    <mergeCell ref="O11:S11"/>
    <mergeCell ref="T11:U11"/>
    <mergeCell ref="V11:X11"/>
    <mergeCell ref="Y11:AA11"/>
    <mergeCell ref="AB11:AD11"/>
    <mergeCell ref="AE11:AG11"/>
    <mergeCell ref="AN10:AR11"/>
    <mergeCell ref="AS10:AU11"/>
    <mergeCell ref="AV10:AZ11"/>
    <mergeCell ref="BA10:BD11"/>
    <mergeCell ref="BE10:BH11"/>
    <mergeCell ref="A11:B11"/>
    <mergeCell ref="C11:E11"/>
    <mergeCell ref="F11:H11"/>
    <mergeCell ref="I11:K11"/>
    <mergeCell ref="L11:N11"/>
    <mergeCell ref="O9:S10"/>
    <mergeCell ref="T9:U10"/>
    <mergeCell ref="V9:X10"/>
    <mergeCell ref="Y9:AA10"/>
    <mergeCell ref="AB9:AD10"/>
    <mergeCell ref="AE9:AG10"/>
    <mergeCell ref="AN8:AR9"/>
    <mergeCell ref="AS8:AU9"/>
    <mergeCell ref="AV8:AZ9"/>
    <mergeCell ref="BA8:BD9"/>
    <mergeCell ref="BE8:BH9"/>
    <mergeCell ref="A9:B10"/>
    <mergeCell ref="C9:E10"/>
    <mergeCell ref="F9:H10"/>
    <mergeCell ref="I9:K10"/>
    <mergeCell ref="L9:N10"/>
    <mergeCell ref="V8:X8"/>
    <mergeCell ref="Y8:AA8"/>
    <mergeCell ref="AB8:AD8"/>
    <mergeCell ref="AE8:AG8"/>
    <mergeCell ref="AH8:AJ8"/>
    <mergeCell ref="AK8:AM9"/>
    <mergeCell ref="AH9:AJ10"/>
    <mergeCell ref="AK10:AM11"/>
    <mergeCell ref="AH11:AJ11"/>
    <mergeCell ref="AV6:AZ7"/>
    <mergeCell ref="BA6:BD7"/>
    <mergeCell ref="BE6:BH7"/>
    <mergeCell ref="A8:B8"/>
    <mergeCell ref="C8:E8"/>
    <mergeCell ref="F8:H8"/>
    <mergeCell ref="I8:K8"/>
    <mergeCell ref="L8:N8"/>
    <mergeCell ref="O8:S8"/>
    <mergeCell ref="T8:U8"/>
    <mergeCell ref="AB6:AD7"/>
    <mergeCell ref="AE6:AG7"/>
    <mergeCell ref="AH6:AJ7"/>
    <mergeCell ref="AK6:AM7"/>
    <mergeCell ref="AN6:AR7"/>
    <mergeCell ref="AS6:AU7"/>
    <mergeCell ref="A6:B7"/>
    <mergeCell ref="C6:E7"/>
    <mergeCell ref="F6:H7"/>
    <mergeCell ref="I6:K7"/>
    <mergeCell ref="L6:N7"/>
    <mergeCell ref="O6:S7"/>
    <mergeCell ref="T6:U7"/>
    <mergeCell ref="V6:X7"/>
    <mergeCell ref="Y6:AA7"/>
    <mergeCell ref="AH5:AJ5"/>
    <mergeCell ref="AK5:AM5"/>
    <mergeCell ref="AN5:AR5"/>
    <mergeCell ref="AS5:AU5"/>
    <mergeCell ref="AV5:AZ5"/>
    <mergeCell ref="BA5:BD5"/>
    <mergeCell ref="O5:S5"/>
    <mergeCell ref="T5:U5"/>
    <mergeCell ref="V5:X5"/>
    <mergeCell ref="Y5:AA5"/>
    <mergeCell ref="AB5:AD5"/>
    <mergeCell ref="AE5:AG5"/>
    <mergeCell ref="BA1:BC2"/>
    <mergeCell ref="BD1:BH2"/>
    <mergeCell ref="A4:E4"/>
    <mergeCell ref="T4:X4"/>
    <mergeCell ref="BA4:BH4"/>
    <mergeCell ref="A5:B5"/>
    <mergeCell ref="C5:E5"/>
    <mergeCell ref="F5:H5"/>
    <mergeCell ref="I5:K5"/>
    <mergeCell ref="L5:N5"/>
    <mergeCell ref="K1:K2"/>
    <mergeCell ref="P1:AG2"/>
    <mergeCell ref="AK1:AM2"/>
    <mergeCell ref="AN1:AR2"/>
    <mergeCell ref="AS1:AU2"/>
    <mergeCell ref="AV1:AZ2"/>
    <mergeCell ref="A1:B2"/>
    <mergeCell ref="C1:D2"/>
    <mergeCell ref="E1:E2"/>
    <mergeCell ref="F1:G2"/>
    <mergeCell ref="H1:H2"/>
    <mergeCell ref="I1:J2"/>
    <mergeCell ref="BE5:BH5"/>
  </mergeCells>
  <phoneticPr fontId="7"/>
  <pageMargins left="7.874015748031496E-2" right="7.874015748031496E-2" top="0.39370078740157483" bottom="0.39370078740157483" header="0.31496062992125984" footer="0.31496062992125984"/>
  <pageSetup paperSize="9" scale="9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36</vt:i4>
      </vt:variant>
    </vt:vector>
  </HeadingPairs>
  <TitlesOfParts>
    <vt:vector size="74" baseType="lpstr">
      <vt:lpstr>説明</vt:lpstr>
      <vt:lpstr>日計表記入例</vt:lpstr>
      <vt:lpstr>集計</vt:lpstr>
      <vt:lpstr>給食内容検討表（1～2歳児）</vt:lpstr>
      <vt:lpstr>給食内容検討表（3～5歳児）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廃棄率表</vt:lpstr>
      <vt:lpstr>日計表 (手書き用)</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'4'!Print_Area</vt:lpstr>
      <vt:lpstr>'5'!Print_Area</vt:lpstr>
      <vt:lpstr>'6'!Print_Area</vt:lpstr>
      <vt:lpstr>'7'!Print_Area</vt:lpstr>
      <vt:lpstr>'8'!Print_Area</vt:lpstr>
      <vt:lpstr>'9'!Print_Area</vt:lpstr>
      <vt:lpstr>'給食内容検討表（1～2歳児）'!Print_Area</vt:lpstr>
      <vt:lpstr>'給食内容検討表（3～5歳児） '!Print_Area</vt:lpstr>
      <vt:lpstr>説明!Print_Area</vt:lpstr>
      <vt:lpstr>日計表記入例!Print_Area</vt:lpstr>
      <vt:lpstr>廃棄率表!Print_Area</vt:lpstr>
    </vt:vector>
  </TitlesOfParts>
  <Company>情報政策課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西宮市</dc:creator>
  <cp:lastModifiedBy>西宮市役所</cp:lastModifiedBy>
  <cp:lastPrinted>2021-04-02T00:52:02Z</cp:lastPrinted>
  <dcterms:created xsi:type="dcterms:W3CDTF">2014-02-26T01:16:30Z</dcterms:created>
  <dcterms:modified xsi:type="dcterms:W3CDTF">2022-05-19T08:30:28Z</dcterms:modified>
</cp:coreProperties>
</file>