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4">'様式３'!$A$1:$I$31</definedName>
  </definedNames>
  <calcPr fullCalcOnLoad="1" refMode="R1C1"/>
</workbook>
</file>

<file path=xl/sharedStrings.xml><?xml version="1.0" encoding="utf-8"?>
<sst xmlns="http://schemas.openxmlformats.org/spreadsheetml/2006/main" count="206" uniqueCount="116">
  <si>
    <t>（様式２）</t>
  </si>
  <si>
    <t>２．保険給付決定状況</t>
  </si>
  <si>
    <t>（１）介護給付・予防給付</t>
  </si>
  <si>
    <t>　①総　数</t>
  </si>
  <si>
    <t>種　　　　　　　　　類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</si>
  <si>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</si>
  <si>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</si>
  <si>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</si>
  <si>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</si>
  <si>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</si>
  <si>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</si>
  <si>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</si>
  <si>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</si>
  <si>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ア　件　数</t>
  </si>
  <si>
    <t>　訪問通所サービス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</si>
  <si>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</si>
  <si>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</si>
  <si>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</si>
  <si>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</si>
  <si>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</si>
  <si>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</si>
  <si>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介護老人保健施設</t>
  </si>
  <si>
    <t>介護療養型医療施設</t>
  </si>
  <si>
    <t>食事提供費用（再掲）</t>
  </si>
  <si>
    <t>合　　計</t>
  </si>
  <si>
    <t>イ　単位数</t>
  </si>
  <si>
    <t>食事提供費用の日数</t>
  </si>
  <si>
    <t>ウ　費用額</t>
  </si>
  <si>
    <t>エ　支給額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</si>
  <si>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</si>
  <si>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</si>
  <si>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</si>
  <si>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</si>
  <si>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</si>
  <si>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</si>
  <si>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</si>
  <si>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</si>
  <si>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</si>
  <si>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</si>
  <si>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</si>
  <si>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</si>
  <si>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</si>
  <si>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</si>
  <si>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</si>
  <si>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</si>
  <si>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</si>
  <si>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</si>
  <si>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</si>
  <si>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</si>
  <si>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</si>
  <si>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</si>
  <si>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</si>
  <si>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</si>
  <si>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</si>
  <si>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</si>
  <si>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</si>
  <si>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</si>
  <si>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</si>
  <si>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</si>
  <si>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</si>
  <si>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</si>
  <si>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</si>
  <si>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</si>
  <si>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</si>
  <si>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</si>
  <si>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</si>
  <si>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</si>
  <si>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</si>
  <si>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</si>
  <si>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</si>
  <si>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</si>
  <si>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</si>
  <si>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</si>
  <si>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</si>
  <si>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</si>
  <si>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</si>
  <si>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</si>
  <si>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</si>
  <si>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</si>
  <si>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</si>
  <si>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</si>
  <si>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</si>
  <si>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</si>
  <si>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</si>
  <si>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</si>
  <si>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</si>
  <si>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</si>
  <si>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</si>
  <si>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</si>
  <si>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</si>
  <si>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</si>
  <si>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</si>
  <si>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</si>
  <si>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</si>
  <si>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</si>
  <si>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</si>
  <si>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</si>
  <si>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</si>
  <si>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</si>
  <si>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</si>
  <si>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</si>
  <si>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</si>
  <si>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</si>
  <si>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</si>
  <si>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</si>
  <si>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</si>
  <si>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</si>
  <si>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</si>
  <si>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</si>
  <si>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</si>
  <si>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</si>
  <si>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</si>
  <si>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</si>
  <si>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</si>
  <si>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</si>
  <si>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平成１２年１１月月報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</si>
</sst>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indent="5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2"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6" fontId="0" fillId="0" borderId="46" xfId="21" applyNumberFormat="1" applyFont="1" applyBorder="1" applyAlignment="1">
      <alignment horizontal="right" vertical="center"/>
      <protection/>
    </xf>
    <xf numFmtId="176" fontId="0" fillId="0" borderId="47" xfId="21" applyNumberFormat="1" applyFont="1" applyBorder="1" applyAlignment="1">
      <alignment horizontal="right" vertical="center"/>
      <protection/>
    </xf>
    <xf numFmtId="176" fontId="0" fillId="0" borderId="48" xfId="21" applyNumberFormat="1" applyFont="1" applyBorder="1" applyAlignment="1">
      <alignment horizontal="right" vertical="center"/>
      <protection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0" fontId="0" fillId="0" borderId="47" xfId="21" applyFont="1" applyBorder="1" applyAlignment="1">
      <alignment horizontal="right" vertical="center"/>
      <protection/>
    </xf>
    <xf numFmtId="0" fontId="0" fillId="0" borderId="48" xfId="21" applyFont="1" applyBorder="1" applyAlignment="1">
      <alignment horizontal="right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6" xfId="21" applyNumberFormat="1" applyFont="1" applyBorder="1" applyAlignment="1">
      <alignment horizontal="right" vertical="center"/>
      <protection/>
    </xf>
    <xf numFmtId="176" fontId="2" fillId="0" borderId="48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7" customWidth="1"/>
    <col min="2" max="2" width="3.375" style="7" customWidth="1"/>
    <col min="3" max="3" width="24.50390625" style="7" customWidth="1"/>
    <col min="4" max="18" width="2.75390625" style="7" customWidth="1"/>
    <col min="19" max="19" width="8.125" style="7" customWidth="1"/>
    <col min="20" max="20" width="5.375" style="7" customWidth="1"/>
    <col min="21" max="21" width="3.875" style="7" customWidth="1"/>
    <col min="22" max="16384" width="8.00390625" style="7" customWidth="1"/>
  </cols>
  <sheetData>
    <row r="1" spans="1:21" ht="17.25" customHeight="1">
      <c r="A1" s="6" t="s">
        <v>60</v>
      </c>
      <c r="N1" s="8"/>
      <c r="O1" s="8"/>
      <c r="P1" s="8"/>
      <c r="Q1" s="8"/>
      <c r="R1" s="8"/>
      <c r="S1" s="8"/>
      <c r="T1" s="8"/>
      <c r="U1" s="8"/>
    </row>
    <row r="2" spans="1:21" ht="17.25" customHeight="1">
      <c r="A2" s="8"/>
      <c r="N2" s="8"/>
      <c r="O2" s="8"/>
      <c r="P2" s="8"/>
      <c r="Q2" s="8"/>
      <c r="R2" s="8"/>
      <c r="S2" s="8"/>
      <c r="T2" s="8"/>
      <c r="U2" s="8"/>
    </row>
    <row r="3" spans="1:20" ht="9.75" customHeight="1">
      <c r="A3" s="6"/>
      <c r="O3" s="9"/>
      <c r="P3" s="10"/>
      <c r="Q3" s="10"/>
      <c r="R3" s="11"/>
      <c r="S3" s="12"/>
      <c r="T3" s="13"/>
    </row>
    <row r="4" spans="1:21" ht="24" customHeight="1">
      <c r="A4" s="14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8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5:21" ht="16.5" customHeight="1">
      <c r="O7" s="9"/>
      <c r="P7" s="9"/>
      <c r="Q7" s="9"/>
      <c r="R7" s="9"/>
      <c r="S7" s="9"/>
      <c r="T7" s="9"/>
      <c r="U7" s="8"/>
    </row>
    <row r="8" spans="15:21" ht="16.5" customHeight="1">
      <c r="O8" s="9"/>
      <c r="P8" s="9"/>
      <c r="Q8" s="9"/>
      <c r="R8" s="9"/>
      <c r="S8" s="9"/>
      <c r="T8" s="9"/>
      <c r="U8" s="8"/>
    </row>
    <row r="9" ht="15" customHeight="1"/>
    <row r="10" ht="19.5" customHeight="1">
      <c r="A10" s="7" t="s">
        <v>36</v>
      </c>
    </row>
    <row r="11" ht="15" customHeight="1"/>
    <row r="12" ht="19.5" customHeight="1">
      <c r="B12" s="6" t="s">
        <v>62</v>
      </c>
    </row>
    <row r="13" ht="4.5" customHeight="1" thickBot="1"/>
    <row r="14" spans="3:20" ht="21.75" customHeight="1">
      <c r="C14" s="20"/>
      <c r="D14" s="21" t="s">
        <v>103</v>
      </c>
      <c r="E14" s="22"/>
      <c r="F14" s="22"/>
      <c r="G14" s="22"/>
      <c r="H14" s="22"/>
      <c r="I14" s="21" t="s">
        <v>104</v>
      </c>
      <c r="J14" s="22"/>
      <c r="K14" s="22"/>
      <c r="L14" s="22"/>
      <c r="M14" s="22"/>
      <c r="N14" s="21" t="s">
        <v>105</v>
      </c>
      <c r="O14" s="22"/>
      <c r="P14" s="22"/>
      <c r="Q14" s="22"/>
      <c r="R14" s="22"/>
      <c r="S14" s="21" t="s">
        <v>106</v>
      </c>
      <c r="T14" s="23"/>
    </row>
    <row r="15" spans="3:20" ht="21.75" customHeight="1" thickBot="1">
      <c r="C15" s="24" t="s">
        <v>31</v>
      </c>
      <c r="D15" s="118">
        <v>46935</v>
      </c>
      <c r="E15" s="119"/>
      <c r="F15" s="119"/>
      <c r="G15" s="119"/>
      <c r="H15" s="120"/>
      <c r="I15" s="118">
        <v>343</v>
      </c>
      <c r="J15" s="119"/>
      <c r="K15" s="119"/>
      <c r="L15" s="119"/>
      <c r="M15" s="120"/>
      <c r="N15" s="118">
        <v>147</v>
      </c>
      <c r="O15" s="119"/>
      <c r="P15" s="119"/>
      <c r="Q15" s="119"/>
      <c r="R15" s="120"/>
      <c r="S15" s="118">
        <f>D15+I15-N15</f>
        <v>47131</v>
      </c>
      <c r="T15" s="121"/>
    </row>
    <row r="16" ht="15" customHeight="1"/>
    <row r="17" ht="19.5" customHeight="1">
      <c r="B17" s="6" t="s">
        <v>63</v>
      </c>
    </row>
    <row r="18" ht="4.5" customHeight="1" thickBot="1"/>
    <row r="19" spans="3:20" ht="21.75" customHeight="1">
      <c r="C19" s="20" t="s">
        <v>37</v>
      </c>
      <c r="D19" s="21" t="s">
        <v>103</v>
      </c>
      <c r="E19" s="22"/>
      <c r="F19" s="22"/>
      <c r="G19" s="22"/>
      <c r="H19" s="22"/>
      <c r="I19" s="21" t="s">
        <v>104</v>
      </c>
      <c r="J19" s="22"/>
      <c r="K19" s="22"/>
      <c r="L19" s="22"/>
      <c r="M19" s="22"/>
      <c r="N19" s="21" t="s">
        <v>105</v>
      </c>
      <c r="O19" s="22"/>
      <c r="P19" s="22"/>
      <c r="Q19" s="22"/>
      <c r="R19" s="22"/>
      <c r="S19" s="21" t="s">
        <v>106</v>
      </c>
      <c r="T19" s="23"/>
    </row>
    <row r="20" spans="3:20" ht="21.75" customHeight="1">
      <c r="C20" s="25" t="s">
        <v>64</v>
      </c>
      <c r="D20" s="122">
        <v>38867</v>
      </c>
      <c r="E20" s="123"/>
      <c r="F20" s="123"/>
      <c r="G20" s="123"/>
      <c r="H20" s="124"/>
      <c r="I20" s="26"/>
      <c r="J20" s="19"/>
      <c r="K20" s="19"/>
      <c r="L20" s="19"/>
      <c r="M20" s="19"/>
      <c r="N20" s="26"/>
      <c r="O20" s="19"/>
      <c r="P20" s="19"/>
      <c r="Q20" s="19"/>
      <c r="R20" s="19"/>
      <c r="S20" s="122">
        <v>39071</v>
      </c>
      <c r="T20" s="125"/>
    </row>
    <row r="21" spans="3:20" ht="21.75" customHeight="1">
      <c r="C21" s="25" t="s">
        <v>65</v>
      </c>
      <c r="D21" s="122">
        <v>24712</v>
      </c>
      <c r="E21" s="123"/>
      <c r="F21" s="123"/>
      <c r="G21" s="123"/>
      <c r="H21" s="124"/>
      <c r="I21" s="26"/>
      <c r="J21" s="19"/>
      <c r="K21" s="19"/>
      <c r="L21" s="19"/>
      <c r="M21" s="19"/>
      <c r="N21" s="26"/>
      <c r="O21" s="19"/>
      <c r="P21" s="19"/>
      <c r="Q21" s="19"/>
      <c r="R21" s="19"/>
      <c r="S21" s="122">
        <v>24803</v>
      </c>
      <c r="T21" s="125"/>
    </row>
    <row r="22" spans="3:20" ht="21.75" customHeight="1">
      <c r="C22" s="27" t="s">
        <v>66</v>
      </c>
      <c r="D22" s="122">
        <v>612</v>
      </c>
      <c r="E22" s="123"/>
      <c r="F22" s="123"/>
      <c r="G22" s="123"/>
      <c r="H22" s="124"/>
      <c r="I22" s="26"/>
      <c r="J22" s="19"/>
      <c r="K22" s="19"/>
      <c r="L22" s="19"/>
      <c r="M22" s="19"/>
      <c r="N22" s="26"/>
      <c r="O22" s="19"/>
      <c r="P22" s="19"/>
      <c r="Q22" s="19"/>
      <c r="R22" s="19"/>
      <c r="S22" s="122">
        <v>615</v>
      </c>
      <c r="T22" s="125"/>
    </row>
    <row r="23" spans="3:20" ht="21.75" customHeight="1">
      <c r="C23" s="27" t="s">
        <v>67</v>
      </c>
      <c r="D23" s="122">
        <v>92</v>
      </c>
      <c r="E23" s="123"/>
      <c r="F23" s="123"/>
      <c r="G23" s="123"/>
      <c r="H23" s="124"/>
      <c r="I23" s="26"/>
      <c r="J23" s="19"/>
      <c r="K23" s="19"/>
      <c r="L23" s="19"/>
      <c r="M23" s="19"/>
      <c r="N23" s="26"/>
      <c r="O23" s="19"/>
      <c r="P23" s="19"/>
      <c r="Q23" s="19"/>
      <c r="R23" s="19"/>
      <c r="S23" s="122">
        <v>93</v>
      </c>
      <c r="T23" s="125"/>
    </row>
    <row r="24" spans="3:20" ht="21.75" customHeight="1" thickBot="1">
      <c r="C24" s="24" t="s">
        <v>31</v>
      </c>
      <c r="D24" s="118">
        <f>D20+D21</f>
        <v>63579</v>
      </c>
      <c r="E24" s="119"/>
      <c r="F24" s="119"/>
      <c r="G24" s="119"/>
      <c r="H24" s="120"/>
      <c r="I24" s="28" t="s">
        <v>68</v>
      </c>
      <c r="J24" s="29"/>
      <c r="K24" s="119">
        <f>S29</f>
        <v>552</v>
      </c>
      <c r="L24" s="126"/>
      <c r="M24" s="127"/>
      <c r="N24" s="28" t="s">
        <v>69</v>
      </c>
      <c r="O24" s="29"/>
      <c r="P24" s="119">
        <f>S31</f>
        <v>257</v>
      </c>
      <c r="Q24" s="126"/>
      <c r="R24" s="127"/>
      <c r="S24" s="118">
        <f>S20+S21</f>
        <v>63874</v>
      </c>
      <c r="T24" s="121"/>
    </row>
    <row r="25" ht="15" customHeight="1"/>
    <row r="26" ht="19.5" customHeight="1">
      <c r="B26" s="6" t="s">
        <v>70</v>
      </c>
    </row>
    <row r="27" ht="4.5" customHeight="1" thickBot="1"/>
    <row r="28" spans="3:20" ht="24.75" customHeight="1">
      <c r="C28" s="128" t="s">
        <v>107</v>
      </c>
      <c r="D28" s="21" t="s">
        <v>38</v>
      </c>
      <c r="E28" s="22"/>
      <c r="F28" s="30"/>
      <c r="G28" s="21" t="s">
        <v>39</v>
      </c>
      <c r="H28" s="22"/>
      <c r="I28" s="30"/>
      <c r="J28" s="21" t="s">
        <v>71</v>
      </c>
      <c r="K28" s="22"/>
      <c r="L28" s="30"/>
      <c r="M28" s="132" t="s">
        <v>109</v>
      </c>
      <c r="N28" s="133"/>
      <c r="O28" s="134"/>
      <c r="P28" s="21" t="s">
        <v>30</v>
      </c>
      <c r="Q28" s="22"/>
      <c r="R28" s="30"/>
      <c r="S28" s="32" t="s">
        <v>31</v>
      </c>
      <c r="T28" s="33"/>
    </row>
    <row r="29" spans="3:20" ht="21.75" customHeight="1">
      <c r="C29" s="129"/>
      <c r="D29" s="122">
        <v>97</v>
      </c>
      <c r="E29" s="123"/>
      <c r="F29" s="124"/>
      <c r="G29" s="122">
        <v>0</v>
      </c>
      <c r="H29" s="123"/>
      <c r="I29" s="124"/>
      <c r="J29" s="122">
        <v>455</v>
      </c>
      <c r="K29" s="123"/>
      <c r="L29" s="124"/>
      <c r="M29" s="122">
        <v>0</v>
      </c>
      <c r="N29" s="123"/>
      <c r="O29" s="124"/>
      <c r="P29" s="122">
        <v>0</v>
      </c>
      <c r="Q29" s="123"/>
      <c r="R29" s="124"/>
      <c r="S29" s="34">
        <f>SUM(D29:R29)</f>
        <v>552</v>
      </c>
      <c r="T29" s="9"/>
    </row>
    <row r="30" spans="3:20" ht="24.75" customHeight="1">
      <c r="C30" s="130" t="s">
        <v>108</v>
      </c>
      <c r="D30" s="35" t="s">
        <v>40</v>
      </c>
      <c r="E30" s="36"/>
      <c r="F30" s="37"/>
      <c r="G30" s="35" t="s">
        <v>41</v>
      </c>
      <c r="H30" s="36"/>
      <c r="I30" s="37"/>
      <c r="J30" s="35" t="s">
        <v>42</v>
      </c>
      <c r="K30" s="36"/>
      <c r="L30" s="37"/>
      <c r="M30" s="135" t="s">
        <v>110</v>
      </c>
      <c r="N30" s="136"/>
      <c r="O30" s="137"/>
      <c r="P30" s="35" t="s">
        <v>30</v>
      </c>
      <c r="Q30" s="36"/>
      <c r="R30" s="37"/>
      <c r="S30" s="38" t="s">
        <v>31</v>
      </c>
      <c r="T30" s="33"/>
    </row>
    <row r="31" spans="3:20" ht="21.75" customHeight="1" thickBot="1">
      <c r="C31" s="131"/>
      <c r="D31" s="118">
        <v>72</v>
      </c>
      <c r="E31" s="119"/>
      <c r="F31" s="120"/>
      <c r="G31" s="118">
        <v>7</v>
      </c>
      <c r="H31" s="119"/>
      <c r="I31" s="120"/>
      <c r="J31" s="118">
        <v>178</v>
      </c>
      <c r="K31" s="119"/>
      <c r="L31" s="120"/>
      <c r="M31" s="118">
        <v>0</v>
      </c>
      <c r="N31" s="119"/>
      <c r="O31" s="120"/>
      <c r="P31" s="118">
        <v>0</v>
      </c>
      <c r="Q31" s="119"/>
      <c r="R31" s="120"/>
      <c r="S31" s="39">
        <f>SUM(D31:R31)</f>
        <v>257</v>
      </c>
      <c r="T31" s="40"/>
    </row>
    <row r="32" ht="15" customHeight="1"/>
    <row r="33" spans="4:20" s="8" customFormat="1" ht="21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.75" customHeight="1"/>
    <row r="42" s="8" customFormat="1" ht="21.75" customHeight="1"/>
    <row r="43" s="8" customFormat="1" ht="24" customHeight="1"/>
    <row r="47" ht="24" customHeight="1">
      <c r="J47" s="11"/>
    </row>
    <row r="49" spans="13:16" ht="24" customHeight="1">
      <c r="M49" s="11"/>
      <c r="N49" s="11"/>
      <c r="O49" s="11"/>
      <c r="P49" s="11"/>
    </row>
    <row r="50" spans="13:16" ht="24" customHeight="1">
      <c r="M50" s="11"/>
      <c r="N50" s="11"/>
      <c r="O50" s="11"/>
      <c r="P50" s="11"/>
    </row>
    <row r="51" spans="13:16" ht="24" customHeight="1">
      <c r="M51" s="11"/>
      <c r="N51" s="11"/>
      <c r="O51" s="11"/>
      <c r="P51" s="11"/>
    </row>
    <row r="52" spans="13:16" ht="24" customHeight="1">
      <c r="M52" s="11"/>
      <c r="N52" s="11"/>
      <c r="O52" s="11"/>
      <c r="P52" s="11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20">
      <selection activeCell="F24" sqref="F24:K24"/>
    </sheetView>
  </sheetViews>
  <sheetFormatPr defaultColWidth="9.00390625" defaultRowHeight="13.5"/>
  <cols>
    <col min="1" max="4" width="3.25390625" style="43" customWidth="1"/>
    <col min="5" max="5" width="12.25390625" style="43" customWidth="1"/>
    <col min="6" max="11" width="8.00390625" style="43" customWidth="1"/>
    <col min="12" max="12" width="13.50390625" style="43" customWidth="1"/>
    <col min="13" max="13" width="1.4921875" style="43" customWidth="1"/>
    <col min="14" max="14" width="3.25390625" style="43" customWidth="1"/>
    <col min="15" max="16384" width="8.00390625" style="43" customWidth="1"/>
  </cols>
  <sheetData>
    <row r="1" spans="1:14" s="8" customFormat="1" ht="17.2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24" customHeight="1">
      <c r="A3" s="14" t="s">
        <v>61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42"/>
      <c r="N3" s="7"/>
    </row>
    <row r="4" spans="1:14" s="8" customFormat="1" ht="24" customHeight="1">
      <c r="A4" s="16" t="str">
        <f>'様式１'!A5</f>
        <v>平成１２年１１月月報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</row>
    <row r="5" spans="1:8" s="18" customFormat="1" ht="13.5">
      <c r="A5" s="17"/>
      <c r="B5" s="17"/>
      <c r="C5" s="17"/>
      <c r="D5" s="17"/>
      <c r="E5" s="17"/>
      <c r="F5" s="17"/>
      <c r="G5" s="17"/>
      <c r="H5" s="17"/>
    </row>
    <row r="6" spans="10:15" s="7" customFormat="1" ht="17.25">
      <c r="J6" s="9"/>
      <c r="K6" s="9"/>
      <c r="L6" s="33"/>
      <c r="M6" s="83"/>
      <c r="O6" s="9"/>
    </row>
    <row r="7" spans="10:15" s="7" customFormat="1" ht="17.25">
      <c r="J7" s="9"/>
      <c r="K7" s="9"/>
      <c r="L7" s="33"/>
      <c r="M7" s="83"/>
      <c r="O7" s="9"/>
    </row>
    <row r="8" ht="15" customHeight="1">
      <c r="M8" s="59"/>
    </row>
    <row r="9" spans="1:7" s="8" customFormat="1" ht="22.5" customHeight="1">
      <c r="A9" s="7" t="s">
        <v>73</v>
      </c>
      <c r="B9" s="43"/>
      <c r="C9" s="43"/>
      <c r="D9" s="43"/>
      <c r="E9" s="43"/>
      <c r="F9" s="43"/>
      <c r="G9" s="43"/>
    </row>
    <row r="10" ht="22.5" customHeight="1"/>
    <row r="11" ht="22.5" customHeight="1">
      <c r="B11" s="6" t="s">
        <v>111</v>
      </c>
    </row>
    <row r="12" ht="16.5" customHeight="1" thickBot="1"/>
    <row r="13" spans="3:13" ht="22.5" customHeight="1">
      <c r="C13" s="44"/>
      <c r="D13" s="45"/>
      <c r="E13" s="45"/>
      <c r="F13" s="46" t="s">
        <v>43</v>
      </c>
      <c r="G13" s="47" t="s">
        <v>44</v>
      </c>
      <c r="H13" s="47" t="s">
        <v>45</v>
      </c>
      <c r="I13" s="47" t="s">
        <v>46</v>
      </c>
      <c r="J13" s="47" t="s">
        <v>47</v>
      </c>
      <c r="K13" s="47" t="s">
        <v>48</v>
      </c>
      <c r="L13" s="48" t="s">
        <v>31</v>
      </c>
      <c r="M13" s="8"/>
    </row>
    <row r="14" spans="3:13" ht="22.5" customHeight="1">
      <c r="C14" s="49" t="s">
        <v>74</v>
      </c>
      <c r="D14" s="50"/>
      <c r="E14" s="50"/>
      <c r="F14" s="51">
        <f aca="true" t="shared" si="0" ref="F14:K14">F15+F16</f>
        <v>828</v>
      </c>
      <c r="G14" s="51">
        <f t="shared" si="0"/>
        <v>1694</v>
      </c>
      <c r="H14" s="51">
        <f t="shared" si="0"/>
        <v>1151</v>
      </c>
      <c r="I14" s="51">
        <f t="shared" si="0"/>
        <v>834</v>
      </c>
      <c r="J14" s="51">
        <f t="shared" si="0"/>
        <v>906</v>
      </c>
      <c r="K14" s="51">
        <f t="shared" si="0"/>
        <v>943</v>
      </c>
      <c r="L14" s="52">
        <f>SUM(F14:K14)</f>
        <v>6356</v>
      </c>
      <c r="M14" s="8"/>
    </row>
    <row r="15" spans="3:13" ht="22.5" customHeight="1">
      <c r="C15" s="49"/>
      <c r="D15" s="53" t="s">
        <v>64</v>
      </c>
      <c r="E15" s="53"/>
      <c r="F15" s="51">
        <v>173</v>
      </c>
      <c r="G15" s="51">
        <v>321</v>
      </c>
      <c r="H15" s="51">
        <v>212</v>
      </c>
      <c r="I15" s="51">
        <v>153</v>
      </c>
      <c r="J15" s="51">
        <v>132</v>
      </c>
      <c r="K15" s="51">
        <v>160</v>
      </c>
      <c r="L15" s="52">
        <f>SUM(F15:K15)</f>
        <v>1151</v>
      </c>
      <c r="M15" s="8"/>
    </row>
    <row r="16" spans="3:13" ht="22.5" customHeight="1">
      <c r="C16" s="49"/>
      <c r="D16" s="53" t="s">
        <v>75</v>
      </c>
      <c r="E16" s="53"/>
      <c r="F16" s="51">
        <v>655</v>
      </c>
      <c r="G16" s="51">
        <v>1373</v>
      </c>
      <c r="H16" s="51">
        <v>939</v>
      </c>
      <c r="I16" s="51">
        <v>681</v>
      </c>
      <c r="J16" s="51">
        <v>774</v>
      </c>
      <c r="K16" s="51">
        <v>783</v>
      </c>
      <c r="L16" s="52">
        <f>SUM(F16:K16)</f>
        <v>5205</v>
      </c>
      <c r="M16" s="8"/>
    </row>
    <row r="17" spans="3:13" ht="22.5" customHeight="1">
      <c r="C17" s="49" t="s">
        <v>76</v>
      </c>
      <c r="D17" s="50"/>
      <c r="E17" s="50"/>
      <c r="F17" s="51">
        <v>20</v>
      </c>
      <c r="G17" s="51">
        <v>81</v>
      </c>
      <c r="H17" s="51">
        <v>56</v>
      </c>
      <c r="I17" s="51">
        <v>30</v>
      </c>
      <c r="J17" s="51">
        <v>26</v>
      </c>
      <c r="K17" s="51">
        <v>56</v>
      </c>
      <c r="L17" s="52">
        <f>SUM(F17:K17)</f>
        <v>269</v>
      </c>
      <c r="M17" s="8"/>
    </row>
    <row r="18" spans="3:13" ht="22.5" customHeight="1" thickBot="1">
      <c r="C18" s="54" t="s">
        <v>77</v>
      </c>
      <c r="D18" s="55"/>
      <c r="E18" s="55"/>
      <c r="F18" s="56">
        <f aca="true" t="shared" si="1" ref="F18:K18">F14+F17</f>
        <v>848</v>
      </c>
      <c r="G18" s="56">
        <f t="shared" si="1"/>
        <v>1775</v>
      </c>
      <c r="H18" s="56">
        <f t="shared" si="1"/>
        <v>1207</v>
      </c>
      <c r="I18" s="56">
        <f t="shared" si="1"/>
        <v>864</v>
      </c>
      <c r="J18" s="56">
        <f t="shared" si="1"/>
        <v>932</v>
      </c>
      <c r="K18" s="56">
        <f t="shared" si="1"/>
        <v>999</v>
      </c>
      <c r="L18" s="57">
        <f>SUM(F18:K18)</f>
        <v>6625</v>
      </c>
      <c r="M18" s="8"/>
    </row>
    <row r="19" spans="4:13" ht="22.5" customHeight="1">
      <c r="D19" s="58"/>
      <c r="E19" s="58"/>
      <c r="F19" s="58"/>
      <c r="G19" s="59"/>
      <c r="H19" s="59"/>
      <c r="I19" s="59"/>
      <c r="J19" s="59"/>
      <c r="K19" s="59"/>
      <c r="L19" s="59"/>
      <c r="M19" s="59"/>
    </row>
    <row r="20" ht="22.5" customHeight="1">
      <c r="B20" s="6" t="s">
        <v>112</v>
      </c>
    </row>
    <row r="21" ht="22.5" customHeight="1" thickBot="1"/>
    <row r="22" spans="3:13" ht="22.5" customHeight="1">
      <c r="C22" s="44"/>
      <c r="D22" s="45"/>
      <c r="E22" s="45"/>
      <c r="F22" s="46" t="s">
        <v>43</v>
      </c>
      <c r="G22" s="47" t="s">
        <v>44</v>
      </c>
      <c r="H22" s="47" t="s">
        <v>45</v>
      </c>
      <c r="I22" s="47" t="s">
        <v>46</v>
      </c>
      <c r="J22" s="47" t="s">
        <v>47</v>
      </c>
      <c r="K22" s="47" t="s">
        <v>48</v>
      </c>
      <c r="L22" s="48" t="s">
        <v>31</v>
      </c>
      <c r="M22" s="8"/>
    </row>
    <row r="23" spans="3:13" ht="22.5" customHeight="1">
      <c r="C23" s="60" t="s">
        <v>78</v>
      </c>
      <c r="D23" s="50"/>
      <c r="E23" s="50"/>
      <c r="F23" s="51">
        <v>471</v>
      </c>
      <c r="G23" s="51">
        <v>1078</v>
      </c>
      <c r="H23" s="51">
        <v>613</v>
      </c>
      <c r="I23" s="51">
        <v>431</v>
      </c>
      <c r="J23" s="51">
        <v>353</v>
      </c>
      <c r="K23" s="51">
        <v>364</v>
      </c>
      <c r="L23" s="52">
        <f>SUM(F23:K23)</f>
        <v>3310</v>
      </c>
      <c r="M23" s="8"/>
    </row>
    <row r="24" spans="3:13" ht="22.5" customHeight="1">
      <c r="C24" s="60" t="s">
        <v>79</v>
      </c>
      <c r="D24" s="50"/>
      <c r="E24" s="50"/>
      <c r="F24" s="51">
        <v>6</v>
      </c>
      <c r="G24" s="51">
        <v>39</v>
      </c>
      <c r="H24" s="51">
        <v>25</v>
      </c>
      <c r="I24" s="51">
        <v>16</v>
      </c>
      <c r="J24" s="51">
        <v>16</v>
      </c>
      <c r="K24" s="51">
        <v>23</v>
      </c>
      <c r="L24" s="52">
        <f>SUM(F24:K24)</f>
        <v>125</v>
      </c>
      <c r="M24" s="8"/>
    </row>
    <row r="25" spans="3:13" ht="22.5" customHeight="1" thickBot="1">
      <c r="C25" s="54" t="s">
        <v>77</v>
      </c>
      <c r="D25" s="55"/>
      <c r="E25" s="55"/>
      <c r="F25" s="56">
        <f aca="true" t="shared" si="2" ref="F25:K25">F23+F24</f>
        <v>477</v>
      </c>
      <c r="G25" s="56">
        <f t="shared" si="2"/>
        <v>1117</v>
      </c>
      <c r="H25" s="56">
        <f t="shared" si="2"/>
        <v>638</v>
      </c>
      <c r="I25" s="56">
        <f t="shared" si="2"/>
        <v>447</v>
      </c>
      <c r="J25" s="56">
        <f t="shared" si="2"/>
        <v>369</v>
      </c>
      <c r="K25" s="56">
        <f t="shared" si="2"/>
        <v>387</v>
      </c>
      <c r="L25" s="57">
        <f>SUM(F25:K25)</f>
        <v>3435</v>
      </c>
      <c r="M25" s="8"/>
    </row>
    <row r="26" ht="22.5" customHeight="1"/>
    <row r="27" ht="16.5" customHeight="1">
      <c r="B27" s="6" t="s">
        <v>113</v>
      </c>
    </row>
    <row r="28" ht="22.5" customHeight="1" thickBot="1"/>
    <row r="29" spans="3:13" ht="22.5" customHeight="1">
      <c r="C29" s="44"/>
      <c r="D29" s="45"/>
      <c r="E29" s="45"/>
      <c r="F29" s="41" t="s">
        <v>80</v>
      </c>
      <c r="G29" s="45"/>
      <c r="H29" s="41" t="s">
        <v>81</v>
      </c>
      <c r="I29" s="45"/>
      <c r="J29" s="41" t="s">
        <v>82</v>
      </c>
      <c r="K29" s="45"/>
      <c r="L29" s="48" t="s">
        <v>31</v>
      </c>
      <c r="M29" s="8"/>
    </row>
    <row r="30" spans="3:13" ht="22.5" customHeight="1">
      <c r="C30" s="60" t="s">
        <v>78</v>
      </c>
      <c r="D30" s="50"/>
      <c r="E30" s="50"/>
      <c r="F30" s="138">
        <v>615</v>
      </c>
      <c r="G30" s="139"/>
      <c r="H30" s="138">
        <v>583</v>
      </c>
      <c r="I30" s="139"/>
      <c r="J30" s="138">
        <v>291</v>
      </c>
      <c r="K30" s="139"/>
      <c r="L30" s="61">
        <f>SUM(F30:K30)</f>
        <v>1489</v>
      </c>
      <c r="M30" s="8"/>
    </row>
    <row r="31" spans="3:13" ht="22.5" customHeight="1">
      <c r="C31" s="60" t="s">
        <v>79</v>
      </c>
      <c r="D31" s="50"/>
      <c r="E31" s="50"/>
      <c r="F31" s="138">
        <v>7</v>
      </c>
      <c r="G31" s="139"/>
      <c r="H31" s="138">
        <v>7</v>
      </c>
      <c r="I31" s="139"/>
      <c r="J31" s="138">
        <v>8</v>
      </c>
      <c r="K31" s="139"/>
      <c r="L31" s="61">
        <f>SUM(F31:K31)</f>
        <v>22</v>
      </c>
      <c r="M31" s="8"/>
    </row>
    <row r="32" spans="3:13" ht="22.5" customHeight="1" thickBot="1">
      <c r="C32" s="54" t="s">
        <v>77</v>
      </c>
      <c r="D32" s="55"/>
      <c r="E32" s="55"/>
      <c r="F32" s="140">
        <f>F30+F31</f>
        <v>622</v>
      </c>
      <c r="G32" s="141"/>
      <c r="H32" s="140">
        <f>H30+H31</f>
        <v>590</v>
      </c>
      <c r="I32" s="141"/>
      <c r="J32" s="140">
        <f>J30+J31</f>
        <v>299</v>
      </c>
      <c r="K32" s="141"/>
      <c r="L32" s="62">
        <f>SUM(F32:K32)</f>
        <v>1511</v>
      </c>
      <c r="M32" s="8"/>
    </row>
    <row r="33" spans="5:13" ht="22.5" customHeight="1">
      <c r="E33" s="58"/>
      <c r="F33" s="59"/>
      <c r="G33" s="59"/>
      <c r="H33" s="59"/>
      <c r="I33" s="59"/>
      <c r="J33" s="59"/>
      <c r="K33" s="59"/>
      <c r="L33" s="59"/>
      <c r="M33" s="8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6"/>
  <sheetViews>
    <sheetView zoomScale="75" zoomScaleNormal="75" workbookViewId="0" topLeftCell="A43">
      <selection activeCell="G26" sqref="G26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2.625" style="2" customWidth="1"/>
    <col min="5" max="12" width="15.875" style="2" customWidth="1"/>
    <col min="13" max="16384" width="9.00390625" style="2" customWidth="1"/>
  </cols>
  <sheetData>
    <row r="1" ht="19.5" customHeight="1">
      <c r="A1" s="87" t="s">
        <v>0</v>
      </c>
    </row>
    <row r="2" spans="6:7" ht="19.5" customHeight="1">
      <c r="F2" s="5"/>
      <c r="G2" s="86" t="str">
        <f>'様式１の４'!A4</f>
        <v>平成１２年１１月月報</v>
      </c>
    </row>
    <row r="3" ht="19.5" customHeight="1">
      <c r="F3" s="3"/>
    </row>
    <row r="4" ht="19.5" customHeight="1">
      <c r="K4" s="4"/>
    </row>
    <row r="5" spans="1:11" ht="19.5" customHeight="1">
      <c r="A5" s="88" t="s">
        <v>1</v>
      </c>
      <c r="K5" s="4"/>
    </row>
    <row r="6" ht="19.5" customHeight="1">
      <c r="A6" s="89" t="s">
        <v>2</v>
      </c>
    </row>
    <row r="7" ht="19.5" customHeight="1">
      <c r="A7" s="87" t="s">
        <v>3</v>
      </c>
    </row>
    <row r="8" spans="1:12" s="1" customFormat="1" ht="19.5" customHeight="1">
      <c r="A8" s="90"/>
      <c r="B8" s="91" t="s">
        <v>4</v>
      </c>
      <c r="C8" s="92"/>
      <c r="D8" s="93"/>
      <c r="E8" s="94" t="s">
        <v>5</v>
      </c>
      <c r="F8" s="94" t="s">
        <v>6</v>
      </c>
      <c r="G8" s="94" t="s">
        <v>7</v>
      </c>
      <c r="H8" s="94" t="s">
        <v>8</v>
      </c>
      <c r="I8" s="94" t="s">
        <v>9</v>
      </c>
      <c r="J8" s="94" t="s">
        <v>10</v>
      </c>
      <c r="K8" s="94" t="s">
        <v>11</v>
      </c>
      <c r="L8" s="95" t="s">
        <v>12</v>
      </c>
    </row>
    <row r="9" spans="1:12" s="1" customFormat="1" ht="19.5" customHeight="1">
      <c r="A9" s="96" t="s">
        <v>13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9"/>
    </row>
    <row r="10" spans="1:12" s="1" customFormat="1" ht="19.5" customHeight="1">
      <c r="A10" s="100" t="s">
        <v>14</v>
      </c>
      <c r="B10" s="101"/>
      <c r="C10" s="101"/>
      <c r="D10" s="102"/>
      <c r="E10" s="103"/>
      <c r="F10" s="104">
        <v>547</v>
      </c>
      <c r="G10" s="104">
        <v>1498</v>
      </c>
      <c r="H10" s="104">
        <v>954</v>
      </c>
      <c r="I10" s="104">
        <v>724</v>
      </c>
      <c r="J10" s="104">
        <v>640</v>
      </c>
      <c r="K10" s="104">
        <v>830</v>
      </c>
      <c r="L10" s="105">
        <f aca="true" t="shared" si="0" ref="L10:L22">SUM(E10:K10)</f>
        <v>5193</v>
      </c>
    </row>
    <row r="11" spans="1:12" s="1" customFormat="1" ht="19.5" customHeight="1">
      <c r="A11" s="100" t="s">
        <v>15</v>
      </c>
      <c r="B11" s="101"/>
      <c r="C11" s="101"/>
      <c r="D11" s="102"/>
      <c r="E11" s="103"/>
      <c r="F11" s="104">
        <v>7</v>
      </c>
      <c r="G11" s="104">
        <v>58</v>
      </c>
      <c r="H11" s="104">
        <v>71</v>
      </c>
      <c r="I11" s="104">
        <v>63</v>
      </c>
      <c r="J11" s="104">
        <v>77</v>
      </c>
      <c r="K11" s="104">
        <v>99</v>
      </c>
      <c r="L11" s="105">
        <f t="shared" si="0"/>
        <v>375</v>
      </c>
    </row>
    <row r="12" spans="1:12" s="1" customFormat="1" ht="19.5" customHeight="1">
      <c r="A12" s="100" t="s">
        <v>16</v>
      </c>
      <c r="B12" s="101"/>
      <c r="C12" s="101"/>
      <c r="D12" s="102"/>
      <c r="E12" s="103"/>
      <c r="F12" s="104">
        <v>497</v>
      </c>
      <c r="G12" s="104">
        <v>1190</v>
      </c>
      <c r="H12" s="104">
        <v>704</v>
      </c>
      <c r="I12" s="104">
        <v>516</v>
      </c>
      <c r="J12" s="104">
        <v>448</v>
      </c>
      <c r="K12" s="104">
        <v>558</v>
      </c>
      <c r="L12" s="105">
        <f t="shared" si="0"/>
        <v>3913</v>
      </c>
    </row>
    <row r="13" spans="1:12" s="1" customFormat="1" ht="19.5" customHeight="1">
      <c r="A13" s="100" t="s">
        <v>17</v>
      </c>
      <c r="B13" s="101"/>
      <c r="C13" s="101"/>
      <c r="D13" s="102"/>
      <c r="E13" s="103"/>
      <c r="F13" s="104">
        <v>6</v>
      </c>
      <c r="G13" s="104">
        <v>19</v>
      </c>
      <c r="H13" s="104">
        <v>8</v>
      </c>
      <c r="I13" s="104">
        <v>5</v>
      </c>
      <c r="J13" s="104">
        <v>13</v>
      </c>
      <c r="K13" s="104">
        <v>6</v>
      </c>
      <c r="L13" s="105">
        <f t="shared" si="0"/>
        <v>57</v>
      </c>
    </row>
    <row r="14" spans="1:12" s="1" customFormat="1" ht="19.5" customHeight="1">
      <c r="A14" s="100" t="s">
        <v>18</v>
      </c>
      <c r="B14" s="101"/>
      <c r="C14" s="101"/>
      <c r="D14" s="102"/>
      <c r="E14" s="103"/>
      <c r="F14" s="104">
        <v>4</v>
      </c>
      <c r="G14" s="104">
        <v>16</v>
      </c>
      <c r="H14" s="104">
        <v>10</v>
      </c>
      <c r="I14" s="104">
        <v>6</v>
      </c>
      <c r="J14" s="104">
        <v>3</v>
      </c>
      <c r="K14" s="104">
        <v>3</v>
      </c>
      <c r="L14" s="105">
        <f t="shared" si="0"/>
        <v>42</v>
      </c>
    </row>
    <row r="15" spans="1:12" s="1" customFormat="1" ht="19.5" customHeight="1">
      <c r="A15" s="106" t="s">
        <v>19</v>
      </c>
      <c r="B15" s="101"/>
      <c r="C15" s="107"/>
      <c r="D15" s="102"/>
      <c r="E15" s="104">
        <f>E16</f>
        <v>1</v>
      </c>
      <c r="F15" s="104">
        <f>F16</f>
        <v>6</v>
      </c>
      <c r="G15" s="104">
        <f>G16+G17+G18</f>
        <v>181</v>
      </c>
      <c r="H15" s="104">
        <f>H16+H17+H18</f>
        <v>255</v>
      </c>
      <c r="I15" s="104">
        <f>I16+I17+I18</f>
        <v>277</v>
      </c>
      <c r="J15" s="104">
        <f>J16+J17+J18</f>
        <v>444</v>
      </c>
      <c r="K15" s="104">
        <f>K16+K17+K18</f>
        <v>388</v>
      </c>
      <c r="L15" s="105">
        <f t="shared" si="0"/>
        <v>1552</v>
      </c>
    </row>
    <row r="16" spans="1:12" s="1" customFormat="1" ht="19.5" customHeight="1">
      <c r="A16" s="108"/>
      <c r="B16" s="109" t="s">
        <v>20</v>
      </c>
      <c r="C16" s="107"/>
      <c r="D16" s="102"/>
      <c r="E16" s="104">
        <v>1</v>
      </c>
      <c r="F16" s="104">
        <v>6</v>
      </c>
      <c r="G16" s="104">
        <v>54</v>
      </c>
      <c r="H16" s="104">
        <v>74</v>
      </c>
      <c r="I16" s="104">
        <v>113</v>
      </c>
      <c r="J16" s="104">
        <v>198</v>
      </c>
      <c r="K16" s="104">
        <v>180</v>
      </c>
      <c r="L16" s="105">
        <f t="shared" si="0"/>
        <v>626</v>
      </c>
    </row>
    <row r="17" spans="1:12" s="1" customFormat="1" ht="19.5" customHeight="1">
      <c r="A17" s="108"/>
      <c r="B17" s="109" t="s">
        <v>21</v>
      </c>
      <c r="C17" s="107"/>
      <c r="D17" s="102"/>
      <c r="E17" s="103"/>
      <c r="F17" s="103"/>
      <c r="G17" s="104">
        <v>114</v>
      </c>
      <c r="H17" s="104">
        <v>157</v>
      </c>
      <c r="I17" s="104">
        <v>130</v>
      </c>
      <c r="J17" s="104">
        <v>156</v>
      </c>
      <c r="K17" s="104">
        <v>59</v>
      </c>
      <c r="L17" s="105">
        <f t="shared" si="0"/>
        <v>616</v>
      </c>
    </row>
    <row r="18" spans="1:12" s="1" customFormat="1" ht="19.5" customHeight="1">
      <c r="A18" s="108"/>
      <c r="B18" s="109" t="s">
        <v>22</v>
      </c>
      <c r="C18" s="107"/>
      <c r="D18" s="102"/>
      <c r="E18" s="103"/>
      <c r="F18" s="103"/>
      <c r="G18" s="104">
        <v>13</v>
      </c>
      <c r="H18" s="104">
        <v>24</v>
      </c>
      <c r="I18" s="104">
        <v>34</v>
      </c>
      <c r="J18" s="104">
        <v>90</v>
      </c>
      <c r="K18" s="104">
        <v>149</v>
      </c>
      <c r="L18" s="105">
        <f t="shared" si="0"/>
        <v>310</v>
      </c>
    </row>
    <row r="19" spans="1:12" s="1" customFormat="1" ht="19.5" customHeight="1">
      <c r="A19" s="108"/>
      <c r="B19" s="110" t="s">
        <v>23</v>
      </c>
      <c r="C19" s="107"/>
      <c r="D19" s="102"/>
      <c r="E19" s="104">
        <f>E20</f>
        <v>1</v>
      </c>
      <c r="F19" s="104">
        <f>F20</f>
        <v>6</v>
      </c>
      <c r="G19" s="104">
        <f>G20+G21+G22</f>
        <v>181</v>
      </c>
      <c r="H19" s="104">
        <f>H20+H21+H22</f>
        <v>255</v>
      </c>
      <c r="I19" s="104">
        <f>I20+I21+I22</f>
        <v>276</v>
      </c>
      <c r="J19" s="104">
        <f>J20+J21+J22</f>
        <v>444</v>
      </c>
      <c r="K19" s="104">
        <f>K20+K21+K22</f>
        <v>385</v>
      </c>
      <c r="L19" s="105">
        <f t="shared" si="0"/>
        <v>1548</v>
      </c>
    </row>
    <row r="20" spans="1:12" s="1" customFormat="1" ht="19.5" customHeight="1">
      <c r="A20" s="108"/>
      <c r="B20" s="109" t="s">
        <v>20</v>
      </c>
      <c r="C20" s="107"/>
      <c r="D20" s="102"/>
      <c r="E20" s="104">
        <v>1</v>
      </c>
      <c r="F20" s="104">
        <v>6</v>
      </c>
      <c r="G20" s="104">
        <v>54</v>
      </c>
      <c r="H20" s="104">
        <v>74</v>
      </c>
      <c r="I20" s="104">
        <v>112</v>
      </c>
      <c r="J20" s="104">
        <v>198</v>
      </c>
      <c r="K20" s="104">
        <v>177</v>
      </c>
      <c r="L20" s="105">
        <f t="shared" si="0"/>
        <v>622</v>
      </c>
    </row>
    <row r="21" spans="1:12" s="1" customFormat="1" ht="19.5" customHeight="1">
      <c r="A21" s="108"/>
      <c r="B21" s="109" t="s">
        <v>21</v>
      </c>
      <c r="C21" s="107"/>
      <c r="D21" s="102"/>
      <c r="E21" s="103"/>
      <c r="F21" s="103"/>
      <c r="G21" s="104">
        <v>114</v>
      </c>
      <c r="H21" s="104">
        <v>157</v>
      </c>
      <c r="I21" s="104">
        <v>130</v>
      </c>
      <c r="J21" s="104">
        <v>156</v>
      </c>
      <c r="K21" s="104">
        <v>59</v>
      </c>
      <c r="L21" s="105">
        <f t="shared" si="0"/>
        <v>616</v>
      </c>
    </row>
    <row r="22" spans="1:12" s="1" customFormat="1" ht="19.5" customHeight="1">
      <c r="A22" s="111"/>
      <c r="B22" s="109" t="s">
        <v>22</v>
      </c>
      <c r="C22" s="107"/>
      <c r="D22" s="102"/>
      <c r="E22" s="103"/>
      <c r="F22" s="103"/>
      <c r="G22" s="104">
        <v>13</v>
      </c>
      <c r="H22" s="104">
        <v>24</v>
      </c>
      <c r="I22" s="104">
        <v>34</v>
      </c>
      <c r="J22" s="104">
        <v>90</v>
      </c>
      <c r="K22" s="104">
        <v>149</v>
      </c>
      <c r="L22" s="105">
        <f t="shared" si="0"/>
        <v>310</v>
      </c>
    </row>
    <row r="23" spans="1:12" s="1" customFormat="1" ht="19.5" customHeight="1">
      <c r="A23" s="112"/>
      <c r="B23" s="113" t="s">
        <v>24</v>
      </c>
      <c r="C23" s="114"/>
      <c r="D23" s="115"/>
      <c r="E23" s="116">
        <f>E15</f>
        <v>1</v>
      </c>
      <c r="F23" s="116">
        <f aca="true" t="shared" si="1" ref="F23:L23">F10+F11+F12+F13+F14+F15</f>
        <v>1067</v>
      </c>
      <c r="G23" s="116">
        <f t="shared" si="1"/>
        <v>2962</v>
      </c>
      <c r="H23" s="116">
        <f t="shared" si="1"/>
        <v>2002</v>
      </c>
      <c r="I23" s="116">
        <f t="shared" si="1"/>
        <v>1591</v>
      </c>
      <c r="J23" s="116">
        <f t="shared" si="1"/>
        <v>1625</v>
      </c>
      <c r="K23" s="116">
        <f t="shared" si="1"/>
        <v>1884</v>
      </c>
      <c r="L23" s="117">
        <f t="shared" si="1"/>
        <v>11132</v>
      </c>
    </row>
    <row r="24" spans="1:12" s="1" customFormat="1" ht="19.5" customHeight="1">
      <c r="A24" s="96" t="s">
        <v>25</v>
      </c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9"/>
    </row>
    <row r="25" spans="1:12" s="1" customFormat="1" ht="19.5" customHeight="1">
      <c r="A25" s="100" t="s">
        <v>14</v>
      </c>
      <c r="B25" s="101"/>
      <c r="C25" s="101"/>
      <c r="D25" s="102"/>
      <c r="E25" s="103"/>
      <c r="F25" s="104">
        <v>1212715</v>
      </c>
      <c r="G25" s="104">
        <v>5288322</v>
      </c>
      <c r="H25" s="104">
        <v>4015508</v>
      </c>
      <c r="I25" s="104">
        <v>3809512</v>
      </c>
      <c r="J25" s="104">
        <v>3681798</v>
      </c>
      <c r="K25" s="104">
        <v>5410168</v>
      </c>
      <c r="L25" s="105">
        <f aca="true" t="shared" si="2" ref="L25:L35">SUM(E25:K25)</f>
        <v>23418023</v>
      </c>
    </row>
    <row r="26" spans="1:12" s="1" customFormat="1" ht="19.5" customHeight="1">
      <c r="A26" s="100" t="s">
        <v>15</v>
      </c>
      <c r="B26" s="101"/>
      <c r="C26" s="101"/>
      <c r="D26" s="102"/>
      <c r="E26" s="103"/>
      <c r="F26" s="104">
        <v>28314</v>
      </c>
      <c r="G26" s="104">
        <v>319455</v>
      </c>
      <c r="H26" s="104">
        <v>399088</v>
      </c>
      <c r="I26" s="104">
        <v>349876</v>
      </c>
      <c r="J26" s="104">
        <v>531648</v>
      </c>
      <c r="K26" s="104">
        <v>777851</v>
      </c>
      <c r="L26" s="105">
        <f t="shared" si="2"/>
        <v>2406232</v>
      </c>
    </row>
    <row r="27" spans="1:12" s="1" customFormat="1" ht="19.5" customHeight="1">
      <c r="A27" s="100" t="s">
        <v>16</v>
      </c>
      <c r="B27" s="101"/>
      <c r="C27" s="101"/>
      <c r="D27" s="102"/>
      <c r="E27" s="103"/>
      <c r="F27" s="104">
        <v>336880</v>
      </c>
      <c r="G27" s="104">
        <v>961888</v>
      </c>
      <c r="H27" s="104">
        <v>649796</v>
      </c>
      <c r="I27" s="104">
        <v>593346</v>
      </c>
      <c r="J27" s="104">
        <v>538896</v>
      </c>
      <c r="K27" s="104">
        <v>588146</v>
      </c>
      <c r="L27" s="105">
        <f t="shared" si="2"/>
        <v>3668952</v>
      </c>
    </row>
    <row r="28" spans="1:12" s="1" customFormat="1" ht="19.5" customHeight="1">
      <c r="A28" s="106" t="s">
        <v>19</v>
      </c>
      <c r="B28" s="101"/>
      <c r="C28" s="107"/>
      <c r="D28" s="102"/>
      <c r="E28" s="104">
        <f>E29</f>
        <v>24390</v>
      </c>
      <c r="F28" s="104">
        <f>F29</f>
        <v>145260</v>
      </c>
      <c r="G28" s="104">
        <f>G29+G30+G31</f>
        <v>4347095</v>
      </c>
      <c r="H28" s="104">
        <f>H29+H30+H31</f>
        <v>6681763</v>
      </c>
      <c r="I28" s="104">
        <f>I29+I30+I31</f>
        <v>7596197</v>
      </c>
      <c r="J28" s="104">
        <f>J29+J30+J31</f>
        <v>13135970</v>
      </c>
      <c r="K28" s="104">
        <f>K29+K30+K31</f>
        <v>12146432</v>
      </c>
      <c r="L28" s="105">
        <f t="shared" si="2"/>
        <v>44077107</v>
      </c>
    </row>
    <row r="29" spans="1:12" s="1" customFormat="1" ht="19.5" customHeight="1">
      <c r="A29" s="108"/>
      <c r="B29" s="109" t="s">
        <v>20</v>
      </c>
      <c r="C29" s="107"/>
      <c r="D29" s="102"/>
      <c r="E29" s="104">
        <v>24390</v>
      </c>
      <c r="F29" s="104">
        <v>145260</v>
      </c>
      <c r="G29" s="104">
        <v>1303773</v>
      </c>
      <c r="H29" s="104">
        <v>1860727</v>
      </c>
      <c r="I29" s="104">
        <v>2830329</v>
      </c>
      <c r="J29" s="104">
        <v>5482095</v>
      </c>
      <c r="K29" s="104">
        <v>4883242</v>
      </c>
      <c r="L29" s="105">
        <f t="shared" si="2"/>
        <v>16529816</v>
      </c>
    </row>
    <row r="30" spans="1:12" s="1" customFormat="1" ht="19.5" customHeight="1">
      <c r="A30" s="108"/>
      <c r="B30" s="109" t="s">
        <v>21</v>
      </c>
      <c r="C30" s="107"/>
      <c r="D30" s="102"/>
      <c r="E30" s="103"/>
      <c r="F30" s="103"/>
      <c r="G30" s="104">
        <v>2618486</v>
      </c>
      <c r="H30" s="104">
        <v>3962270</v>
      </c>
      <c r="I30" s="104">
        <v>3533066</v>
      </c>
      <c r="J30" s="104">
        <v>4255056</v>
      </c>
      <c r="K30" s="104">
        <v>1645858</v>
      </c>
      <c r="L30" s="105">
        <f t="shared" si="2"/>
        <v>16014736</v>
      </c>
    </row>
    <row r="31" spans="1:12" s="1" customFormat="1" ht="19.5" customHeight="1">
      <c r="A31" s="108"/>
      <c r="B31" s="109" t="s">
        <v>22</v>
      </c>
      <c r="C31" s="107"/>
      <c r="D31" s="102"/>
      <c r="E31" s="103"/>
      <c r="F31" s="103"/>
      <c r="G31" s="104">
        <v>424836</v>
      </c>
      <c r="H31" s="104">
        <v>858766</v>
      </c>
      <c r="I31" s="104">
        <v>1232802</v>
      </c>
      <c r="J31" s="104">
        <v>3398819</v>
      </c>
      <c r="K31" s="104">
        <v>5617332</v>
      </c>
      <c r="L31" s="105">
        <f t="shared" si="2"/>
        <v>11532555</v>
      </c>
    </row>
    <row r="32" spans="1:12" s="1" customFormat="1" ht="19.5" customHeight="1">
      <c r="A32" s="108"/>
      <c r="B32" s="110" t="s">
        <v>26</v>
      </c>
      <c r="C32" s="107"/>
      <c r="D32" s="102"/>
      <c r="E32" s="104">
        <f>E33</f>
        <v>30</v>
      </c>
      <c r="F32" s="104">
        <f>F33</f>
        <v>180</v>
      </c>
      <c r="G32" s="104">
        <f>G33+G34+G35</f>
        <v>8235</v>
      </c>
      <c r="H32" s="104">
        <f>H33+H34+H35</f>
        <v>11914</v>
      </c>
      <c r="I32" s="104">
        <f>I33+I34+I35</f>
        <v>12328</v>
      </c>
      <c r="J32" s="104">
        <f>J33+J34+J35</f>
        <v>19065</v>
      </c>
      <c r="K32" s="104">
        <f>K33+K34+K35</f>
        <v>16513</v>
      </c>
      <c r="L32" s="105">
        <f t="shared" si="2"/>
        <v>68265</v>
      </c>
    </row>
    <row r="33" spans="1:12" s="1" customFormat="1" ht="19.5" customHeight="1">
      <c r="A33" s="108"/>
      <c r="B33" s="109" t="s">
        <v>20</v>
      </c>
      <c r="C33" s="107"/>
      <c r="D33" s="102"/>
      <c r="E33" s="104">
        <v>30</v>
      </c>
      <c r="F33" s="104">
        <v>180</v>
      </c>
      <c r="G33" s="104">
        <v>4924</v>
      </c>
      <c r="H33" s="104">
        <v>7018</v>
      </c>
      <c r="I33" s="104">
        <v>7764</v>
      </c>
      <c r="J33" s="104">
        <v>12388</v>
      </c>
      <c r="K33" s="104">
        <v>10770</v>
      </c>
      <c r="L33" s="105">
        <f t="shared" si="2"/>
        <v>43074</v>
      </c>
    </row>
    <row r="34" spans="1:12" s="1" customFormat="1" ht="19.5" customHeight="1">
      <c r="A34" s="108"/>
      <c r="B34" s="109" t="s">
        <v>21</v>
      </c>
      <c r="C34" s="107"/>
      <c r="D34" s="102"/>
      <c r="E34" s="103"/>
      <c r="F34" s="103"/>
      <c r="G34" s="104">
        <v>2933</v>
      </c>
      <c r="H34" s="104">
        <v>4199</v>
      </c>
      <c r="I34" s="104">
        <v>3584</v>
      </c>
      <c r="J34" s="104">
        <v>4064</v>
      </c>
      <c r="K34" s="104">
        <v>1498</v>
      </c>
      <c r="L34" s="105">
        <f t="shared" si="2"/>
        <v>16278</v>
      </c>
    </row>
    <row r="35" spans="1:12" s="1" customFormat="1" ht="19.5" customHeight="1">
      <c r="A35" s="111"/>
      <c r="B35" s="109" t="s">
        <v>22</v>
      </c>
      <c r="C35" s="107"/>
      <c r="D35" s="102"/>
      <c r="E35" s="103"/>
      <c r="F35" s="103"/>
      <c r="G35" s="104">
        <v>378</v>
      </c>
      <c r="H35" s="104">
        <v>697</v>
      </c>
      <c r="I35" s="104">
        <v>980</v>
      </c>
      <c r="J35" s="104">
        <v>2613</v>
      </c>
      <c r="K35" s="104">
        <v>4245</v>
      </c>
      <c r="L35" s="105">
        <f t="shared" si="2"/>
        <v>8913</v>
      </c>
    </row>
    <row r="36" spans="1:12" s="1" customFormat="1" ht="19.5" customHeight="1">
      <c r="A36" s="112"/>
      <c r="B36" s="113" t="s">
        <v>24</v>
      </c>
      <c r="C36" s="114"/>
      <c r="D36" s="115"/>
      <c r="E36" s="116">
        <f>E28</f>
        <v>24390</v>
      </c>
      <c r="F36" s="116">
        <f aca="true" t="shared" si="3" ref="F36:L36">F25+F26+F27+F28</f>
        <v>1723169</v>
      </c>
      <c r="G36" s="116">
        <f t="shared" si="3"/>
        <v>10916760</v>
      </c>
      <c r="H36" s="116">
        <f t="shared" si="3"/>
        <v>11746155</v>
      </c>
      <c r="I36" s="116">
        <f t="shared" si="3"/>
        <v>12348931</v>
      </c>
      <c r="J36" s="116">
        <f t="shared" si="3"/>
        <v>17888312</v>
      </c>
      <c r="K36" s="116">
        <f t="shared" si="3"/>
        <v>18922597</v>
      </c>
      <c r="L36" s="117">
        <f t="shared" si="3"/>
        <v>73570314</v>
      </c>
    </row>
    <row r="37" spans="1:12" s="1" customFormat="1" ht="19.5" customHeight="1">
      <c r="A37" s="96" t="s">
        <v>27</v>
      </c>
      <c r="B37" s="97"/>
      <c r="C37" s="97"/>
      <c r="D37" s="97"/>
      <c r="E37" s="98"/>
      <c r="F37" s="98"/>
      <c r="G37" s="98"/>
      <c r="H37" s="98"/>
      <c r="I37" s="98"/>
      <c r="J37" s="98"/>
      <c r="K37" s="98"/>
      <c r="L37" s="99"/>
    </row>
    <row r="38" spans="1:12" s="1" customFormat="1" ht="19.5" customHeight="1">
      <c r="A38" s="100" t="s">
        <v>14</v>
      </c>
      <c r="B38" s="101"/>
      <c r="C38" s="101"/>
      <c r="D38" s="102"/>
      <c r="E38" s="103"/>
      <c r="F38" s="104">
        <v>12789780</v>
      </c>
      <c r="G38" s="104">
        <v>55693555</v>
      </c>
      <c r="H38" s="104">
        <v>42229728</v>
      </c>
      <c r="I38" s="104">
        <v>40072386</v>
      </c>
      <c r="J38" s="104">
        <v>38743780</v>
      </c>
      <c r="K38" s="104">
        <v>56929375</v>
      </c>
      <c r="L38" s="105">
        <f aca="true" t="shared" si="4" ref="L38:L50">SUM(E38:K38)</f>
        <v>246458604</v>
      </c>
    </row>
    <row r="39" spans="1:12" s="1" customFormat="1" ht="19.5" customHeight="1">
      <c r="A39" s="100" t="s">
        <v>15</v>
      </c>
      <c r="B39" s="101"/>
      <c r="C39" s="101"/>
      <c r="D39" s="102"/>
      <c r="E39" s="103"/>
      <c r="F39" s="104">
        <v>294462</v>
      </c>
      <c r="G39" s="104">
        <v>3320420</v>
      </c>
      <c r="H39" s="104">
        <v>4149974</v>
      </c>
      <c r="I39" s="104">
        <v>3634721</v>
      </c>
      <c r="J39" s="104">
        <v>5523942</v>
      </c>
      <c r="K39" s="104">
        <v>8085150</v>
      </c>
      <c r="L39" s="105">
        <f t="shared" si="4"/>
        <v>25008669</v>
      </c>
    </row>
    <row r="40" spans="1:12" s="1" customFormat="1" ht="19.5" customHeight="1">
      <c r="A40" s="100" t="s">
        <v>16</v>
      </c>
      <c r="B40" s="101"/>
      <c r="C40" s="101"/>
      <c r="D40" s="102"/>
      <c r="E40" s="103"/>
      <c r="F40" s="104">
        <v>3373084</v>
      </c>
      <c r="G40" s="104">
        <v>9652216</v>
      </c>
      <c r="H40" s="104">
        <v>6565786</v>
      </c>
      <c r="I40" s="104">
        <v>5994715</v>
      </c>
      <c r="J40" s="104">
        <v>5478979</v>
      </c>
      <c r="K40" s="104">
        <v>5956304</v>
      </c>
      <c r="L40" s="105">
        <f t="shared" si="4"/>
        <v>37021084</v>
      </c>
    </row>
    <row r="41" spans="1:12" s="1" customFormat="1" ht="19.5" customHeight="1">
      <c r="A41" s="100" t="s">
        <v>17</v>
      </c>
      <c r="B41" s="101"/>
      <c r="C41" s="101"/>
      <c r="D41" s="102"/>
      <c r="E41" s="103"/>
      <c r="F41" s="104">
        <v>139130</v>
      </c>
      <c r="G41" s="104">
        <v>364005</v>
      </c>
      <c r="H41" s="104">
        <v>177277</v>
      </c>
      <c r="I41" s="104">
        <v>166840</v>
      </c>
      <c r="J41" s="104">
        <v>482633</v>
      </c>
      <c r="K41" s="104">
        <v>135580</v>
      </c>
      <c r="L41" s="105">
        <f t="shared" si="4"/>
        <v>1465465</v>
      </c>
    </row>
    <row r="42" spans="1:12" s="1" customFormat="1" ht="19.5" customHeight="1">
      <c r="A42" s="100" t="s">
        <v>18</v>
      </c>
      <c r="B42" s="101"/>
      <c r="C42" s="101"/>
      <c r="D42" s="102"/>
      <c r="E42" s="103"/>
      <c r="F42" s="104">
        <v>324971</v>
      </c>
      <c r="G42" s="104">
        <v>1711610</v>
      </c>
      <c r="H42" s="104">
        <v>1296168</v>
      </c>
      <c r="I42" s="104">
        <v>801340</v>
      </c>
      <c r="J42" s="104">
        <v>596277</v>
      </c>
      <c r="K42" s="104">
        <v>443568</v>
      </c>
      <c r="L42" s="105">
        <f t="shared" si="4"/>
        <v>5173934</v>
      </c>
    </row>
    <row r="43" spans="1:12" s="1" customFormat="1" ht="19.5" customHeight="1">
      <c r="A43" s="106" t="s">
        <v>19</v>
      </c>
      <c r="B43" s="101"/>
      <c r="C43" s="107"/>
      <c r="D43" s="102"/>
      <c r="E43" s="104">
        <f>E44</f>
        <v>307500</v>
      </c>
      <c r="F43" s="104">
        <f>F44</f>
        <v>1874304</v>
      </c>
      <c r="G43" s="104">
        <f>G44+G45+G46</f>
        <v>55427843</v>
      </c>
      <c r="H43" s="104">
        <f>H44+H45+H46</f>
        <v>84126537</v>
      </c>
      <c r="I43" s="104">
        <f>I44+I45+I46</f>
        <v>94857914</v>
      </c>
      <c r="J43" s="104">
        <f>J44+J45+J46</f>
        <v>162016896</v>
      </c>
      <c r="K43" s="104">
        <f>K44+K45+K46</f>
        <v>148490520</v>
      </c>
      <c r="L43" s="105">
        <f t="shared" si="4"/>
        <v>547101514</v>
      </c>
    </row>
    <row r="44" spans="1:12" s="1" customFormat="1" ht="19.5" customHeight="1">
      <c r="A44" s="108"/>
      <c r="B44" s="109" t="s">
        <v>20</v>
      </c>
      <c r="C44" s="107"/>
      <c r="D44" s="102"/>
      <c r="E44" s="104">
        <v>307500</v>
      </c>
      <c r="F44" s="104">
        <v>1874304</v>
      </c>
      <c r="G44" s="104">
        <v>16765354</v>
      </c>
      <c r="H44" s="104">
        <v>23612872</v>
      </c>
      <c r="I44" s="104">
        <v>35835916</v>
      </c>
      <c r="J44" s="104">
        <v>68415477</v>
      </c>
      <c r="K44" s="104">
        <v>60802754</v>
      </c>
      <c r="L44" s="105">
        <f t="shared" si="4"/>
        <v>207614177</v>
      </c>
    </row>
    <row r="45" spans="1:12" s="1" customFormat="1" ht="19.5" customHeight="1">
      <c r="A45" s="108"/>
      <c r="B45" s="109" t="s">
        <v>21</v>
      </c>
      <c r="C45" s="107"/>
      <c r="D45" s="102"/>
      <c r="E45" s="103"/>
      <c r="F45" s="103"/>
      <c r="G45" s="104">
        <v>33449523</v>
      </c>
      <c r="H45" s="104">
        <v>50058927</v>
      </c>
      <c r="I45" s="104">
        <v>44107762</v>
      </c>
      <c r="J45" s="104">
        <v>52833919</v>
      </c>
      <c r="K45" s="104">
        <v>20339182</v>
      </c>
      <c r="L45" s="105">
        <f t="shared" si="4"/>
        <v>200789313</v>
      </c>
    </row>
    <row r="46" spans="1:12" s="1" customFormat="1" ht="19.5" customHeight="1">
      <c r="A46" s="108"/>
      <c r="B46" s="109" t="s">
        <v>22</v>
      </c>
      <c r="C46" s="107"/>
      <c r="D46" s="102"/>
      <c r="E46" s="103"/>
      <c r="F46" s="103"/>
      <c r="G46" s="104">
        <v>5212966</v>
      </c>
      <c r="H46" s="104">
        <v>10454738</v>
      </c>
      <c r="I46" s="104">
        <v>14914236</v>
      </c>
      <c r="J46" s="104">
        <v>40767500</v>
      </c>
      <c r="K46" s="104">
        <v>67348584</v>
      </c>
      <c r="L46" s="105">
        <f t="shared" si="4"/>
        <v>138698024</v>
      </c>
    </row>
    <row r="47" spans="1:12" s="1" customFormat="1" ht="19.5" customHeight="1">
      <c r="A47" s="108"/>
      <c r="B47" s="110" t="s">
        <v>23</v>
      </c>
      <c r="C47" s="107"/>
      <c r="D47" s="102"/>
      <c r="E47" s="104">
        <f>E48</f>
        <v>63600</v>
      </c>
      <c r="F47" s="104">
        <f>F48</f>
        <v>363600</v>
      </c>
      <c r="G47" s="104">
        <f>G48+G49+G50</f>
        <v>10333580</v>
      </c>
      <c r="H47" s="104">
        <f>H48+H49+H50</f>
        <v>14876310</v>
      </c>
      <c r="I47" s="104">
        <f>I48+I49+I50</f>
        <v>16174580</v>
      </c>
      <c r="J47" s="104">
        <f>J48+J49+J50</f>
        <v>25971010</v>
      </c>
      <c r="K47" s="104">
        <f>K48+K49+K50</f>
        <v>22659690</v>
      </c>
      <c r="L47" s="105">
        <f t="shared" si="4"/>
        <v>90442370</v>
      </c>
    </row>
    <row r="48" spans="1:12" s="1" customFormat="1" ht="19.5" customHeight="1">
      <c r="A48" s="108"/>
      <c r="B48" s="109" t="s">
        <v>20</v>
      </c>
      <c r="C48" s="107"/>
      <c r="D48" s="102"/>
      <c r="E48" s="104">
        <v>63600</v>
      </c>
      <c r="F48" s="104">
        <v>363600</v>
      </c>
      <c r="G48" s="104">
        <v>3251460</v>
      </c>
      <c r="H48" s="104">
        <v>4321240</v>
      </c>
      <c r="I48" s="104">
        <v>6493300</v>
      </c>
      <c r="J48" s="104">
        <v>11666570</v>
      </c>
      <c r="K48" s="104">
        <v>10108340</v>
      </c>
      <c r="L48" s="105">
        <f t="shared" si="4"/>
        <v>36268110</v>
      </c>
    </row>
    <row r="49" spans="1:12" s="1" customFormat="1" ht="19.5" customHeight="1">
      <c r="A49" s="108"/>
      <c r="B49" s="109" t="s">
        <v>21</v>
      </c>
      <c r="C49" s="107"/>
      <c r="D49" s="102"/>
      <c r="E49" s="103"/>
      <c r="F49" s="103"/>
      <c r="G49" s="104">
        <v>6281260</v>
      </c>
      <c r="H49" s="104">
        <v>8992930</v>
      </c>
      <c r="I49" s="104">
        <v>7510930</v>
      </c>
      <c r="J49" s="104">
        <v>8673280</v>
      </c>
      <c r="K49" s="104">
        <v>3250560</v>
      </c>
      <c r="L49" s="105">
        <f t="shared" si="4"/>
        <v>34708960</v>
      </c>
    </row>
    <row r="50" spans="1:12" s="1" customFormat="1" ht="19.5" customHeight="1">
      <c r="A50" s="111"/>
      <c r="B50" s="109" t="s">
        <v>22</v>
      </c>
      <c r="C50" s="107"/>
      <c r="D50" s="102"/>
      <c r="E50" s="103"/>
      <c r="F50" s="103"/>
      <c r="G50" s="104">
        <v>800860</v>
      </c>
      <c r="H50" s="104">
        <v>1562140</v>
      </c>
      <c r="I50" s="104">
        <v>2170350</v>
      </c>
      <c r="J50" s="104">
        <v>5631160</v>
      </c>
      <c r="K50" s="104">
        <v>9300790</v>
      </c>
      <c r="L50" s="105">
        <f t="shared" si="4"/>
        <v>19465300</v>
      </c>
    </row>
    <row r="51" spans="1:12" s="1" customFormat="1" ht="19.5" customHeight="1">
      <c r="A51" s="112"/>
      <c r="B51" s="113" t="s">
        <v>24</v>
      </c>
      <c r="C51" s="114"/>
      <c r="D51" s="115"/>
      <c r="E51" s="116">
        <f>E43</f>
        <v>307500</v>
      </c>
      <c r="F51" s="116">
        <f aca="true" t="shared" si="5" ref="F51:L51">F38+F39+F40+F41+F42+F43</f>
        <v>18795731</v>
      </c>
      <c r="G51" s="116">
        <f t="shared" si="5"/>
        <v>126169649</v>
      </c>
      <c r="H51" s="116">
        <f t="shared" si="5"/>
        <v>138545470</v>
      </c>
      <c r="I51" s="116">
        <f t="shared" si="5"/>
        <v>145527916</v>
      </c>
      <c r="J51" s="116">
        <f t="shared" si="5"/>
        <v>212842507</v>
      </c>
      <c r="K51" s="116">
        <f t="shared" si="5"/>
        <v>220040497</v>
      </c>
      <c r="L51" s="117">
        <f t="shared" si="5"/>
        <v>862229270</v>
      </c>
    </row>
    <row r="52" spans="1:12" s="1" customFormat="1" ht="19.5" customHeight="1">
      <c r="A52" s="96" t="s">
        <v>28</v>
      </c>
      <c r="B52" s="97"/>
      <c r="C52" s="97"/>
      <c r="D52" s="97"/>
      <c r="E52" s="98"/>
      <c r="F52" s="98"/>
      <c r="G52" s="98"/>
      <c r="H52" s="98"/>
      <c r="I52" s="98"/>
      <c r="J52" s="98"/>
      <c r="K52" s="98"/>
      <c r="L52" s="99"/>
    </row>
    <row r="53" spans="1:12" s="1" customFormat="1" ht="19.5" customHeight="1">
      <c r="A53" s="100" t="s">
        <v>14</v>
      </c>
      <c r="B53" s="101"/>
      <c r="C53" s="101"/>
      <c r="D53" s="102"/>
      <c r="E53" s="103"/>
      <c r="F53" s="104">
        <v>11510560</v>
      </c>
      <c r="G53" s="104">
        <v>50136400</v>
      </c>
      <c r="H53" s="104">
        <v>38016825</v>
      </c>
      <c r="I53" s="104">
        <v>36063921</v>
      </c>
      <c r="J53" s="104">
        <v>34863556</v>
      </c>
      <c r="K53" s="104">
        <v>51236174</v>
      </c>
      <c r="L53" s="105">
        <f aca="true" t="shared" si="6" ref="L53:L65">SUM(E53:K53)</f>
        <v>221827436</v>
      </c>
    </row>
    <row r="54" spans="1:12" s="1" customFormat="1" ht="19.5" customHeight="1">
      <c r="A54" s="100" t="s">
        <v>15</v>
      </c>
      <c r="B54" s="101"/>
      <c r="C54" s="101"/>
      <c r="D54" s="102"/>
      <c r="E54" s="103"/>
      <c r="F54" s="104">
        <v>265013</v>
      </c>
      <c r="G54" s="104">
        <v>2988355</v>
      </c>
      <c r="H54" s="104">
        <v>3734944</v>
      </c>
      <c r="I54" s="104">
        <v>3271223</v>
      </c>
      <c r="J54" s="104">
        <v>4971517</v>
      </c>
      <c r="K54" s="104">
        <v>7276589</v>
      </c>
      <c r="L54" s="105">
        <f t="shared" si="6"/>
        <v>22507641</v>
      </c>
    </row>
    <row r="55" spans="1:12" s="1" customFormat="1" ht="19.5" customHeight="1">
      <c r="A55" s="100" t="s">
        <v>16</v>
      </c>
      <c r="B55" s="101"/>
      <c r="C55" s="101"/>
      <c r="D55" s="102"/>
      <c r="E55" s="103"/>
      <c r="F55" s="104">
        <v>3349075</v>
      </c>
      <c r="G55" s="104">
        <v>9491119</v>
      </c>
      <c r="H55" s="104">
        <v>6360626</v>
      </c>
      <c r="I55" s="104">
        <v>5761241</v>
      </c>
      <c r="J55" s="104">
        <v>5225798</v>
      </c>
      <c r="K55" s="104">
        <v>5664877</v>
      </c>
      <c r="L55" s="105">
        <f t="shared" si="6"/>
        <v>35852736</v>
      </c>
    </row>
    <row r="56" spans="1:12" s="1" customFormat="1" ht="19.5" customHeight="1">
      <c r="A56" s="100" t="s">
        <v>17</v>
      </c>
      <c r="B56" s="101"/>
      <c r="C56" s="101"/>
      <c r="D56" s="102"/>
      <c r="E56" s="103"/>
      <c r="F56" s="104">
        <v>125217</v>
      </c>
      <c r="G56" s="104">
        <v>327603</v>
      </c>
      <c r="H56" s="104">
        <v>159547</v>
      </c>
      <c r="I56" s="104">
        <v>150156</v>
      </c>
      <c r="J56" s="104">
        <v>434367</v>
      </c>
      <c r="K56" s="104">
        <v>122022</v>
      </c>
      <c r="L56" s="105">
        <f t="shared" si="6"/>
        <v>1318912</v>
      </c>
    </row>
    <row r="57" spans="1:12" s="1" customFormat="1" ht="19.5" customHeight="1">
      <c r="A57" s="100" t="s">
        <v>18</v>
      </c>
      <c r="B57" s="101"/>
      <c r="C57" s="101"/>
      <c r="D57" s="102"/>
      <c r="E57" s="103"/>
      <c r="F57" s="104">
        <v>292473</v>
      </c>
      <c r="G57" s="104">
        <v>1540447</v>
      </c>
      <c r="H57" s="104">
        <v>1166549</v>
      </c>
      <c r="I57" s="104">
        <v>721206</v>
      </c>
      <c r="J57" s="104">
        <v>536649</v>
      </c>
      <c r="K57" s="104">
        <v>399210</v>
      </c>
      <c r="L57" s="105">
        <f t="shared" si="6"/>
        <v>4656534</v>
      </c>
    </row>
    <row r="58" spans="1:12" s="1" customFormat="1" ht="19.5" customHeight="1">
      <c r="A58" s="106" t="s">
        <v>19</v>
      </c>
      <c r="B58" s="101"/>
      <c r="C58" s="107"/>
      <c r="D58" s="102"/>
      <c r="E58" s="104">
        <f>E59</f>
        <v>260310</v>
      </c>
      <c r="F58" s="104">
        <f>F59</f>
        <v>1668796</v>
      </c>
      <c r="G58" s="104">
        <f>G59+G60+G61</f>
        <v>48589802</v>
      </c>
      <c r="H58" s="104">
        <f>H59+H60+H61</f>
        <v>73794563</v>
      </c>
      <c r="I58" s="104">
        <f>I59+I60+I61</f>
        <v>83348026</v>
      </c>
      <c r="J58" s="104">
        <f>J59+J60+J61</f>
        <v>143247027</v>
      </c>
      <c r="K58" s="104">
        <f>K59+K60+K61</f>
        <v>131439437</v>
      </c>
      <c r="L58" s="105">
        <f t="shared" si="6"/>
        <v>482347961</v>
      </c>
    </row>
    <row r="59" spans="1:12" s="1" customFormat="1" ht="19.5" customHeight="1">
      <c r="A59" s="108"/>
      <c r="B59" s="109" t="s">
        <v>20</v>
      </c>
      <c r="C59" s="107"/>
      <c r="D59" s="102"/>
      <c r="E59" s="104">
        <v>260310</v>
      </c>
      <c r="F59" s="104">
        <v>1668796</v>
      </c>
      <c r="G59" s="104">
        <v>15231538</v>
      </c>
      <c r="H59" s="104">
        <v>21488250</v>
      </c>
      <c r="I59" s="104">
        <v>32182011</v>
      </c>
      <c r="J59" s="104">
        <v>62088849</v>
      </c>
      <c r="K59" s="104">
        <v>55162269</v>
      </c>
      <c r="L59" s="105">
        <f t="shared" si="6"/>
        <v>188082023</v>
      </c>
    </row>
    <row r="60" spans="1:12" s="1" customFormat="1" ht="19.5" customHeight="1">
      <c r="A60" s="108"/>
      <c r="B60" s="109" t="s">
        <v>21</v>
      </c>
      <c r="C60" s="107"/>
      <c r="D60" s="102"/>
      <c r="E60" s="103"/>
      <c r="F60" s="103"/>
      <c r="G60" s="104">
        <v>28807197</v>
      </c>
      <c r="H60" s="104">
        <v>43151679</v>
      </c>
      <c r="I60" s="104">
        <v>38069194</v>
      </c>
      <c r="J60" s="104">
        <v>45636781</v>
      </c>
      <c r="K60" s="104">
        <v>17588544</v>
      </c>
      <c r="L60" s="105">
        <f t="shared" si="6"/>
        <v>173253395</v>
      </c>
    </row>
    <row r="61" spans="1:12" s="1" customFormat="1" ht="19.5" customHeight="1">
      <c r="A61" s="108"/>
      <c r="B61" s="109" t="s">
        <v>22</v>
      </c>
      <c r="C61" s="107"/>
      <c r="D61" s="102"/>
      <c r="E61" s="103"/>
      <c r="F61" s="103"/>
      <c r="G61" s="104">
        <v>4551067</v>
      </c>
      <c r="H61" s="104">
        <v>9154634</v>
      </c>
      <c r="I61" s="104">
        <v>13096821</v>
      </c>
      <c r="J61" s="104">
        <v>35521397</v>
      </c>
      <c r="K61" s="104">
        <v>58688624</v>
      </c>
      <c r="L61" s="105">
        <f t="shared" si="6"/>
        <v>121012543</v>
      </c>
    </row>
    <row r="62" spans="1:12" s="1" customFormat="1" ht="19.5" customHeight="1">
      <c r="A62" s="108"/>
      <c r="B62" s="110" t="s">
        <v>23</v>
      </c>
      <c r="C62" s="107"/>
      <c r="D62" s="102"/>
      <c r="E62" s="104">
        <f>E63</f>
        <v>40800</v>
      </c>
      <c r="F62" s="104">
        <f>F63</f>
        <v>283800</v>
      </c>
      <c r="G62" s="104">
        <f>G63+G64+G65</f>
        <v>7502760</v>
      </c>
      <c r="H62" s="104">
        <f>H63+H64+H65</f>
        <v>10736810</v>
      </c>
      <c r="I62" s="104">
        <f>I63+I64+I65</f>
        <v>11755120</v>
      </c>
      <c r="J62" s="104">
        <f>J63+J64+J65</f>
        <v>18882230</v>
      </c>
      <c r="K62" s="104">
        <f>K63+K64+K65</f>
        <v>16524130</v>
      </c>
      <c r="L62" s="105">
        <f t="shared" si="6"/>
        <v>65725650</v>
      </c>
    </row>
    <row r="63" spans="1:12" s="1" customFormat="1" ht="19.5" customHeight="1">
      <c r="A63" s="108"/>
      <c r="B63" s="109" t="s">
        <v>20</v>
      </c>
      <c r="C63" s="107"/>
      <c r="D63" s="102"/>
      <c r="E63" s="104">
        <v>40800</v>
      </c>
      <c r="F63" s="104">
        <v>283800</v>
      </c>
      <c r="G63" s="104">
        <v>2566780</v>
      </c>
      <c r="H63" s="104">
        <v>3393180</v>
      </c>
      <c r="I63" s="104">
        <v>4995700</v>
      </c>
      <c r="J63" s="104">
        <v>9091230</v>
      </c>
      <c r="K63" s="104">
        <v>7869660</v>
      </c>
      <c r="L63" s="105">
        <f t="shared" si="6"/>
        <v>28241150</v>
      </c>
    </row>
    <row r="64" spans="1:12" s="1" customFormat="1" ht="19.5" customHeight="1">
      <c r="A64" s="108"/>
      <c r="B64" s="109" t="s">
        <v>21</v>
      </c>
      <c r="C64" s="107"/>
      <c r="D64" s="102"/>
      <c r="E64" s="103"/>
      <c r="F64" s="103"/>
      <c r="G64" s="104">
        <v>4355800</v>
      </c>
      <c r="H64" s="104">
        <v>6192330</v>
      </c>
      <c r="I64" s="104">
        <v>5132090</v>
      </c>
      <c r="J64" s="104">
        <v>5892260</v>
      </c>
      <c r="K64" s="104">
        <v>2208800</v>
      </c>
      <c r="L64" s="105">
        <f t="shared" si="6"/>
        <v>23781280</v>
      </c>
    </row>
    <row r="65" spans="1:12" s="1" customFormat="1" ht="19.5" customHeight="1">
      <c r="A65" s="111"/>
      <c r="B65" s="109" t="s">
        <v>22</v>
      </c>
      <c r="C65" s="107"/>
      <c r="D65" s="102"/>
      <c r="E65" s="103"/>
      <c r="F65" s="103"/>
      <c r="G65" s="104">
        <v>580180</v>
      </c>
      <c r="H65" s="104">
        <v>1151300</v>
      </c>
      <c r="I65" s="104">
        <v>1627330</v>
      </c>
      <c r="J65" s="104">
        <v>3898740</v>
      </c>
      <c r="K65" s="104">
        <v>6445670</v>
      </c>
      <c r="L65" s="105">
        <f t="shared" si="6"/>
        <v>13703220</v>
      </c>
    </row>
    <row r="66" spans="1:12" s="1" customFormat="1" ht="19.5" customHeight="1">
      <c r="A66" s="112"/>
      <c r="B66" s="113" t="s">
        <v>24</v>
      </c>
      <c r="C66" s="114"/>
      <c r="D66" s="115"/>
      <c r="E66" s="116">
        <f>E58</f>
        <v>260310</v>
      </c>
      <c r="F66" s="116">
        <f aca="true" t="shared" si="7" ref="F66:L66">F53+F54+F55+F56+F57+F58</f>
        <v>17211134</v>
      </c>
      <c r="G66" s="116">
        <f t="shared" si="7"/>
        <v>113073726</v>
      </c>
      <c r="H66" s="116">
        <f t="shared" si="7"/>
        <v>123233054</v>
      </c>
      <c r="I66" s="116">
        <f t="shared" si="7"/>
        <v>129315773</v>
      </c>
      <c r="J66" s="116">
        <f t="shared" si="7"/>
        <v>189278914</v>
      </c>
      <c r="K66" s="116">
        <f t="shared" si="7"/>
        <v>196138309</v>
      </c>
      <c r="L66" s="117">
        <f t="shared" si="7"/>
        <v>768511220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9">
      <selection activeCell="C13" sqref="C13"/>
    </sheetView>
  </sheetViews>
  <sheetFormatPr defaultColWidth="9.00390625" defaultRowHeight="13.5"/>
  <cols>
    <col min="1" max="4" width="3.25390625" style="43" customWidth="1"/>
    <col min="5" max="6" width="8.00390625" style="43" customWidth="1"/>
    <col min="7" max="13" width="7.75390625" style="43" customWidth="1"/>
    <col min="14" max="14" width="3.25390625" style="43" customWidth="1"/>
    <col min="15" max="16384" width="8.00390625" style="43" customWidth="1"/>
  </cols>
  <sheetData>
    <row r="1" s="7" customFormat="1" ht="17.25">
      <c r="A1" s="6" t="s">
        <v>83</v>
      </c>
    </row>
    <row r="2" s="7" customFormat="1" ht="9.75" customHeight="1">
      <c r="A2" s="6"/>
    </row>
    <row r="3" spans="1:14" s="7" customFormat="1" ht="24" customHeight="1">
      <c r="A3" s="63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s="7" customFormat="1" ht="24" customHeight="1">
      <c r="A4" s="63" t="str">
        <f>'様式１'!A5</f>
        <v>平成１２年１１月月報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2" s="18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9:15" s="7" customFormat="1" ht="17.25">
      <c r="I6" s="40"/>
      <c r="J6" s="84"/>
      <c r="K6" s="9"/>
      <c r="L6" s="11"/>
      <c r="M6" s="8"/>
      <c r="N6" s="8"/>
      <c r="O6" s="8"/>
    </row>
    <row r="7" spans="9:15" s="7" customFormat="1" ht="17.25">
      <c r="I7" s="11"/>
      <c r="J7" s="83"/>
      <c r="K7" s="9"/>
      <c r="L7" s="11"/>
      <c r="M7" s="8"/>
      <c r="N7" s="8"/>
      <c r="O7" s="8"/>
    </row>
    <row r="8" ht="15" customHeight="1"/>
    <row r="9" ht="22.5" customHeight="1">
      <c r="A9" s="7" t="s">
        <v>29</v>
      </c>
    </row>
    <row r="10" ht="15" customHeight="1"/>
    <row r="11" ht="18.75" customHeight="1">
      <c r="B11" s="6" t="s">
        <v>84</v>
      </c>
    </row>
    <row r="12" ht="15" customHeight="1">
      <c r="B12" s="6"/>
    </row>
    <row r="13" ht="18.75" customHeight="1" thickBot="1">
      <c r="C13" s="18" t="s">
        <v>32</v>
      </c>
    </row>
    <row r="14" spans="4:12" ht="18.75" customHeight="1">
      <c r="D14" s="44"/>
      <c r="E14" s="45"/>
      <c r="F14" s="45"/>
      <c r="G14" s="41" t="s">
        <v>85</v>
      </c>
      <c r="H14" s="45"/>
      <c r="I14" s="41" t="s">
        <v>86</v>
      </c>
      <c r="J14" s="45"/>
      <c r="K14" s="41" t="s">
        <v>31</v>
      </c>
      <c r="L14" s="64"/>
    </row>
    <row r="15" spans="4:12" ht="18.75" customHeight="1">
      <c r="D15" s="60" t="s">
        <v>87</v>
      </c>
      <c r="E15" s="50"/>
      <c r="F15" s="50"/>
      <c r="G15" s="122">
        <v>0</v>
      </c>
      <c r="H15" s="124"/>
      <c r="I15" s="122">
        <v>68</v>
      </c>
      <c r="J15" s="124"/>
      <c r="K15" s="122">
        <f>G15+I15</f>
        <v>68</v>
      </c>
      <c r="L15" s="125"/>
    </row>
    <row r="16" spans="4:12" ht="18.75" customHeight="1" thickBot="1">
      <c r="D16" s="54" t="s">
        <v>88</v>
      </c>
      <c r="E16" s="55"/>
      <c r="F16" s="55"/>
      <c r="G16" s="118">
        <v>0</v>
      </c>
      <c r="H16" s="120"/>
      <c r="I16" s="118">
        <v>758723</v>
      </c>
      <c r="J16" s="120"/>
      <c r="K16" s="118">
        <f>G16+I16</f>
        <v>758723</v>
      </c>
      <c r="L16" s="121"/>
    </row>
    <row r="17" ht="15" customHeight="1"/>
    <row r="18" ht="18.75" customHeight="1" thickBot="1">
      <c r="C18" s="18" t="s">
        <v>33</v>
      </c>
    </row>
    <row r="19" spans="4:12" ht="18.75" customHeight="1">
      <c r="D19" s="44"/>
      <c r="E19" s="45"/>
      <c r="F19" s="45"/>
      <c r="G19" s="41" t="s">
        <v>85</v>
      </c>
      <c r="H19" s="45"/>
      <c r="I19" s="41" t="s">
        <v>86</v>
      </c>
      <c r="J19" s="45"/>
      <c r="K19" s="41" t="s">
        <v>31</v>
      </c>
      <c r="L19" s="64"/>
    </row>
    <row r="20" spans="4:12" ht="18.75" customHeight="1">
      <c r="D20" s="60" t="s">
        <v>87</v>
      </c>
      <c r="E20" s="50"/>
      <c r="F20" s="50"/>
      <c r="G20" s="122">
        <v>4</v>
      </c>
      <c r="H20" s="124"/>
      <c r="I20" s="122">
        <v>447</v>
      </c>
      <c r="J20" s="124"/>
      <c r="K20" s="122">
        <f>G20+I20</f>
        <v>451</v>
      </c>
      <c r="L20" s="125"/>
    </row>
    <row r="21" spans="4:12" ht="18.75" customHeight="1" thickBot="1">
      <c r="D21" s="54" t="s">
        <v>88</v>
      </c>
      <c r="E21" s="55"/>
      <c r="F21" s="55"/>
      <c r="G21" s="118">
        <v>11528</v>
      </c>
      <c r="H21" s="120"/>
      <c r="I21" s="118">
        <v>3058062</v>
      </c>
      <c r="J21" s="120"/>
      <c r="K21" s="118">
        <f>G21+I21</f>
        <v>3069590</v>
      </c>
      <c r="L21" s="121"/>
    </row>
    <row r="22" ht="15" customHeight="1"/>
    <row r="23" ht="18.75" customHeight="1" thickBot="1">
      <c r="C23" s="18" t="s">
        <v>34</v>
      </c>
    </row>
    <row r="24" spans="4:12" ht="18.75" customHeight="1">
      <c r="D24" s="44"/>
      <c r="E24" s="45"/>
      <c r="F24" s="45"/>
      <c r="G24" s="41" t="s">
        <v>85</v>
      </c>
      <c r="H24" s="45"/>
      <c r="I24" s="41" t="s">
        <v>86</v>
      </c>
      <c r="J24" s="45"/>
      <c r="K24" s="41" t="s">
        <v>31</v>
      </c>
      <c r="L24" s="64"/>
    </row>
    <row r="25" spans="4:12" ht="18.75" customHeight="1">
      <c r="D25" s="60" t="s">
        <v>87</v>
      </c>
      <c r="E25" s="50"/>
      <c r="F25" s="50"/>
      <c r="G25" s="122">
        <v>40</v>
      </c>
      <c r="H25" s="124"/>
      <c r="I25" s="122">
        <v>71</v>
      </c>
      <c r="J25" s="124"/>
      <c r="K25" s="122">
        <f>G25+I25</f>
        <v>111</v>
      </c>
      <c r="L25" s="125"/>
    </row>
    <row r="26" spans="4:12" ht="18.75" customHeight="1" thickBot="1">
      <c r="D26" s="54" t="s">
        <v>88</v>
      </c>
      <c r="E26" s="55"/>
      <c r="F26" s="55"/>
      <c r="G26" s="118">
        <v>419459</v>
      </c>
      <c r="H26" s="120"/>
      <c r="I26" s="118">
        <v>321447</v>
      </c>
      <c r="J26" s="120"/>
      <c r="K26" s="118">
        <f>G26+I26</f>
        <v>740906</v>
      </c>
      <c r="L26" s="121"/>
    </row>
    <row r="27" ht="15" customHeight="1"/>
    <row r="28" ht="16.5" customHeight="1" thickBot="1">
      <c r="C28" s="18" t="s">
        <v>35</v>
      </c>
    </row>
    <row r="29" spans="4:12" ht="18.75" customHeight="1">
      <c r="D29" s="44"/>
      <c r="E29" s="45"/>
      <c r="F29" s="45"/>
      <c r="G29" s="41" t="s">
        <v>85</v>
      </c>
      <c r="H29" s="45"/>
      <c r="I29" s="41" t="s">
        <v>86</v>
      </c>
      <c r="J29" s="45"/>
      <c r="K29" s="41" t="s">
        <v>31</v>
      </c>
      <c r="L29" s="64"/>
    </row>
    <row r="30" spans="4:12" ht="18.75" customHeight="1">
      <c r="D30" s="60" t="s">
        <v>87</v>
      </c>
      <c r="E30" s="50"/>
      <c r="F30" s="50"/>
      <c r="G30" s="122">
        <f>G15+G20+G25</f>
        <v>44</v>
      </c>
      <c r="H30" s="124"/>
      <c r="I30" s="122">
        <f>I15+I20+I25</f>
        <v>586</v>
      </c>
      <c r="J30" s="124"/>
      <c r="K30" s="122">
        <f>G30+I30</f>
        <v>630</v>
      </c>
      <c r="L30" s="125"/>
    </row>
    <row r="31" spans="4:12" ht="18.75" customHeight="1" thickBot="1">
      <c r="D31" s="54" t="s">
        <v>88</v>
      </c>
      <c r="E31" s="55"/>
      <c r="F31" s="55"/>
      <c r="G31" s="118">
        <f>G16+G21+G26</f>
        <v>430987</v>
      </c>
      <c r="H31" s="120"/>
      <c r="I31" s="118">
        <f>I16+I21+I26</f>
        <v>4138232</v>
      </c>
      <c r="J31" s="120"/>
      <c r="K31" s="118">
        <f>G31+I31</f>
        <v>4569219</v>
      </c>
      <c r="L31" s="121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L19" sqref="L19"/>
    </sheetView>
  </sheetViews>
  <sheetFormatPr defaultColWidth="9.00390625" defaultRowHeight="18" customHeight="1"/>
  <cols>
    <col min="1" max="1" width="2.625" style="43" customWidth="1"/>
    <col min="2" max="2" width="11.125" style="43" customWidth="1"/>
    <col min="3" max="3" width="9.375" style="43" customWidth="1"/>
    <col min="4" max="9" width="11.625" style="43" customWidth="1"/>
    <col min="10" max="10" width="3.25390625" style="43" customWidth="1"/>
    <col min="11" max="16384" width="8.00390625" style="43" customWidth="1"/>
  </cols>
  <sheetData>
    <row r="1" spans="1:13" s="7" customFormat="1" ht="17.25">
      <c r="A1" s="6" t="s">
        <v>89</v>
      </c>
      <c r="G1" s="8"/>
      <c r="H1" s="8"/>
      <c r="I1" s="8"/>
      <c r="J1" s="65"/>
      <c r="K1" s="66"/>
      <c r="L1" s="8"/>
      <c r="M1" s="8"/>
    </row>
    <row r="2" spans="1:13" s="7" customFormat="1" ht="17.25">
      <c r="A2" s="6"/>
      <c r="G2" s="8"/>
      <c r="H2" s="8"/>
      <c r="I2" s="8"/>
      <c r="J2" s="65"/>
      <c r="K2" s="66"/>
      <c r="L2" s="8"/>
      <c r="M2" s="8"/>
    </row>
    <row r="3" spans="1:13" s="7" customFormat="1" ht="9.75" customHeight="1">
      <c r="A3" s="6"/>
      <c r="H3" s="9"/>
      <c r="I3" s="67"/>
      <c r="J3" s="65"/>
      <c r="K3" s="66"/>
      <c r="L3" s="8"/>
      <c r="M3" s="8"/>
    </row>
    <row r="4" spans="1:13" s="7" customFormat="1" ht="24" customHeight="1">
      <c r="A4" s="142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68"/>
      <c r="L4" s="8"/>
      <c r="M4" s="8"/>
    </row>
    <row r="5" spans="1:10" s="7" customFormat="1" ht="24" customHeight="1">
      <c r="A5" s="16" t="str">
        <f>'様式１'!A5</f>
        <v>平成１２年１１月月報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18" customFormat="1" ht="13.5">
      <c r="A6" s="17"/>
      <c r="B6" s="17"/>
      <c r="C6" s="17"/>
      <c r="D6" s="17"/>
      <c r="E6" s="17"/>
      <c r="F6" s="17"/>
      <c r="G6" s="17"/>
      <c r="H6" s="17"/>
      <c r="I6" s="17"/>
      <c r="L6" s="9"/>
    </row>
    <row r="7" spans="6:11" s="7" customFormat="1" ht="17.25">
      <c r="F7" s="8"/>
      <c r="G7" s="85"/>
      <c r="H7" s="9"/>
      <c r="I7" s="10"/>
      <c r="J7" s="8"/>
      <c r="K7" s="11"/>
    </row>
    <row r="8" spans="6:11" s="7" customFormat="1" ht="17.25">
      <c r="F8" s="8"/>
      <c r="G8" s="83"/>
      <c r="H8" s="9"/>
      <c r="I8" s="10"/>
      <c r="J8" s="8"/>
      <c r="K8" s="11"/>
    </row>
    <row r="9" ht="18" customHeight="1">
      <c r="J9" s="8"/>
    </row>
    <row r="10" ht="18" customHeight="1">
      <c r="A10" s="7" t="s">
        <v>49</v>
      </c>
    </row>
    <row r="12" spans="2:9" ht="18" customHeight="1" thickBot="1">
      <c r="B12" s="18"/>
      <c r="C12" s="18"/>
      <c r="D12" s="18"/>
      <c r="E12" s="18"/>
      <c r="F12" s="18"/>
      <c r="G12" s="18"/>
      <c r="H12" s="18"/>
      <c r="I12" s="69" t="s">
        <v>90</v>
      </c>
    </row>
    <row r="13" spans="2:9" ht="45.75" customHeight="1">
      <c r="B13" s="70" t="s">
        <v>91</v>
      </c>
      <c r="C13" s="22"/>
      <c r="D13" s="31" t="s">
        <v>50</v>
      </c>
      <c r="E13" s="31" t="s">
        <v>51</v>
      </c>
      <c r="F13" s="31" t="s">
        <v>92</v>
      </c>
      <c r="G13" s="31" t="s">
        <v>52</v>
      </c>
      <c r="H13" s="31" t="s">
        <v>53</v>
      </c>
      <c r="I13" s="71" t="s">
        <v>100</v>
      </c>
    </row>
    <row r="14" spans="2:9" ht="21" customHeight="1">
      <c r="B14" s="72" t="s">
        <v>54</v>
      </c>
      <c r="C14" s="73" t="s">
        <v>55</v>
      </c>
      <c r="D14" s="74">
        <v>468938660</v>
      </c>
      <c r="E14" s="74">
        <v>159049340</v>
      </c>
      <c r="F14" s="74">
        <v>1546460</v>
      </c>
      <c r="G14" s="74"/>
      <c r="H14" s="74"/>
      <c r="I14" s="61">
        <v>0</v>
      </c>
    </row>
    <row r="15" spans="2:9" ht="21" customHeight="1">
      <c r="B15" s="72"/>
      <c r="C15" s="73" t="s">
        <v>56</v>
      </c>
      <c r="D15" s="74">
        <v>114169590</v>
      </c>
      <c r="E15" s="74">
        <v>22736060</v>
      </c>
      <c r="F15" s="74">
        <v>91900</v>
      </c>
      <c r="G15" s="74">
        <v>0</v>
      </c>
      <c r="H15" s="74">
        <v>91433530</v>
      </c>
      <c r="I15" s="61">
        <v>0</v>
      </c>
    </row>
    <row r="16" spans="2:9" ht="21" customHeight="1">
      <c r="B16" s="75"/>
      <c r="C16" s="73" t="s">
        <v>31</v>
      </c>
      <c r="D16" s="74">
        <f aca="true" t="shared" si="0" ref="D16:I16">D14+D15</f>
        <v>583108250</v>
      </c>
      <c r="E16" s="74">
        <f t="shared" si="0"/>
        <v>181785400</v>
      </c>
      <c r="F16" s="74">
        <f t="shared" si="0"/>
        <v>1638360</v>
      </c>
      <c r="G16" s="74">
        <f t="shared" si="0"/>
        <v>0</v>
      </c>
      <c r="H16" s="74">
        <f t="shared" si="0"/>
        <v>91433530</v>
      </c>
      <c r="I16" s="61">
        <f t="shared" si="0"/>
        <v>0</v>
      </c>
    </row>
    <row r="17" spans="2:9" ht="21" customHeight="1">
      <c r="B17" s="75" t="s">
        <v>57</v>
      </c>
      <c r="C17" s="73" t="s">
        <v>56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61">
        <v>0</v>
      </c>
    </row>
    <row r="18" spans="2:9" ht="21" customHeight="1">
      <c r="B18" s="72" t="s">
        <v>93</v>
      </c>
      <c r="C18" s="73" t="s">
        <v>55</v>
      </c>
      <c r="D18" s="74">
        <f>D14</f>
        <v>468938660</v>
      </c>
      <c r="E18" s="74">
        <f>E14</f>
        <v>159049340</v>
      </c>
      <c r="F18" s="74">
        <f>F14</f>
        <v>1546460</v>
      </c>
      <c r="G18" s="74"/>
      <c r="H18" s="74"/>
      <c r="I18" s="61">
        <f>I14</f>
        <v>0</v>
      </c>
    </row>
    <row r="19" spans="2:9" ht="21" customHeight="1">
      <c r="B19" s="76"/>
      <c r="C19" s="73" t="s">
        <v>56</v>
      </c>
      <c r="D19" s="74">
        <f>D15+D17</f>
        <v>114169590</v>
      </c>
      <c r="E19" s="74">
        <f>E15+E17</f>
        <v>22736060</v>
      </c>
      <c r="F19" s="74">
        <f>F15+F17</f>
        <v>91900</v>
      </c>
      <c r="G19" s="74">
        <f>G15+G17</f>
        <v>0</v>
      </c>
      <c r="H19" s="74">
        <f>H15+H17</f>
        <v>91433530</v>
      </c>
      <c r="I19" s="61">
        <f>I16+I18</f>
        <v>0</v>
      </c>
    </row>
    <row r="20" spans="2:9" ht="21" customHeight="1" thickBot="1">
      <c r="B20" s="77"/>
      <c r="C20" s="78" t="s">
        <v>31</v>
      </c>
      <c r="D20" s="79">
        <f aca="true" t="shared" si="1" ref="D20:I20">D18+D19</f>
        <v>583108250</v>
      </c>
      <c r="E20" s="79">
        <f t="shared" si="1"/>
        <v>181785400</v>
      </c>
      <c r="F20" s="79">
        <f t="shared" si="1"/>
        <v>1638360</v>
      </c>
      <c r="G20" s="79">
        <f t="shared" si="1"/>
        <v>0</v>
      </c>
      <c r="H20" s="79">
        <f t="shared" si="1"/>
        <v>91433530</v>
      </c>
      <c r="I20" s="62">
        <f t="shared" si="1"/>
        <v>0</v>
      </c>
    </row>
    <row r="21" spans="3:5" ht="18.75" customHeight="1">
      <c r="C21" s="18"/>
      <c r="E21" s="143"/>
    </row>
    <row r="22" ht="12.75" customHeight="1"/>
    <row r="23" ht="18" customHeight="1">
      <c r="A23" s="7" t="s">
        <v>58</v>
      </c>
    </row>
    <row r="24" ht="12.75" customHeight="1"/>
    <row r="25" spans="2:8" ht="18" customHeight="1" thickBot="1">
      <c r="B25" s="18"/>
      <c r="C25" s="18"/>
      <c r="D25" s="18"/>
      <c r="E25" s="18"/>
      <c r="F25" s="18"/>
      <c r="G25" s="18"/>
      <c r="H25" s="69" t="s">
        <v>90</v>
      </c>
    </row>
    <row r="26" spans="2:8" ht="45.75" customHeight="1">
      <c r="B26" s="70" t="s">
        <v>91</v>
      </c>
      <c r="C26" s="45"/>
      <c r="D26" s="31" t="s">
        <v>94</v>
      </c>
      <c r="E26" s="31" t="s">
        <v>101</v>
      </c>
      <c r="F26" s="31" t="s">
        <v>102</v>
      </c>
      <c r="G26" s="31" t="s">
        <v>95</v>
      </c>
      <c r="H26" s="32" t="s">
        <v>59</v>
      </c>
    </row>
    <row r="27" spans="2:8" ht="21.75" customHeight="1">
      <c r="B27" s="27" t="s">
        <v>96</v>
      </c>
      <c r="C27" s="53"/>
      <c r="D27" s="74">
        <v>5059440322</v>
      </c>
      <c r="E27" s="74">
        <v>4276928095</v>
      </c>
      <c r="F27" s="74">
        <v>0</v>
      </c>
      <c r="G27" s="74">
        <v>0</v>
      </c>
      <c r="H27" s="61">
        <v>782512227</v>
      </c>
    </row>
    <row r="28" spans="2:8" ht="21.75" customHeight="1">
      <c r="B28" s="27" t="s">
        <v>97</v>
      </c>
      <c r="C28" s="53"/>
      <c r="D28" s="74">
        <v>95493686</v>
      </c>
      <c r="E28" s="74">
        <v>79751271</v>
      </c>
      <c r="F28" s="74">
        <v>0</v>
      </c>
      <c r="G28" s="74">
        <v>0</v>
      </c>
      <c r="H28" s="61">
        <v>15742415</v>
      </c>
    </row>
    <row r="29" spans="2:8" ht="21.75" customHeight="1">
      <c r="B29" s="27" t="s">
        <v>98</v>
      </c>
      <c r="C29" s="53"/>
      <c r="D29" s="74">
        <v>18414785</v>
      </c>
      <c r="E29" s="74">
        <v>17760565</v>
      </c>
      <c r="F29" s="74">
        <v>0</v>
      </c>
      <c r="G29" s="74">
        <v>0</v>
      </c>
      <c r="H29" s="61">
        <v>654220</v>
      </c>
    </row>
    <row r="30" spans="2:8" ht="21.75" customHeight="1">
      <c r="B30" s="27" t="s">
        <v>99</v>
      </c>
      <c r="C30" s="53"/>
      <c r="D30" s="80"/>
      <c r="E30" s="80"/>
      <c r="F30" s="80"/>
      <c r="G30" s="80"/>
      <c r="H30" s="81"/>
    </row>
    <row r="31" spans="2:8" ht="21.75" customHeight="1" thickBot="1">
      <c r="B31" s="82" t="s">
        <v>31</v>
      </c>
      <c r="C31" s="55"/>
      <c r="D31" s="79">
        <f>SUM(D27:D30)</f>
        <v>5173348793</v>
      </c>
      <c r="E31" s="79">
        <f>SUM(E27:E30)</f>
        <v>4374439931</v>
      </c>
      <c r="F31" s="79">
        <f>SUM(F27:F30)</f>
        <v>0</v>
      </c>
      <c r="G31" s="79">
        <f>SUM(G27:G30)</f>
        <v>0</v>
      </c>
      <c r="H31" s="62">
        <f>SUM(H27:H30)</f>
        <v>798908862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2006-12-27T00:30:19Z</cp:lastPrinted>
  <dcterms:created xsi:type="dcterms:W3CDTF">2006-12-27T00:16:47Z</dcterms:created>
  <dcterms:modified xsi:type="dcterms:W3CDTF">2007-01-04T06:16:52Z</dcterms:modified>
  <cp:category/>
  <cp:version/>
  <cp:contentType/>
  <cp:contentStatus/>
</cp:coreProperties>
</file>