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<sst xmlns="http://schemas.openxmlformats.org/spreadsheetml/2006/main" count="206" uniqueCount="116">
  <si>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</si>
  <si>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</si>
  <si>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</si>
  <si>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</si>
  <si>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</si>
  <si>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</si>
  <si>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</si>
  <si>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</si>
  <si>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</si>
  <si>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</si>
  <si>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</si>
  <si>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</si>
  <si>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</si>
  <si>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</si>
  <si>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</si>
  <si>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</si>
  <si>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</si>
  <si>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</si>
  <si>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</si>
  <si>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</si>
  <si>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</si>
  <si>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</si>
  <si>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</si>
  <si>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</si>
  <si>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</si>
  <si>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</si>
  <si>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</si>
  <si>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</si>
  <si>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</si>
  <si>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</si>
  <si>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</si>
  <si>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</si>
  <si>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</si>
  <si>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</si>
  <si>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</si>
  <si>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</si>
  <si>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</si>
  <si>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</si>
  <si>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</si>
  <si>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</si>
  <si>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</si>
  <si>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</si>
  <si>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</si>
  <si>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</si>
  <si>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</si>
  <si>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</si>
  <si>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</si>
  <si>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</si>
  <si>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</si>
  <si>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</si>
  <si>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</si>
  <si>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</si>
  <si>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</si>
  <si>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</si>
  <si>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</si>
  <si>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</si>
  <si>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</si>
  <si>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</si>
  <si>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</si>
  <si>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</si>
  <si>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</si>
  <si>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</si>
  <si>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</si>
  <si>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</si>
  <si>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</si>
  <si>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</si>
  <si>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</si>
  <si>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</si>
  <si>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</si>
  <si>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</si>
  <si>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</si>
  <si>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</si>
  <si>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</si>
  <si>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</si>
  <si>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</si>
  <si>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</si>
  <si>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</si>
  <si>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</si>
  <si>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</si>
  <si>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</si>
  <si>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</si>
  <si>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</si>
  <si>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</si>
  <si>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</si>
  <si>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</si>
  <si>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</si>
  <si>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</si>
  <si>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</si>
  <si>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</si>
  <si>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</si>
  <si>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</si>
  <si>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</si>
  <si>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</si>
  <si>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</si>
  <si>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</si>
  <si>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</si>
  <si>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</si>
  <si>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</si>
  <si>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</si>
  <si>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</si>
  <si>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</si>
  <si>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</si>
  <si>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</si>
  <si>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</si>
  <si>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</si>
  <si>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</si>
  <si>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</si>
  <si>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</si>
  <si>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</si>
  <si>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</si>
  <si>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</si>
  <si>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</si>
  <si>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</si>
  <si>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</si>
  <si>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</si>
  <si>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平成１２年１２月月報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</si>
</sst>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8">
        <v>47131</v>
      </c>
      <c r="E15" s="119"/>
      <c r="F15" s="119"/>
      <c r="G15" s="119"/>
      <c r="H15" s="120"/>
      <c r="I15" s="118">
        <v>290</v>
      </c>
      <c r="J15" s="119"/>
      <c r="K15" s="119"/>
      <c r="L15" s="119"/>
      <c r="M15" s="120"/>
      <c r="N15" s="118">
        <v>158</v>
      </c>
      <c r="O15" s="119"/>
      <c r="P15" s="119"/>
      <c r="Q15" s="119"/>
      <c r="R15" s="120"/>
      <c r="S15" s="118">
        <f>D15+I15-N15</f>
        <v>47263</v>
      </c>
      <c r="T15" s="121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2">
        <v>39071</v>
      </c>
      <c r="E20" s="123"/>
      <c r="F20" s="123"/>
      <c r="G20" s="123"/>
      <c r="H20" s="124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2">
        <v>39178</v>
      </c>
      <c r="T20" s="125"/>
    </row>
    <row r="21" spans="3:20" ht="21.75" customHeight="1">
      <c r="C21" s="25" t="s">
        <v>65</v>
      </c>
      <c r="D21" s="122">
        <v>24803</v>
      </c>
      <c r="E21" s="123"/>
      <c r="F21" s="123"/>
      <c r="G21" s="123"/>
      <c r="H21" s="124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2">
        <v>24921</v>
      </c>
      <c r="T21" s="125"/>
    </row>
    <row r="22" spans="3:20" ht="21.75" customHeight="1">
      <c r="C22" s="27" t="s">
        <v>66</v>
      </c>
      <c r="D22" s="122">
        <v>615</v>
      </c>
      <c r="E22" s="123"/>
      <c r="F22" s="123"/>
      <c r="G22" s="123"/>
      <c r="H22" s="124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2">
        <v>623</v>
      </c>
      <c r="T22" s="125"/>
    </row>
    <row r="23" spans="3:20" ht="21.75" customHeight="1">
      <c r="C23" s="27" t="s">
        <v>67</v>
      </c>
      <c r="D23" s="122">
        <v>93</v>
      </c>
      <c r="E23" s="123"/>
      <c r="F23" s="123"/>
      <c r="G23" s="123"/>
      <c r="H23" s="124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2">
        <v>93</v>
      </c>
      <c r="T23" s="125"/>
    </row>
    <row r="24" spans="3:20" ht="21.75" customHeight="1" thickBot="1">
      <c r="C24" s="24" t="s">
        <v>31</v>
      </c>
      <c r="D24" s="118">
        <f>D20+D21</f>
        <v>63874</v>
      </c>
      <c r="E24" s="119"/>
      <c r="F24" s="119"/>
      <c r="G24" s="119"/>
      <c r="H24" s="120"/>
      <c r="I24" s="28" t="s">
        <v>68</v>
      </c>
      <c r="J24" s="29"/>
      <c r="K24" s="119">
        <f>S29</f>
        <v>488</v>
      </c>
      <c r="L24" s="126"/>
      <c r="M24" s="127"/>
      <c r="N24" s="28" t="s">
        <v>69</v>
      </c>
      <c r="O24" s="29"/>
      <c r="P24" s="119">
        <f>S31</f>
        <v>263</v>
      </c>
      <c r="Q24" s="126"/>
      <c r="R24" s="127"/>
      <c r="S24" s="118">
        <f>S20+S21</f>
        <v>64099</v>
      </c>
      <c r="T24" s="121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2" t="s">
        <v>109</v>
      </c>
      <c r="N28" s="133"/>
      <c r="O28" s="13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9"/>
      <c r="D29" s="122">
        <v>84</v>
      </c>
      <c r="E29" s="123"/>
      <c r="F29" s="124"/>
      <c r="G29" s="122">
        <v>0</v>
      </c>
      <c r="H29" s="123"/>
      <c r="I29" s="124"/>
      <c r="J29" s="122">
        <v>404</v>
      </c>
      <c r="K29" s="123"/>
      <c r="L29" s="124"/>
      <c r="M29" s="122">
        <v>0</v>
      </c>
      <c r="N29" s="123"/>
      <c r="O29" s="124"/>
      <c r="P29" s="122">
        <v>0</v>
      </c>
      <c r="Q29" s="123"/>
      <c r="R29" s="124"/>
      <c r="S29" s="34">
        <f>SUM(D29:R29)</f>
        <v>488</v>
      </c>
      <c r="T29" s="9"/>
    </row>
    <row r="30" spans="3:20" ht="24.75" customHeight="1">
      <c r="C30" s="13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5" t="s">
        <v>110</v>
      </c>
      <c r="N30" s="136"/>
      <c r="O30" s="13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1"/>
      <c r="D31" s="118">
        <v>80</v>
      </c>
      <c r="E31" s="119"/>
      <c r="F31" s="120"/>
      <c r="G31" s="118">
        <v>4</v>
      </c>
      <c r="H31" s="119"/>
      <c r="I31" s="120"/>
      <c r="J31" s="118">
        <v>177</v>
      </c>
      <c r="K31" s="119"/>
      <c r="L31" s="120"/>
      <c r="M31" s="118">
        <v>0</v>
      </c>
      <c r="N31" s="119"/>
      <c r="O31" s="120"/>
      <c r="P31" s="118">
        <v>2</v>
      </c>
      <c r="Q31" s="119"/>
      <c r="R31" s="120"/>
      <c r="S31" s="39">
        <f>SUM(D31:R31)</f>
        <v>263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20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平成１２年１２月月報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885</v>
      </c>
      <c r="G14" s="51">
        <f t="shared" si="0"/>
        <v>1692</v>
      </c>
      <c r="H14" s="51">
        <f t="shared" si="0"/>
        <v>1173</v>
      </c>
      <c r="I14" s="51">
        <f t="shared" si="0"/>
        <v>820</v>
      </c>
      <c r="J14" s="51">
        <f t="shared" si="0"/>
        <v>884</v>
      </c>
      <c r="K14" s="51">
        <f t="shared" si="0"/>
        <v>961</v>
      </c>
      <c r="L14" s="52">
        <f>SUM(F14:K14)</f>
        <v>6415</v>
      </c>
      <c r="M14" s="8"/>
    </row>
    <row r="15" spans="3:13" ht="22.5" customHeight="1">
      <c r="C15" s="49"/>
      <c r="D15" s="53" t="s">
        <v>64</v>
      </c>
      <c r="E15" s="53"/>
      <c r="F15" s="51">
        <v>187</v>
      </c>
      <c r="G15" s="51">
        <v>321</v>
      </c>
      <c r="H15" s="51">
        <v>226</v>
      </c>
      <c r="I15" s="51">
        <v>141</v>
      </c>
      <c r="J15" s="51">
        <v>130</v>
      </c>
      <c r="K15" s="51">
        <v>162</v>
      </c>
      <c r="L15" s="52">
        <f>SUM(F15:K15)</f>
        <v>1167</v>
      </c>
      <c r="M15" s="8"/>
    </row>
    <row r="16" spans="3:13" ht="22.5" customHeight="1">
      <c r="C16" s="49"/>
      <c r="D16" s="53" t="s">
        <v>75</v>
      </c>
      <c r="E16" s="53"/>
      <c r="F16" s="51">
        <v>698</v>
      </c>
      <c r="G16" s="51">
        <v>1371</v>
      </c>
      <c r="H16" s="51">
        <v>947</v>
      </c>
      <c r="I16" s="51">
        <v>679</v>
      </c>
      <c r="J16" s="51">
        <v>754</v>
      </c>
      <c r="K16" s="51">
        <v>799</v>
      </c>
      <c r="L16" s="52">
        <f>SUM(F16:K16)</f>
        <v>5248</v>
      </c>
      <c r="M16" s="8"/>
    </row>
    <row r="17" spans="3:13" ht="22.5" customHeight="1">
      <c r="C17" s="49" t="s">
        <v>76</v>
      </c>
      <c r="D17" s="50"/>
      <c r="E17" s="50"/>
      <c r="F17" s="51">
        <v>21</v>
      </c>
      <c r="G17" s="51">
        <v>79</v>
      </c>
      <c r="H17" s="51">
        <v>53</v>
      </c>
      <c r="I17" s="51">
        <v>32</v>
      </c>
      <c r="J17" s="51">
        <v>27</v>
      </c>
      <c r="K17" s="51">
        <v>52</v>
      </c>
      <c r="L17" s="52">
        <f>SUM(F17:K17)</f>
        <v>264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906</v>
      </c>
      <c r="G18" s="56">
        <f t="shared" si="1"/>
        <v>1771</v>
      </c>
      <c r="H18" s="56">
        <f t="shared" si="1"/>
        <v>1226</v>
      </c>
      <c r="I18" s="56">
        <f t="shared" si="1"/>
        <v>852</v>
      </c>
      <c r="J18" s="56">
        <f t="shared" si="1"/>
        <v>911</v>
      </c>
      <c r="K18" s="56">
        <f t="shared" si="1"/>
        <v>1013</v>
      </c>
      <c r="L18" s="57">
        <f>SUM(F18:K18)</f>
        <v>6679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488</v>
      </c>
      <c r="G23" s="51">
        <v>1103</v>
      </c>
      <c r="H23" s="51">
        <v>640</v>
      </c>
      <c r="I23" s="51">
        <v>442</v>
      </c>
      <c r="J23" s="51">
        <v>359</v>
      </c>
      <c r="K23" s="51">
        <v>376</v>
      </c>
      <c r="L23" s="52">
        <f>SUM(F23:K23)</f>
        <v>3408</v>
      </c>
      <c r="M23" s="8"/>
    </row>
    <row r="24" spans="3:13" ht="22.5" customHeight="1">
      <c r="C24" s="60" t="s">
        <v>79</v>
      </c>
      <c r="D24" s="50"/>
      <c r="E24" s="50"/>
      <c r="F24" s="51">
        <v>8</v>
      </c>
      <c r="G24" s="51">
        <v>38</v>
      </c>
      <c r="H24" s="51">
        <v>27</v>
      </c>
      <c r="I24" s="51">
        <v>20</v>
      </c>
      <c r="J24" s="51">
        <v>14</v>
      </c>
      <c r="K24" s="51">
        <v>23</v>
      </c>
      <c r="L24" s="52">
        <f>SUM(F24:K24)</f>
        <v>130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496</v>
      </c>
      <c r="G25" s="56">
        <f t="shared" si="2"/>
        <v>1141</v>
      </c>
      <c r="H25" s="56">
        <f t="shared" si="2"/>
        <v>667</v>
      </c>
      <c r="I25" s="56">
        <f t="shared" si="2"/>
        <v>462</v>
      </c>
      <c r="J25" s="56">
        <f t="shared" si="2"/>
        <v>373</v>
      </c>
      <c r="K25" s="56">
        <f t="shared" si="2"/>
        <v>399</v>
      </c>
      <c r="L25" s="57">
        <f>SUM(F25:K25)</f>
        <v>3538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614</v>
      </c>
      <c r="G30" s="139"/>
      <c r="H30" s="138">
        <v>592</v>
      </c>
      <c r="I30" s="139"/>
      <c r="J30" s="138">
        <v>291</v>
      </c>
      <c r="K30" s="139"/>
      <c r="L30" s="61">
        <f>SUM(F30:K30)</f>
        <v>1497</v>
      </c>
      <c r="M30" s="8"/>
    </row>
    <row r="31" spans="3:13" ht="22.5" customHeight="1">
      <c r="C31" s="60" t="s">
        <v>79</v>
      </c>
      <c r="D31" s="50"/>
      <c r="E31" s="50"/>
      <c r="F31" s="138">
        <v>7</v>
      </c>
      <c r="G31" s="139"/>
      <c r="H31" s="138">
        <v>5</v>
      </c>
      <c r="I31" s="139"/>
      <c r="J31" s="138">
        <v>7</v>
      </c>
      <c r="K31" s="139"/>
      <c r="L31" s="61">
        <f>SUM(F31:K31)</f>
        <v>19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621</v>
      </c>
      <c r="G32" s="141"/>
      <c r="H32" s="140">
        <f>H30+H31</f>
        <v>597</v>
      </c>
      <c r="I32" s="141"/>
      <c r="J32" s="140">
        <f>J30+J31</f>
        <v>298</v>
      </c>
      <c r="K32" s="141"/>
      <c r="L32" s="62">
        <f>SUM(F32:K32)</f>
        <v>1516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6"/>
  <sheetViews>
    <sheetView zoomScale="75" zoomScaleNormal="75" workbookViewId="0" topLeftCell="A40">
      <selection activeCell="G65" sqref="G65:K65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平成１２年１２月月報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562</v>
      </c>
      <c r="G10" s="104">
        <v>1588</v>
      </c>
      <c r="H10" s="104">
        <v>1026</v>
      </c>
      <c r="I10" s="104">
        <v>756</v>
      </c>
      <c r="J10" s="104">
        <v>671</v>
      </c>
      <c r="K10" s="104">
        <v>894</v>
      </c>
      <c r="L10" s="105">
        <f aca="true" t="shared" si="0" ref="L10:L22">SUM(E10:K10)</f>
        <v>5497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6</v>
      </c>
      <c r="G11" s="104">
        <v>64</v>
      </c>
      <c r="H11" s="104">
        <v>86</v>
      </c>
      <c r="I11" s="104">
        <v>83</v>
      </c>
      <c r="J11" s="104">
        <v>79</v>
      </c>
      <c r="K11" s="104">
        <v>94</v>
      </c>
      <c r="L11" s="105">
        <f t="shared" si="0"/>
        <v>412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512</v>
      </c>
      <c r="G12" s="104">
        <v>1208</v>
      </c>
      <c r="H12" s="104">
        <v>710</v>
      </c>
      <c r="I12" s="104">
        <v>504</v>
      </c>
      <c r="J12" s="104">
        <v>439</v>
      </c>
      <c r="K12" s="104">
        <v>561</v>
      </c>
      <c r="L12" s="105">
        <f t="shared" si="0"/>
        <v>3934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6</v>
      </c>
      <c r="G13" s="104">
        <v>18</v>
      </c>
      <c r="H13" s="104">
        <v>14</v>
      </c>
      <c r="I13" s="104">
        <v>14</v>
      </c>
      <c r="J13" s="104">
        <v>6</v>
      </c>
      <c r="K13" s="104">
        <v>10</v>
      </c>
      <c r="L13" s="105">
        <f t="shared" si="0"/>
        <v>68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6</v>
      </c>
      <c r="G14" s="104">
        <v>18</v>
      </c>
      <c r="H14" s="104">
        <v>9</v>
      </c>
      <c r="I14" s="104">
        <v>7</v>
      </c>
      <c r="J14" s="104">
        <v>2</v>
      </c>
      <c r="K14" s="104">
        <v>4</v>
      </c>
      <c r="L14" s="105">
        <f t="shared" si="0"/>
        <v>46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1</v>
      </c>
      <c r="F15" s="104">
        <f>F16</f>
        <v>6</v>
      </c>
      <c r="G15" s="104">
        <f>G16+G17+G18</f>
        <v>177</v>
      </c>
      <c r="H15" s="104">
        <f>H16+H17+H18</f>
        <v>257</v>
      </c>
      <c r="I15" s="104">
        <f>I16+I17+I18</f>
        <v>278</v>
      </c>
      <c r="J15" s="104">
        <f>J16+J17+J18</f>
        <v>454</v>
      </c>
      <c r="K15" s="104">
        <f>K16+K17+K18</f>
        <v>400</v>
      </c>
      <c r="L15" s="105">
        <f t="shared" si="0"/>
        <v>1573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1</v>
      </c>
      <c r="F16" s="104">
        <v>6</v>
      </c>
      <c r="G16" s="104">
        <v>56</v>
      </c>
      <c r="H16" s="104">
        <v>80</v>
      </c>
      <c r="I16" s="104">
        <v>109</v>
      </c>
      <c r="J16" s="104">
        <v>205</v>
      </c>
      <c r="K16" s="104">
        <v>176</v>
      </c>
      <c r="L16" s="105">
        <f t="shared" si="0"/>
        <v>633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108</v>
      </c>
      <c r="H17" s="104">
        <v>154</v>
      </c>
      <c r="I17" s="104">
        <v>131</v>
      </c>
      <c r="J17" s="104">
        <v>156</v>
      </c>
      <c r="K17" s="104">
        <v>72</v>
      </c>
      <c r="L17" s="105">
        <f t="shared" si="0"/>
        <v>621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13</v>
      </c>
      <c r="H18" s="104">
        <v>23</v>
      </c>
      <c r="I18" s="104">
        <v>38</v>
      </c>
      <c r="J18" s="104">
        <v>93</v>
      </c>
      <c r="K18" s="104">
        <v>152</v>
      </c>
      <c r="L18" s="105">
        <f t="shared" si="0"/>
        <v>319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1</v>
      </c>
      <c r="F19" s="104">
        <f>F20</f>
        <v>6</v>
      </c>
      <c r="G19" s="104">
        <f>G20+G21+G22</f>
        <v>177</v>
      </c>
      <c r="H19" s="104">
        <f>H20+H21+H22</f>
        <v>256</v>
      </c>
      <c r="I19" s="104">
        <f>I20+I21+I22</f>
        <v>277</v>
      </c>
      <c r="J19" s="104">
        <f>J20+J21+J22</f>
        <v>451</v>
      </c>
      <c r="K19" s="104">
        <f>K20+K21+K22</f>
        <v>395</v>
      </c>
      <c r="L19" s="105">
        <f t="shared" si="0"/>
        <v>1563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1</v>
      </c>
      <c r="F20" s="104">
        <v>6</v>
      </c>
      <c r="G20" s="104">
        <v>56</v>
      </c>
      <c r="H20" s="104">
        <v>80</v>
      </c>
      <c r="I20" s="104">
        <v>108</v>
      </c>
      <c r="J20" s="104">
        <v>202</v>
      </c>
      <c r="K20" s="104">
        <v>172</v>
      </c>
      <c r="L20" s="105">
        <f t="shared" si="0"/>
        <v>625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108</v>
      </c>
      <c r="H21" s="104">
        <v>154</v>
      </c>
      <c r="I21" s="104">
        <v>131</v>
      </c>
      <c r="J21" s="104">
        <v>156</v>
      </c>
      <c r="K21" s="104">
        <v>72</v>
      </c>
      <c r="L21" s="105">
        <f t="shared" si="0"/>
        <v>621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13</v>
      </c>
      <c r="H22" s="104">
        <v>22</v>
      </c>
      <c r="I22" s="104">
        <v>38</v>
      </c>
      <c r="J22" s="104">
        <v>93</v>
      </c>
      <c r="K22" s="104">
        <v>151</v>
      </c>
      <c r="L22" s="105">
        <f t="shared" si="0"/>
        <v>317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1</v>
      </c>
      <c r="F23" s="116">
        <f aca="true" t="shared" si="1" ref="F23:L23">F10+F11+F12+F13+F14+F15</f>
        <v>1098</v>
      </c>
      <c r="G23" s="116">
        <f t="shared" si="1"/>
        <v>3073</v>
      </c>
      <c r="H23" s="116">
        <f t="shared" si="1"/>
        <v>2102</v>
      </c>
      <c r="I23" s="116">
        <f t="shared" si="1"/>
        <v>1642</v>
      </c>
      <c r="J23" s="116">
        <f t="shared" si="1"/>
        <v>1651</v>
      </c>
      <c r="K23" s="116">
        <f t="shared" si="1"/>
        <v>1963</v>
      </c>
      <c r="L23" s="117">
        <f t="shared" si="1"/>
        <v>11530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1279787</v>
      </c>
      <c r="G25" s="104">
        <v>5621049</v>
      </c>
      <c r="H25" s="104">
        <v>4419597</v>
      </c>
      <c r="I25" s="104">
        <v>4248552</v>
      </c>
      <c r="J25" s="104">
        <v>3742915</v>
      </c>
      <c r="K25" s="104">
        <v>6082460</v>
      </c>
      <c r="L25" s="105">
        <f aca="true" t="shared" si="2" ref="L25:L35">SUM(E25:K25)</f>
        <v>25394360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21516</v>
      </c>
      <c r="G26" s="104">
        <v>305573</v>
      </c>
      <c r="H26" s="104">
        <v>497398</v>
      </c>
      <c r="I26" s="104">
        <v>538989</v>
      </c>
      <c r="J26" s="104">
        <v>591337</v>
      </c>
      <c r="K26" s="104">
        <v>746014</v>
      </c>
      <c r="L26" s="105">
        <f t="shared" si="2"/>
        <v>2700827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354344</v>
      </c>
      <c r="G27" s="104">
        <v>1009810</v>
      </c>
      <c r="H27" s="104">
        <v>669504</v>
      </c>
      <c r="I27" s="104">
        <v>591820</v>
      </c>
      <c r="J27" s="104">
        <v>565671</v>
      </c>
      <c r="K27" s="104">
        <v>581404</v>
      </c>
      <c r="L27" s="105">
        <f t="shared" si="2"/>
        <v>3772553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25203</v>
      </c>
      <c r="F28" s="104">
        <f>F29</f>
        <v>150102</v>
      </c>
      <c r="G28" s="104">
        <f>G29+G30+G31</f>
        <v>4411884</v>
      </c>
      <c r="H28" s="104">
        <f>H29+H30+H31</f>
        <v>6687882</v>
      </c>
      <c r="I28" s="104">
        <f>I29+I30+I31</f>
        <v>7798819</v>
      </c>
      <c r="J28" s="104">
        <f>J29+J30+J31</f>
        <v>13819027</v>
      </c>
      <c r="K28" s="104">
        <f>K29+K30+K31</f>
        <v>12948128</v>
      </c>
      <c r="L28" s="105">
        <f t="shared" si="2"/>
        <v>45841045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25203</v>
      </c>
      <c r="F29" s="104">
        <v>150102</v>
      </c>
      <c r="G29" s="104">
        <v>1383489</v>
      </c>
      <c r="H29" s="104">
        <v>2004103</v>
      </c>
      <c r="I29" s="104">
        <v>2835923</v>
      </c>
      <c r="J29" s="104">
        <v>5803870</v>
      </c>
      <c r="K29" s="104">
        <v>4941457</v>
      </c>
      <c r="L29" s="105">
        <f t="shared" si="2"/>
        <v>17144147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2597472</v>
      </c>
      <c r="H30" s="104">
        <v>3887306</v>
      </c>
      <c r="I30" s="104">
        <v>3558865</v>
      </c>
      <c r="J30" s="104">
        <v>4427862</v>
      </c>
      <c r="K30" s="104">
        <v>1940093</v>
      </c>
      <c r="L30" s="105">
        <f t="shared" si="2"/>
        <v>16411598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430923</v>
      </c>
      <c r="H31" s="104">
        <v>796473</v>
      </c>
      <c r="I31" s="104">
        <v>1404031</v>
      </c>
      <c r="J31" s="104">
        <v>3587295</v>
      </c>
      <c r="K31" s="104">
        <v>6066578</v>
      </c>
      <c r="L31" s="105">
        <f t="shared" si="2"/>
        <v>12285300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31</v>
      </c>
      <c r="F32" s="104">
        <f>F33</f>
        <v>186</v>
      </c>
      <c r="G32" s="104">
        <f>G33+G34+G35</f>
        <v>5006</v>
      </c>
      <c r="H32" s="104">
        <f>H33+H34+H35</f>
        <v>7026</v>
      </c>
      <c r="I32" s="104">
        <f>I33+I34+I35</f>
        <v>7905</v>
      </c>
      <c r="J32" s="104">
        <f>J33+J34+J35</f>
        <v>13099</v>
      </c>
      <c r="K32" s="104">
        <f>K33+K34+K35</f>
        <v>11267</v>
      </c>
      <c r="L32" s="105">
        <f t="shared" si="2"/>
        <v>44520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31</v>
      </c>
      <c r="F33" s="104">
        <v>186</v>
      </c>
      <c r="G33" s="104">
        <v>1712</v>
      </c>
      <c r="H33" s="104">
        <v>2283</v>
      </c>
      <c r="I33" s="104">
        <v>3219</v>
      </c>
      <c r="J33" s="104">
        <v>6091</v>
      </c>
      <c r="K33" s="104">
        <v>5086</v>
      </c>
      <c r="L33" s="105">
        <f t="shared" si="2"/>
        <v>18608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2914</v>
      </c>
      <c r="H34" s="104">
        <v>4111</v>
      </c>
      <c r="I34" s="104">
        <v>3587</v>
      </c>
      <c r="J34" s="104">
        <v>4231</v>
      </c>
      <c r="K34" s="104">
        <v>1764</v>
      </c>
      <c r="L34" s="105">
        <f t="shared" si="2"/>
        <v>16607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380</v>
      </c>
      <c r="H35" s="104">
        <v>632</v>
      </c>
      <c r="I35" s="104">
        <v>1099</v>
      </c>
      <c r="J35" s="104">
        <v>2777</v>
      </c>
      <c r="K35" s="104">
        <v>4417</v>
      </c>
      <c r="L35" s="105">
        <f t="shared" si="2"/>
        <v>9305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25203</v>
      </c>
      <c r="F36" s="116">
        <f aca="true" t="shared" si="3" ref="F36:L36">F25+F26+F27+F28</f>
        <v>1805749</v>
      </c>
      <c r="G36" s="116">
        <f t="shared" si="3"/>
        <v>11348316</v>
      </c>
      <c r="H36" s="116">
        <f t="shared" si="3"/>
        <v>12274381</v>
      </c>
      <c r="I36" s="116">
        <f t="shared" si="3"/>
        <v>13178180</v>
      </c>
      <c r="J36" s="116">
        <f t="shared" si="3"/>
        <v>18718950</v>
      </c>
      <c r="K36" s="116">
        <f t="shared" si="3"/>
        <v>20358006</v>
      </c>
      <c r="L36" s="117">
        <f t="shared" si="3"/>
        <v>77708785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13502820</v>
      </c>
      <c r="G38" s="104">
        <v>59180390</v>
      </c>
      <c r="H38" s="104">
        <v>46449910</v>
      </c>
      <c r="I38" s="104">
        <v>44692343</v>
      </c>
      <c r="J38" s="104">
        <v>39367338</v>
      </c>
      <c r="K38" s="104">
        <v>64021149</v>
      </c>
      <c r="L38" s="105">
        <f aca="true" t="shared" si="4" ref="L38:L50">SUM(E38:K38)</f>
        <v>267213950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223764</v>
      </c>
      <c r="G39" s="104">
        <v>3177941</v>
      </c>
      <c r="H39" s="104">
        <v>5168056</v>
      </c>
      <c r="I39" s="104">
        <v>5600436</v>
      </c>
      <c r="J39" s="104">
        <v>6149872</v>
      </c>
      <c r="K39" s="104">
        <v>7755043</v>
      </c>
      <c r="L39" s="105">
        <f t="shared" si="4"/>
        <v>28075112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3552292</v>
      </c>
      <c r="G40" s="104">
        <v>10152969</v>
      </c>
      <c r="H40" s="104">
        <v>6775416</v>
      </c>
      <c r="I40" s="104">
        <v>5981242</v>
      </c>
      <c r="J40" s="104">
        <v>5774899</v>
      </c>
      <c r="K40" s="104">
        <v>5891376</v>
      </c>
      <c r="L40" s="105">
        <f t="shared" si="4"/>
        <v>38128194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115984</v>
      </c>
      <c r="G41" s="104">
        <v>393847</v>
      </c>
      <c r="H41" s="104">
        <v>395396</v>
      </c>
      <c r="I41" s="104">
        <v>408187</v>
      </c>
      <c r="J41" s="104">
        <v>300940</v>
      </c>
      <c r="K41" s="104">
        <v>377006</v>
      </c>
      <c r="L41" s="105">
        <f t="shared" si="4"/>
        <v>1991360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538221</v>
      </c>
      <c r="G42" s="104">
        <v>2346101</v>
      </c>
      <c r="H42" s="104">
        <v>784633</v>
      </c>
      <c r="I42" s="104">
        <v>298026</v>
      </c>
      <c r="J42" s="104">
        <v>244520</v>
      </c>
      <c r="K42" s="104">
        <v>493370</v>
      </c>
      <c r="L42" s="105">
        <f t="shared" si="4"/>
        <v>4704871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317750</v>
      </c>
      <c r="F43" s="104">
        <f>F44</f>
        <v>1936779</v>
      </c>
      <c r="G43" s="104">
        <f>G44+G45+G46</f>
        <v>56248174</v>
      </c>
      <c r="H43" s="104">
        <f>H44+H45+H46</f>
        <v>84280656</v>
      </c>
      <c r="I43" s="104">
        <f>I44+I45+I46</f>
        <v>97302085</v>
      </c>
      <c r="J43" s="104">
        <f>J44+J45+J46</f>
        <v>170689977</v>
      </c>
      <c r="K43" s="104">
        <f>K44+K45+K46</f>
        <v>157985192</v>
      </c>
      <c r="L43" s="105">
        <f t="shared" si="4"/>
        <v>568760613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317750</v>
      </c>
      <c r="F44" s="104">
        <v>1936779</v>
      </c>
      <c r="G44" s="104">
        <v>17797973</v>
      </c>
      <c r="H44" s="104">
        <v>25516051</v>
      </c>
      <c r="I44" s="104">
        <v>35983352</v>
      </c>
      <c r="J44" s="104">
        <v>72662848</v>
      </c>
      <c r="K44" s="104">
        <v>61608590</v>
      </c>
      <c r="L44" s="105">
        <f t="shared" si="4"/>
        <v>215823343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33171422</v>
      </c>
      <c r="H45" s="104">
        <v>49114018</v>
      </c>
      <c r="I45" s="104">
        <v>44402486</v>
      </c>
      <c r="J45" s="104">
        <v>54984954</v>
      </c>
      <c r="K45" s="104">
        <v>23989316</v>
      </c>
      <c r="L45" s="105">
        <f t="shared" si="4"/>
        <v>205662196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5278779</v>
      </c>
      <c r="H46" s="104">
        <v>9650587</v>
      </c>
      <c r="I46" s="104">
        <v>16916247</v>
      </c>
      <c r="J46" s="104">
        <v>43042175</v>
      </c>
      <c r="K46" s="104">
        <v>72387286</v>
      </c>
      <c r="L46" s="105">
        <f t="shared" si="4"/>
        <v>147275074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65720</v>
      </c>
      <c r="F47" s="104">
        <f>F48</f>
        <v>375720</v>
      </c>
      <c r="G47" s="104">
        <f>G48+G49+G50</f>
        <v>10500320</v>
      </c>
      <c r="H47" s="104">
        <f>H48+H49+H50</f>
        <v>14939620</v>
      </c>
      <c r="I47" s="104">
        <f>I48+I49+I50</f>
        <v>16556250</v>
      </c>
      <c r="J47" s="104">
        <f>J48+J49+J50</f>
        <v>27527460</v>
      </c>
      <c r="K47" s="104">
        <f>K48+K49+K50</f>
        <v>23855840</v>
      </c>
      <c r="L47" s="105">
        <f t="shared" si="4"/>
        <v>93820930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65720</v>
      </c>
      <c r="F48" s="104">
        <v>375720</v>
      </c>
      <c r="G48" s="104">
        <v>3461340</v>
      </c>
      <c r="H48" s="104">
        <v>4730710</v>
      </c>
      <c r="I48" s="104">
        <v>6584030</v>
      </c>
      <c r="J48" s="104">
        <v>12572350</v>
      </c>
      <c r="K48" s="104">
        <v>10297320</v>
      </c>
      <c r="L48" s="105">
        <f t="shared" si="4"/>
        <v>38087190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6224630</v>
      </c>
      <c r="H49" s="104">
        <v>8820570</v>
      </c>
      <c r="I49" s="104">
        <v>7558090</v>
      </c>
      <c r="J49" s="104">
        <v>9049320</v>
      </c>
      <c r="K49" s="104">
        <v>3845180</v>
      </c>
      <c r="L49" s="105">
        <f t="shared" si="4"/>
        <v>35497790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814350</v>
      </c>
      <c r="H50" s="104">
        <v>1388340</v>
      </c>
      <c r="I50" s="104">
        <v>2414130</v>
      </c>
      <c r="J50" s="104">
        <v>5905790</v>
      </c>
      <c r="K50" s="104">
        <v>9713340</v>
      </c>
      <c r="L50" s="105">
        <f t="shared" si="4"/>
        <v>20235950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317750</v>
      </c>
      <c r="F51" s="116">
        <f aca="true" t="shared" si="5" ref="F51:L51">F38+F39+F40+F41+F42+F43</f>
        <v>19869860</v>
      </c>
      <c r="G51" s="116">
        <f t="shared" si="5"/>
        <v>131499422</v>
      </c>
      <c r="H51" s="116">
        <f t="shared" si="5"/>
        <v>143854067</v>
      </c>
      <c r="I51" s="116">
        <f t="shared" si="5"/>
        <v>154282319</v>
      </c>
      <c r="J51" s="116">
        <f t="shared" si="5"/>
        <v>222527546</v>
      </c>
      <c r="K51" s="116">
        <f t="shared" si="5"/>
        <v>236523136</v>
      </c>
      <c r="L51" s="117">
        <f t="shared" si="5"/>
        <v>908874100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12057991</v>
      </c>
      <c r="G53" s="104">
        <v>53356022</v>
      </c>
      <c r="H53" s="104">
        <v>41804520</v>
      </c>
      <c r="I53" s="104">
        <v>40222878</v>
      </c>
      <c r="J53" s="104">
        <v>35430395</v>
      </c>
      <c r="K53" s="104">
        <v>57618768</v>
      </c>
      <c r="L53" s="105">
        <f aca="true" t="shared" si="6" ref="L53:L65">SUM(E53:K53)</f>
        <v>240490574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201387</v>
      </c>
      <c r="G54" s="104">
        <v>2860120</v>
      </c>
      <c r="H54" s="104">
        <v>4651210</v>
      </c>
      <c r="I54" s="104">
        <v>5140356</v>
      </c>
      <c r="J54" s="104">
        <v>5534856</v>
      </c>
      <c r="K54" s="104">
        <v>6979491</v>
      </c>
      <c r="L54" s="105">
        <f t="shared" si="6"/>
        <v>25367420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3520252</v>
      </c>
      <c r="G55" s="104">
        <v>9951955</v>
      </c>
      <c r="H55" s="104">
        <v>6562201</v>
      </c>
      <c r="I55" s="104">
        <v>5742511</v>
      </c>
      <c r="J55" s="104">
        <v>5489677</v>
      </c>
      <c r="K55" s="104">
        <v>5611482</v>
      </c>
      <c r="L55" s="105">
        <f t="shared" si="6"/>
        <v>36878078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104385</v>
      </c>
      <c r="G56" s="104">
        <v>354461</v>
      </c>
      <c r="H56" s="104">
        <v>355854</v>
      </c>
      <c r="I56" s="104">
        <v>367367</v>
      </c>
      <c r="J56" s="104">
        <v>270846</v>
      </c>
      <c r="K56" s="104">
        <v>339304</v>
      </c>
      <c r="L56" s="105">
        <f t="shared" si="6"/>
        <v>1792217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484397</v>
      </c>
      <c r="G57" s="104">
        <v>2111488</v>
      </c>
      <c r="H57" s="104">
        <v>706169</v>
      </c>
      <c r="I57" s="104">
        <v>268223</v>
      </c>
      <c r="J57" s="104">
        <v>220068</v>
      </c>
      <c r="K57" s="104">
        <v>444033</v>
      </c>
      <c r="L57" s="105">
        <f t="shared" si="6"/>
        <v>4234378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268987</v>
      </c>
      <c r="F58" s="104">
        <f>F59</f>
        <v>1724420</v>
      </c>
      <c r="G58" s="104">
        <f>G59+G60+G61</f>
        <v>49326749</v>
      </c>
      <c r="H58" s="104">
        <f>H59+H60+H61</f>
        <v>74021457</v>
      </c>
      <c r="I58" s="104">
        <f>I59+I60+I61</f>
        <v>85420246</v>
      </c>
      <c r="J58" s="104">
        <f>J59+J60+J61</f>
        <v>150858220</v>
      </c>
      <c r="K58" s="104">
        <f>K59+K60+K61</f>
        <v>139571121</v>
      </c>
      <c r="L58" s="105">
        <f t="shared" si="6"/>
        <v>501191200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268987</v>
      </c>
      <c r="F59" s="104">
        <v>1724420</v>
      </c>
      <c r="G59" s="104">
        <v>16136561</v>
      </c>
      <c r="H59" s="104">
        <v>23193662</v>
      </c>
      <c r="I59" s="104">
        <v>32252900</v>
      </c>
      <c r="J59" s="104">
        <v>65777419</v>
      </c>
      <c r="K59" s="104">
        <v>55640239</v>
      </c>
      <c r="L59" s="105">
        <f t="shared" si="6"/>
        <v>194994188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28581699</v>
      </c>
      <c r="H60" s="104">
        <v>42381703</v>
      </c>
      <c r="I60" s="104">
        <v>38330211</v>
      </c>
      <c r="J60" s="104">
        <v>47476627</v>
      </c>
      <c r="K60" s="104">
        <v>20739793</v>
      </c>
      <c r="L60" s="105">
        <f t="shared" si="6"/>
        <v>177510033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4608489</v>
      </c>
      <c r="H61" s="104">
        <v>8446092</v>
      </c>
      <c r="I61" s="104">
        <v>14837135</v>
      </c>
      <c r="J61" s="104">
        <v>37604174</v>
      </c>
      <c r="K61" s="104">
        <v>63191089</v>
      </c>
      <c r="L61" s="105">
        <f t="shared" si="6"/>
        <v>128686979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42160</v>
      </c>
      <c r="F62" s="104">
        <f>F63</f>
        <v>293260</v>
      </c>
      <c r="G62" s="104">
        <f>G63+G64+G65</f>
        <v>7645320</v>
      </c>
      <c r="H62" s="104">
        <f>H63+H64+H65</f>
        <v>10864100</v>
      </c>
      <c r="I62" s="104">
        <f>I63+I64+I65</f>
        <v>11999830</v>
      </c>
      <c r="J62" s="104">
        <f>J63+J64+J65</f>
        <v>20137830</v>
      </c>
      <c r="K62" s="104">
        <f>K63+K64+K65</f>
        <v>17370000</v>
      </c>
      <c r="L62" s="105">
        <f t="shared" si="6"/>
        <v>68352500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42160</v>
      </c>
      <c r="F63" s="104">
        <v>293260</v>
      </c>
      <c r="G63" s="104">
        <v>2725180</v>
      </c>
      <c r="H63" s="104">
        <v>3736350</v>
      </c>
      <c r="I63" s="104">
        <v>5044270</v>
      </c>
      <c r="J63" s="104">
        <v>9821740</v>
      </c>
      <c r="K63" s="104">
        <v>7975300</v>
      </c>
      <c r="L63" s="105">
        <f t="shared" si="6"/>
        <v>29638260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4329630</v>
      </c>
      <c r="H64" s="104">
        <v>6117670</v>
      </c>
      <c r="I64" s="104">
        <v>5170310</v>
      </c>
      <c r="J64" s="104">
        <v>6134620</v>
      </c>
      <c r="K64" s="104">
        <v>2610100</v>
      </c>
      <c r="L64" s="105">
        <f t="shared" si="6"/>
        <v>24362330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590510</v>
      </c>
      <c r="H65" s="104">
        <v>1010080</v>
      </c>
      <c r="I65" s="104">
        <v>1785250</v>
      </c>
      <c r="J65" s="104">
        <v>4181470</v>
      </c>
      <c r="K65" s="104">
        <v>6784600</v>
      </c>
      <c r="L65" s="105">
        <f t="shared" si="6"/>
        <v>14351910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268987</v>
      </c>
      <c r="F66" s="116">
        <f aca="true" t="shared" si="7" ref="F66:L66">F53+F54+F55+F56+F57+F58</f>
        <v>18092832</v>
      </c>
      <c r="G66" s="116">
        <f t="shared" si="7"/>
        <v>117960795</v>
      </c>
      <c r="H66" s="116">
        <f t="shared" si="7"/>
        <v>128101411</v>
      </c>
      <c r="I66" s="116">
        <f t="shared" si="7"/>
        <v>137161581</v>
      </c>
      <c r="J66" s="116">
        <f t="shared" si="7"/>
        <v>197804062</v>
      </c>
      <c r="K66" s="116">
        <f t="shared" si="7"/>
        <v>210564199</v>
      </c>
      <c r="L66" s="117">
        <f t="shared" si="7"/>
        <v>809953867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0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平成１２年１２月月報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2">
        <v>2</v>
      </c>
      <c r="H15" s="124"/>
      <c r="I15" s="122">
        <v>58</v>
      </c>
      <c r="J15" s="124"/>
      <c r="K15" s="122">
        <f>G15+I15</f>
        <v>60</v>
      </c>
      <c r="L15" s="125"/>
    </row>
    <row r="16" spans="4:12" ht="18.75" customHeight="1" thickBot="1">
      <c r="D16" s="54" t="s">
        <v>88</v>
      </c>
      <c r="E16" s="55"/>
      <c r="F16" s="55"/>
      <c r="G16" s="118">
        <v>57958</v>
      </c>
      <c r="H16" s="120"/>
      <c r="I16" s="118">
        <v>759134</v>
      </c>
      <c r="J16" s="120"/>
      <c r="K16" s="118">
        <f>G16+I16</f>
        <v>817092</v>
      </c>
      <c r="L16" s="121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2">
        <v>41</v>
      </c>
      <c r="H20" s="124"/>
      <c r="I20" s="122">
        <v>503</v>
      </c>
      <c r="J20" s="124"/>
      <c r="K20" s="122">
        <f>G20+I20</f>
        <v>544</v>
      </c>
      <c r="L20" s="125"/>
    </row>
    <row r="21" spans="4:12" ht="18.75" customHeight="1" thickBot="1">
      <c r="D21" s="54" t="s">
        <v>88</v>
      </c>
      <c r="E21" s="55"/>
      <c r="F21" s="55"/>
      <c r="G21" s="118">
        <v>384872</v>
      </c>
      <c r="H21" s="120"/>
      <c r="I21" s="118">
        <v>3784627</v>
      </c>
      <c r="J21" s="120"/>
      <c r="K21" s="118">
        <f>G21+I21</f>
        <v>4169499</v>
      </c>
      <c r="L21" s="121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2">
        <v>29</v>
      </c>
      <c r="H25" s="124"/>
      <c r="I25" s="122">
        <v>106</v>
      </c>
      <c r="J25" s="124"/>
      <c r="K25" s="122">
        <f>G25+I25</f>
        <v>135</v>
      </c>
      <c r="L25" s="125"/>
    </row>
    <row r="26" spans="4:12" ht="18.75" customHeight="1" thickBot="1">
      <c r="D26" s="54" t="s">
        <v>88</v>
      </c>
      <c r="E26" s="55"/>
      <c r="F26" s="55"/>
      <c r="G26" s="118">
        <v>202853</v>
      </c>
      <c r="H26" s="120"/>
      <c r="I26" s="118">
        <v>490287</v>
      </c>
      <c r="J26" s="120"/>
      <c r="K26" s="118">
        <f>G26+I26</f>
        <v>693140</v>
      </c>
      <c r="L26" s="121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2">
        <f>G15+G20+G25</f>
        <v>72</v>
      </c>
      <c r="H30" s="124"/>
      <c r="I30" s="122">
        <f>I15+I20+I25</f>
        <v>667</v>
      </c>
      <c r="J30" s="124"/>
      <c r="K30" s="122">
        <f>G30+I30</f>
        <v>739</v>
      </c>
      <c r="L30" s="125"/>
    </row>
    <row r="31" spans="4:12" ht="18.75" customHeight="1" thickBot="1">
      <c r="D31" s="54" t="s">
        <v>88</v>
      </c>
      <c r="E31" s="55"/>
      <c r="F31" s="55"/>
      <c r="G31" s="118">
        <f>G16+G21+G26</f>
        <v>645683</v>
      </c>
      <c r="H31" s="120"/>
      <c r="I31" s="118">
        <f>I16+I21+I26</f>
        <v>5034048</v>
      </c>
      <c r="J31" s="120"/>
      <c r="K31" s="118">
        <f>G31+I31</f>
        <v>5679731</v>
      </c>
      <c r="L31" s="12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I25" sqref="I25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平成１２年１２月月報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467812940</v>
      </c>
      <c r="E14" s="74">
        <v>159026400</v>
      </c>
      <c r="F14" s="74">
        <v>1569400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117065480</v>
      </c>
      <c r="E15" s="74">
        <v>41793420</v>
      </c>
      <c r="F15" s="74">
        <v>348120</v>
      </c>
      <c r="G15" s="74">
        <v>0</v>
      </c>
      <c r="H15" s="74">
        <v>75272060</v>
      </c>
      <c r="I15" s="61">
        <v>408830</v>
      </c>
    </row>
    <row r="16" spans="2:9" ht="21" customHeight="1">
      <c r="B16" s="75"/>
      <c r="C16" s="73" t="s">
        <v>31</v>
      </c>
      <c r="D16" s="74">
        <f aca="true" t="shared" si="0" ref="D16:I16">D14+D15</f>
        <v>584878420</v>
      </c>
      <c r="E16" s="74">
        <f t="shared" si="0"/>
        <v>200819820</v>
      </c>
      <c r="F16" s="74">
        <f t="shared" si="0"/>
        <v>1917520</v>
      </c>
      <c r="G16" s="74">
        <f t="shared" si="0"/>
        <v>0</v>
      </c>
      <c r="H16" s="74">
        <f t="shared" si="0"/>
        <v>75272060</v>
      </c>
      <c r="I16" s="61">
        <f t="shared" si="0"/>
        <v>408830</v>
      </c>
    </row>
    <row r="17" spans="2:9" ht="21" customHeight="1">
      <c r="B17" s="75" t="s">
        <v>57</v>
      </c>
      <c r="C17" s="73" t="s">
        <v>56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467812940</v>
      </c>
      <c r="E18" s="74">
        <f>E14</f>
        <v>159026400</v>
      </c>
      <c r="F18" s="74">
        <f>F14</f>
        <v>1569400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117065480</v>
      </c>
      <c r="E19" s="74">
        <f>E15+E17</f>
        <v>41793420</v>
      </c>
      <c r="F19" s="74">
        <f>F15+F17</f>
        <v>348120</v>
      </c>
      <c r="G19" s="74">
        <f>G15+G17</f>
        <v>0</v>
      </c>
      <c r="H19" s="74">
        <f>H15+H17</f>
        <v>75272060</v>
      </c>
      <c r="I19" s="61">
        <f>I16+I18</f>
        <v>408830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584878420</v>
      </c>
      <c r="E20" s="79">
        <f t="shared" si="1"/>
        <v>200819820</v>
      </c>
      <c r="F20" s="79">
        <f t="shared" si="1"/>
        <v>1917520</v>
      </c>
      <c r="G20" s="79">
        <f t="shared" si="1"/>
        <v>0</v>
      </c>
      <c r="H20" s="79">
        <f t="shared" si="1"/>
        <v>75272060</v>
      </c>
      <c r="I20" s="62">
        <f t="shared" si="1"/>
        <v>408830</v>
      </c>
    </row>
    <row r="21" spans="3:5" ht="18.75" customHeight="1">
      <c r="C21" s="18"/>
      <c r="E21" s="143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5847375653</v>
      </c>
      <c r="E27" s="74">
        <v>5074142899</v>
      </c>
      <c r="F27" s="74">
        <v>0</v>
      </c>
      <c r="G27" s="74">
        <v>0</v>
      </c>
      <c r="H27" s="61">
        <v>773232754</v>
      </c>
    </row>
    <row r="28" spans="2:8" ht="21.75" customHeight="1">
      <c r="B28" s="27" t="s">
        <v>97</v>
      </c>
      <c r="C28" s="53"/>
      <c r="D28" s="74">
        <v>111784440</v>
      </c>
      <c r="E28" s="74">
        <v>96712540</v>
      </c>
      <c r="F28" s="74">
        <v>0</v>
      </c>
      <c r="G28" s="74">
        <v>0</v>
      </c>
      <c r="H28" s="61">
        <v>15071900</v>
      </c>
    </row>
    <row r="29" spans="2:8" ht="21.75" customHeight="1">
      <c r="B29" s="27" t="s">
        <v>98</v>
      </c>
      <c r="C29" s="53"/>
      <c r="D29" s="74">
        <v>24140435</v>
      </c>
      <c r="E29" s="74">
        <v>23673100</v>
      </c>
      <c r="F29" s="74">
        <v>0</v>
      </c>
      <c r="G29" s="74">
        <v>0</v>
      </c>
      <c r="H29" s="61">
        <v>467335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5983300528</v>
      </c>
      <c r="E31" s="79">
        <f>SUM(E27:E30)</f>
        <v>5194528539</v>
      </c>
      <c r="F31" s="79">
        <f>SUM(F27:F30)</f>
        <v>0</v>
      </c>
      <c r="G31" s="79">
        <f>SUM(G27:G30)</f>
        <v>0</v>
      </c>
      <c r="H31" s="62">
        <f>SUM(H27:H30)</f>
        <v>788771989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2007-01-04T06:18:29Z</dcterms:modified>
  <cp:category/>
  <cp:version/>
  <cp:contentType/>
  <cp:contentStatus/>
</cp:coreProperties>
</file>