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<sst xmlns="http://schemas.openxmlformats.org/spreadsheetml/2006/main" count="206" uniqueCount="116">
  <si>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</si>
  <si>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</si>
  <si>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</si>
  <si>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</si>
  <si>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</si>
  <si>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</si>
  <si>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</si>
  <si>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</si>
  <si>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</si>
  <si>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</si>
  <si>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</si>
  <si>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</si>
  <si>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</si>
  <si>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</si>
  <si>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</si>
  <si>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</si>
  <si>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</si>
  <si>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</si>
  <si>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</si>
  <si>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</si>
  <si>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</si>
  <si>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</si>
  <si>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</si>
  <si>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</si>
  <si>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</si>
  <si>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</si>
  <si>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</si>
  <si>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</si>
  <si>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</si>
  <si>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</si>
  <si>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</si>
  <si>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</si>
  <si>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</si>
  <si>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</si>
  <si>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</si>
  <si>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</si>
  <si>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</si>
  <si>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</si>
  <si>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</si>
  <si>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</si>
  <si>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</si>
  <si>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</si>
  <si>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</si>
  <si>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</si>
  <si>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</si>
  <si>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</si>
  <si>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</si>
  <si>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</si>
  <si>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</si>
  <si>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</si>
  <si>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</si>
  <si>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</si>
  <si>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</si>
  <si>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</si>
  <si>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</si>
  <si>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</si>
  <si>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</si>
  <si>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</si>
  <si>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</si>
  <si>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</si>
  <si>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</si>
  <si>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</si>
  <si>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</si>
  <si>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</si>
  <si>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</si>
  <si>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</si>
  <si>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</si>
  <si>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</si>
  <si>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</si>
  <si>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</si>
  <si>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</si>
  <si>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</si>
  <si>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</si>
  <si>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</si>
  <si>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</si>
  <si>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</si>
  <si>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</si>
  <si>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</si>
  <si>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</si>
  <si>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</si>
  <si>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</si>
  <si>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</si>
  <si>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</si>
  <si>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</si>
  <si>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</si>
  <si>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</si>
  <si>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</si>
  <si>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</si>
  <si>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</si>
  <si>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</si>
  <si>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</si>
  <si>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</si>
  <si>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</si>
  <si>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</si>
  <si>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</si>
  <si>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</si>
  <si>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</si>
  <si>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</si>
  <si>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</si>
  <si>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</si>
  <si>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</si>
  <si>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</si>
  <si>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</si>
  <si>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</si>
  <si>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</si>
  <si>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</si>
  <si>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</si>
  <si>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</si>
  <si>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</si>
  <si>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</si>
  <si>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</si>
  <si>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</si>
  <si>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</si>
  <si>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</si>
  <si>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</si>
  <si>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平成１３年１２月月報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</si>
</sst>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6" fontId="0" fillId="0" borderId="46" xfId="21" applyNumberFormat="1" applyFont="1" applyBorder="1" applyAlignment="1">
      <alignment horizontal="right" vertical="center"/>
      <protection/>
    </xf>
    <xf numFmtId="176" fontId="0" fillId="0" borderId="47" xfId="21" applyNumberFormat="1" applyFont="1" applyBorder="1" applyAlignment="1">
      <alignment horizontal="right" vertical="center"/>
      <protection/>
    </xf>
    <xf numFmtId="176" fontId="0" fillId="0" borderId="48" xfId="21" applyNumberFormat="1" applyFont="1" applyBorder="1" applyAlignment="1">
      <alignment horizontal="right"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0" fontId="0" fillId="0" borderId="47" xfId="21" applyFont="1" applyBorder="1" applyAlignment="1">
      <alignment horizontal="right" vertical="center"/>
      <protection/>
    </xf>
    <xf numFmtId="0" fontId="0" fillId="0" borderId="48" xfId="21" applyFont="1" applyBorder="1" applyAlignment="1">
      <alignment horizontal="right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6" xfId="21" applyNumberFormat="1" applyFont="1" applyBorder="1" applyAlignment="1">
      <alignment horizontal="right" vertical="center"/>
      <protection/>
    </xf>
    <xf numFmtId="176" fontId="2" fillId="0" borderId="48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1">
      <selection activeCell="D24" sqref="D24:H24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18">
        <v>49043</v>
      </c>
      <c r="E15" s="119"/>
      <c r="F15" s="119"/>
      <c r="G15" s="119"/>
      <c r="H15" s="120"/>
      <c r="I15" s="118">
        <v>291</v>
      </c>
      <c r="J15" s="119"/>
      <c r="K15" s="119"/>
      <c r="L15" s="119"/>
      <c r="M15" s="120"/>
      <c r="N15" s="118">
        <v>151</v>
      </c>
      <c r="O15" s="119"/>
      <c r="P15" s="119"/>
      <c r="Q15" s="119"/>
      <c r="R15" s="120"/>
      <c r="S15" s="118">
        <f>D15+I15-N15</f>
        <v>49183</v>
      </c>
      <c r="T15" s="121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22">
        <v>40400</v>
      </c>
      <c r="E20" s="123"/>
      <c r="F20" s="123"/>
      <c r="G20" s="123"/>
      <c r="H20" s="124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22">
        <v>40508</v>
      </c>
      <c r="T20" s="125"/>
    </row>
    <row r="21" spans="3:20" ht="21.75" customHeight="1">
      <c r="C21" s="25" t="s">
        <v>65</v>
      </c>
      <c r="D21" s="122">
        <v>26316</v>
      </c>
      <c r="E21" s="123"/>
      <c r="F21" s="123"/>
      <c r="G21" s="123"/>
      <c r="H21" s="124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22">
        <v>26413</v>
      </c>
      <c r="T21" s="125"/>
    </row>
    <row r="22" spans="3:20" ht="21.75" customHeight="1">
      <c r="C22" s="27" t="s">
        <v>66</v>
      </c>
      <c r="D22" s="122">
        <v>647</v>
      </c>
      <c r="E22" s="123"/>
      <c r="F22" s="123"/>
      <c r="G22" s="123"/>
      <c r="H22" s="124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22">
        <v>651</v>
      </c>
      <c r="T22" s="125"/>
    </row>
    <row r="23" spans="3:20" ht="21.75" customHeight="1">
      <c r="C23" s="27" t="s">
        <v>67</v>
      </c>
      <c r="D23" s="122">
        <v>97</v>
      </c>
      <c r="E23" s="123"/>
      <c r="F23" s="123"/>
      <c r="G23" s="123"/>
      <c r="H23" s="124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22">
        <v>97</v>
      </c>
      <c r="T23" s="125"/>
    </row>
    <row r="24" spans="3:20" ht="21.75" customHeight="1" thickBot="1">
      <c r="C24" s="24" t="s">
        <v>31</v>
      </c>
      <c r="D24" s="118">
        <f>D20+D21</f>
        <v>66716</v>
      </c>
      <c r="E24" s="119"/>
      <c r="F24" s="119"/>
      <c r="G24" s="119"/>
      <c r="H24" s="120"/>
      <c r="I24" s="28" t="s">
        <v>68</v>
      </c>
      <c r="J24" s="29"/>
      <c r="K24" s="119">
        <f>S29</f>
        <v>471</v>
      </c>
      <c r="L24" s="126"/>
      <c r="M24" s="127"/>
      <c r="N24" s="28" t="s">
        <v>69</v>
      </c>
      <c r="O24" s="29"/>
      <c r="P24" s="119">
        <f>S31</f>
        <v>266</v>
      </c>
      <c r="Q24" s="126"/>
      <c r="R24" s="127"/>
      <c r="S24" s="118">
        <f>S20+S21</f>
        <v>66921</v>
      </c>
      <c r="T24" s="121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28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32" t="s">
        <v>109</v>
      </c>
      <c r="N28" s="133"/>
      <c r="O28" s="134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29"/>
      <c r="D29" s="122">
        <v>86</v>
      </c>
      <c r="E29" s="123"/>
      <c r="F29" s="124"/>
      <c r="G29" s="122">
        <v>1</v>
      </c>
      <c r="H29" s="123"/>
      <c r="I29" s="124"/>
      <c r="J29" s="122">
        <v>383</v>
      </c>
      <c r="K29" s="123"/>
      <c r="L29" s="124"/>
      <c r="M29" s="122">
        <v>0</v>
      </c>
      <c r="N29" s="123"/>
      <c r="O29" s="124"/>
      <c r="P29" s="122">
        <v>1</v>
      </c>
      <c r="Q29" s="123"/>
      <c r="R29" s="124"/>
      <c r="S29" s="34">
        <f>SUM(D29:R29)</f>
        <v>471</v>
      </c>
      <c r="T29" s="9"/>
    </row>
    <row r="30" spans="3:20" ht="24.75" customHeight="1">
      <c r="C30" s="130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35" t="s">
        <v>110</v>
      </c>
      <c r="N30" s="136"/>
      <c r="O30" s="137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31"/>
      <c r="D31" s="118">
        <v>68</v>
      </c>
      <c r="E31" s="119"/>
      <c r="F31" s="120"/>
      <c r="G31" s="118">
        <v>2</v>
      </c>
      <c r="H31" s="119"/>
      <c r="I31" s="120"/>
      <c r="J31" s="118">
        <v>195</v>
      </c>
      <c r="K31" s="119"/>
      <c r="L31" s="120"/>
      <c r="M31" s="118">
        <v>0</v>
      </c>
      <c r="N31" s="119"/>
      <c r="O31" s="120"/>
      <c r="P31" s="118">
        <v>1</v>
      </c>
      <c r="Q31" s="119"/>
      <c r="R31" s="120"/>
      <c r="S31" s="39">
        <f>SUM(D31:R31)</f>
        <v>266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平成１３年１２月月報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1314</v>
      </c>
      <c r="G14" s="51">
        <f t="shared" si="0"/>
        <v>2060</v>
      </c>
      <c r="H14" s="51">
        <f t="shared" si="0"/>
        <v>1381</v>
      </c>
      <c r="I14" s="51">
        <f t="shared" si="0"/>
        <v>949</v>
      </c>
      <c r="J14" s="51">
        <f t="shared" si="0"/>
        <v>949</v>
      </c>
      <c r="K14" s="51">
        <f t="shared" si="0"/>
        <v>967</v>
      </c>
      <c r="L14" s="52">
        <f>SUM(F14:K14)</f>
        <v>7620</v>
      </c>
      <c r="M14" s="8"/>
    </row>
    <row r="15" spans="3:13" ht="22.5" customHeight="1">
      <c r="C15" s="49"/>
      <c r="D15" s="53" t="s">
        <v>64</v>
      </c>
      <c r="E15" s="53"/>
      <c r="F15" s="51">
        <v>276</v>
      </c>
      <c r="G15" s="51">
        <v>387</v>
      </c>
      <c r="H15" s="51">
        <v>251</v>
      </c>
      <c r="I15" s="51">
        <v>178</v>
      </c>
      <c r="J15" s="51">
        <v>151</v>
      </c>
      <c r="K15" s="51">
        <v>161</v>
      </c>
      <c r="L15" s="52">
        <f>SUM(F15:K15)</f>
        <v>1404</v>
      </c>
      <c r="M15" s="8"/>
    </row>
    <row r="16" spans="3:13" ht="22.5" customHeight="1">
      <c r="C16" s="49"/>
      <c r="D16" s="53" t="s">
        <v>75</v>
      </c>
      <c r="E16" s="53"/>
      <c r="F16" s="51">
        <v>1038</v>
      </c>
      <c r="G16" s="51">
        <v>1673</v>
      </c>
      <c r="H16" s="51">
        <v>1130</v>
      </c>
      <c r="I16" s="51">
        <v>771</v>
      </c>
      <c r="J16" s="51">
        <v>798</v>
      </c>
      <c r="K16" s="51">
        <v>806</v>
      </c>
      <c r="L16" s="52">
        <f>SUM(F16:K16)</f>
        <v>6216</v>
      </c>
      <c r="M16" s="8"/>
    </row>
    <row r="17" spans="3:13" ht="22.5" customHeight="1">
      <c r="C17" s="49" t="s">
        <v>76</v>
      </c>
      <c r="D17" s="50"/>
      <c r="E17" s="50"/>
      <c r="F17" s="51">
        <v>33</v>
      </c>
      <c r="G17" s="51">
        <v>79</v>
      </c>
      <c r="H17" s="51">
        <v>71</v>
      </c>
      <c r="I17" s="51">
        <v>39</v>
      </c>
      <c r="J17" s="51">
        <v>40</v>
      </c>
      <c r="K17" s="51">
        <v>48</v>
      </c>
      <c r="L17" s="52">
        <f>SUM(F17:K17)</f>
        <v>310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1347</v>
      </c>
      <c r="G18" s="56">
        <f t="shared" si="1"/>
        <v>2139</v>
      </c>
      <c r="H18" s="56">
        <f t="shared" si="1"/>
        <v>1452</v>
      </c>
      <c r="I18" s="56">
        <f t="shared" si="1"/>
        <v>988</v>
      </c>
      <c r="J18" s="56">
        <f t="shared" si="1"/>
        <v>989</v>
      </c>
      <c r="K18" s="56">
        <f t="shared" si="1"/>
        <v>1015</v>
      </c>
      <c r="L18" s="57">
        <f>SUM(F18:K18)</f>
        <v>7930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760</v>
      </c>
      <c r="G23" s="51">
        <v>1338</v>
      </c>
      <c r="H23" s="51">
        <v>854</v>
      </c>
      <c r="I23" s="51">
        <v>546</v>
      </c>
      <c r="J23" s="51">
        <v>376</v>
      </c>
      <c r="K23" s="51">
        <v>369</v>
      </c>
      <c r="L23" s="52">
        <f>SUM(F23:K23)</f>
        <v>4243</v>
      </c>
      <c r="M23" s="8"/>
    </row>
    <row r="24" spans="3:13" ht="22.5" customHeight="1">
      <c r="C24" s="60" t="s">
        <v>79</v>
      </c>
      <c r="D24" s="50"/>
      <c r="E24" s="50"/>
      <c r="F24" s="51">
        <v>14</v>
      </c>
      <c r="G24" s="51">
        <v>51</v>
      </c>
      <c r="H24" s="51">
        <v>44</v>
      </c>
      <c r="I24" s="51">
        <v>29</v>
      </c>
      <c r="J24" s="51">
        <v>15</v>
      </c>
      <c r="K24" s="51">
        <v>28</v>
      </c>
      <c r="L24" s="52">
        <f>SUM(F24:K24)</f>
        <v>181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774</v>
      </c>
      <c r="G25" s="56">
        <f t="shared" si="2"/>
        <v>1389</v>
      </c>
      <c r="H25" s="56">
        <f t="shared" si="2"/>
        <v>898</v>
      </c>
      <c r="I25" s="56">
        <f t="shared" si="2"/>
        <v>575</v>
      </c>
      <c r="J25" s="56">
        <f t="shared" si="2"/>
        <v>391</v>
      </c>
      <c r="K25" s="56">
        <f t="shared" si="2"/>
        <v>397</v>
      </c>
      <c r="L25" s="57">
        <f>SUM(F25:K25)</f>
        <v>4424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8">
        <v>768</v>
      </c>
      <c r="G30" s="139"/>
      <c r="H30" s="138">
        <v>609</v>
      </c>
      <c r="I30" s="139"/>
      <c r="J30" s="138">
        <v>291</v>
      </c>
      <c r="K30" s="139"/>
      <c r="L30" s="61">
        <f>SUM(F30:K30)</f>
        <v>1668</v>
      </c>
      <c r="M30" s="8"/>
    </row>
    <row r="31" spans="3:13" ht="22.5" customHeight="1">
      <c r="C31" s="60" t="s">
        <v>79</v>
      </c>
      <c r="D31" s="50"/>
      <c r="E31" s="50"/>
      <c r="F31" s="138">
        <v>7</v>
      </c>
      <c r="G31" s="139"/>
      <c r="H31" s="138">
        <v>12</v>
      </c>
      <c r="I31" s="139"/>
      <c r="J31" s="138">
        <v>12</v>
      </c>
      <c r="K31" s="139"/>
      <c r="L31" s="61">
        <f>SUM(F31:K31)</f>
        <v>31</v>
      </c>
      <c r="M31" s="8"/>
    </row>
    <row r="32" spans="3:13" ht="22.5" customHeight="1" thickBot="1">
      <c r="C32" s="54" t="s">
        <v>77</v>
      </c>
      <c r="D32" s="55"/>
      <c r="E32" s="55"/>
      <c r="F32" s="140">
        <f>F30+F31</f>
        <v>775</v>
      </c>
      <c r="G32" s="141"/>
      <c r="H32" s="140">
        <f>H30+H31</f>
        <v>621</v>
      </c>
      <c r="I32" s="141"/>
      <c r="J32" s="140">
        <f>J30+J31</f>
        <v>303</v>
      </c>
      <c r="K32" s="141"/>
      <c r="L32" s="62">
        <f>SUM(F32:K32)</f>
        <v>1699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="75" zoomScaleNormal="75" workbookViewId="0" topLeftCell="A46">
      <selection activeCell="E63" sqref="E63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平成１３年１２月月報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865</v>
      </c>
      <c r="G10" s="104">
        <v>1962</v>
      </c>
      <c r="H10" s="104">
        <v>1477</v>
      </c>
      <c r="I10" s="104">
        <v>1032</v>
      </c>
      <c r="J10" s="104">
        <v>788</v>
      </c>
      <c r="K10" s="104">
        <v>1015</v>
      </c>
      <c r="L10" s="105">
        <f aca="true" t="shared" si="0" ref="L10:L22">SUM(E10:K10)</f>
        <v>7139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8</v>
      </c>
      <c r="G11" s="104">
        <v>59</v>
      </c>
      <c r="H11" s="104">
        <v>107</v>
      </c>
      <c r="I11" s="104">
        <v>102</v>
      </c>
      <c r="J11" s="104">
        <v>99</v>
      </c>
      <c r="K11" s="104">
        <v>99</v>
      </c>
      <c r="L11" s="105">
        <f t="shared" si="0"/>
        <v>474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792</v>
      </c>
      <c r="G12" s="104">
        <v>1458</v>
      </c>
      <c r="H12" s="104">
        <v>981</v>
      </c>
      <c r="I12" s="104">
        <v>654</v>
      </c>
      <c r="J12" s="104">
        <v>458</v>
      </c>
      <c r="K12" s="104">
        <v>571</v>
      </c>
      <c r="L12" s="105">
        <f t="shared" si="0"/>
        <v>4914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16</v>
      </c>
      <c r="G13" s="104">
        <v>33</v>
      </c>
      <c r="H13" s="104">
        <v>24</v>
      </c>
      <c r="I13" s="104">
        <v>14</v>
      </c>
      <c r="J13" s="104">
        <v>15</v>
      </c>
      <c r="K13" s="104">
        <v>9</v>
      </c>
      <c r="L13" s="105">
        <f t="shared" si="0"/>
        <v>111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9</v>
      </c>
      <c r="G14" s="104">
        <v>23</v>
      </c>
      <c r="H14" s="104">
        <v>17</v>
      </c>
      <c r="I14" s="104">
        <v>6</v>
      </c>
      <c r="J14" s="104">
        <v>3</v>
      </c>
      <c r="K14" s="104">
        <v>5</v>
      </c>
      <c r="L14" s="105">
        <f t="shared" si="0"/>
        <v>63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1</v>
      </c>
      <c r="F15" s="104">
        <f>F16</f>
        <v>3</v>
      </c>
      <c r="G15" s="104">
        <f>G16+G17+G18</f>
        <v>203</v>
      </c>
      <c r="H15" s="104">
        <f>H16+H17+H18</f>
        <v>290</v>
      </c>
      <c r="I15" s="104">
        <f>I16+I17+I18</f>
        <v>285</v>
      </c>
      <c r="J15" s="104">
        <f>J16+J17+J18</f>
        <v>458</v>
      </c>
      <c r="K15" s="104">
        <f>K16+K17+K18</f>
        <v>498</v>
      </c>
      <c r="L15" s="105">
        <f t="shared" si="0"/>
        <v>1738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1</v>
      </c>
      <c r="F16" s="104">
        <v>3</v>
      </c>
      <c r="G16" s="104">
        <v>71</v>
      </c>
      <c r="H16" s="104">
        <v>126</v>
      </c>
      <c r="I16" s="104">
        <v>127</v>
      </c>
      <c r="J16" s="104">
        <v>224</v>
      </c>
      <c r="K16" s="104">
        <v>229</v>
      </c>
      <c r="L16" s="105">
        <f t="shared" si="0"/>
        <v>781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123</v>
      </c>
      <c r="H17" s="104">
        <v>137</v>
      </c>
      <c r="I17" s="104">
        <v>121</v>
      </c>
      <c r="J17" s="104">
        <v>169</v>
      </c>
      <c r="K17" s="104">
        <v>101</v>
      </c>
      <c r="L17" s="105">
        <f t="shared" si="0"/>
        <v>651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9</v>
      </c>
      <c r="H18" s="104">
        <v>27</v>
      </c>
      <c r="I18" s="104">
        <v>37</v>
      </c>
      <c r="J18" s="104">
        <v>65</v>
      </c>
      <c r="K18" s="104">
        <v>168</v>
      </c>
      <c r="L18" s="105">
        <f t="shared" si="0"/>
        <v>306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1</v>
      </c>
      <c r="F19" s="104">
        <f>F20</f>
        <v>3</v>
      </c>
      <c r="G19" s="104">
        <f>G20+G21+G22</f>
        <v>203</v>
      </c>
      <c r="H19" s="104">
        <f>H20+H21+H22</f>
        <v>289</v>
      </c>
      <c r="I19" s="104">
        <f>I20+I21+I22</f>
        <v>285</v>
      </c>
      <c r="J19" s="104">
        <f>J20+J21+J22</f>
        <v>455</v>
      </c>
      <c r="K19" s="104">
        <f>K20+K21+K22</f>
        <v>492</v>
      </c>
      <c r="L19" s="105">
        <f t="shared" si="0"/>
        <v>1728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1</v>
      </c>
      <c r="F20" s="104">
        <v>3</v>
      </c>
      <c r="G20" s="104">
        <v>71</v>
      </c>
      <c r="H20" s="104">
        <v>126</v>
      </c>
      <c r="I20" s="104">
        <v>127</v>
      </c>
      <c r="J20" s="104">
        <v>221</v>
      </c>
      <c r="K20" s="104">
        <v>224</v>
      </c>
      <c r="L20" s="105">
        <f t="shared" si="0"/>
        <v>773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123</v>
      </c>
      <c r="H21" s="104">
        <v>137</v>
      </c>
      <c r="I21" s="104">
        <v>121</v>
      </c>
      <c r="J21" s="104">
        <v>169</v>
      </c>
      <c r="K21" s="104">
        <v>101</v>
      </c>
      <c r="L21" s="105">
        <f t="shared" si="0"/>
        <v>651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9</v>
      </c>
      <c r="H22" s="104">
        <v>26</v>
      </c>
      <c r="I22" s="104">
        <v>37</v>
      </c>
      <c r="J22" s="104">
        <v>65</v>
      </c>
      <c r="K22" s="104">
        <v>167</v>
      </c>
      <c r="L22" s="105">
        <f t="shared" si="0"/>
        <v>304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1</v>
      </c>
      <c r="F23" s="116">
        <f aca="true" t="shared" si="1" ref="F23:L23">F10+F11+F12+F13+F14+F15</f>
        <v>1693</v>
      </c>
      <c r="G23" s="116">
        <f t="shared" si="1"/>
        <v>3738</v>
      </c>
      <c r="H23" s="116">
        <f t="shared" si="1"/>
        <v>2896</v>
      </c>
      <c r="I23" s="116">
        <f t="shared" si="1"/>
        <v>2093</v>
      </c>
      <c r="J23" s="116">
        <f t="shared" si="1"/>
        <v>1821</v>
      </c>
      <c r="K23" s="116">
        <f t="shared" si="1"/>
        <v>2197</v>
      </c>
      <c r="L23" s="117">
        <f t="shared" si="1"/>
        <v>14439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2017198</v>
      </c>
      <c r="G25" s="104">
        <v>7601843</v>
      </c>
      <c r="H25" s="104">
        <v>6588796</v>
      </c>
      <c r="I25" s="104">
        <v>5756708</v>
      </c>
      <c r="J25" s="104">
        <v>4525326</v>
      </c>
      <c r="K25" s="104">
        <v>6835956</v>
      </c>
      <c r="L25" s="105">
        <f aca="true" t="shared" si="2" ref="L25:L35">SUM(E25:K25)</f>
        <v>33325827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52562</v>
      </c>
      <c r="G26" s="104">
        <v>296216</v>
      </c>
      <c r="H26" s="104">
        <v>722517</v>
      </c>
      <c r="I26" s="104">
        <v>842199</v>
      </c>
      <c r="J26" s="104">
        <v>853449</v>
      </c>
      <c r="K26" s="104">
        <v>902446</v>
      </c>
      <c r="L26" s="105">
        <f t="shared" si="2"/>
        <v>3669389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533746</v>
      </c>
      <c r="G27" s="104">
        <v>1334025</v>
      </c>
      <c r="H27" s="104">
        <v>1044629</v>
      </c>
      <c r="I27" s="104">
        <v>948819</v>
      </c>
      <c r="J27" s="104">
        <v>623577</v>
      </c>
      <c r="K27" s="104">
        <v>703102</v>
      </c>
      <c r="L27" s="105">
        <f t="shared" si="2"/>
        <v>5187898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25203</v>
      </c>
      <c r="F28" s="104">
        <f>F29</f>
        <v>75237</v>
      </c>
      <c r="G28" s="104">
        <f>G29+G30+G31</f>
        <v>4986256</v>
      </c>
      <c r="H28" s="104">
        <f>H29+H30+H31</f>
        <v>7565126</v>
      </c>
      <c r="I28" s="104">
        <f>I29+I30+I31</f>
        <v>7984372</v>
      </c>
      <c r="J28" s="104">
        <f>J29+J30+J31</f>
        <v>13346817</v>
      </c>
      <c r="K28" s="104">
        <f>K29+K30+K31</f>
        <v>16168923</v>
      </c>
      <c r="L28" s="105">
        <f t="shared" si="2"/>
        <v>50151934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25203</v>
      </c>
      <c r="F29" s="104">
        <v>75237</v>
      </c>
      <c r="G29" s="104">
        <v>1754927</v>
      </c>
      <c r="H29" s="104">
        <v>3229712</v>
      </c>
      <c r="I29" s="104">
        <v>3405110</v>
      </c>
      <c r="J29" s="104">
        <v>6264870</v>
      </c>
      <c r="K29" s="104">
        <v>6398028</v>
      </c>
      <c r="L29" s="105">
        <f t="shared" si="2"/>
        <v>21153087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2905298</v>
      </c>
      <c r="H30" s="104">
        <v>3430850</v>
      </c>
      <c r="I30" s="104">
        <v>3251095</v>
      </c>
      <c r="J30" s="104">
        <v>4691578</v>
      </c>
      <c r="K30" s="104">
        <v>3127730</v>
      </c>
      <c r="L30" s="105">
        <f t="shared" si="2"/>
        <v>17406551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326031</v>
      </c>
      <c r="H31" s="104">
        <v>904564</v>
      </c>
      <c r="I31" s="104">
        <v>1328167</v>
      </c>
      <c r="J31" s="104">
        <v>2390369</v>
      </c>
      <c r="K31" s="104">
        <v>6643165</v>
      </c>
      <c r="L31" s="105">
        <f t="shared" si="2"/>
        <v>11592296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31</v>
      </c>
      <c r="F32" s="104">
        <f>F33</f>
        <v>93</v>
      </c>
      <c r="G32" s="104">
        <f>G33+G34+G35</f>
        <v>5707</v>
      </c>
      <c r="H32" s="104">
        <f>H33+H34+H35</f>
        <v>8112</v>
      </c>
      <c r="I32" s="104">
        <f>I33+I34+I35</f>
        <v>8176</v>
      </c>
      <c r="J32" s="104">
        <f>J33+J34+J35</f>
        <v>12842</v>
      </c>
      <c r="K32" s="104">
        <f>K33+K34+K35</f>
        <v>14305</v>
      </c>
      <c r="L32" s="105">
        <f t="shared" si="2"/>
        <v>49266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31</v>
      </c>
      <c r="F33" s="104">
        <v>93</v>
      </c>
      <c r="G33" s="104">
        <v>2177</v>
      </c>
      <c r="H33" s="104">
        <v>3753</v>
      </c>
      <c r="I33" s="104">
        <v>3890</v>
      </c>
      <c r="J33" s="104">
        <v>6606</v>
      </c>
      <c r="K33" s="104">
        <v>6543</v>
      </c>
      <c r="L33" s="105">
        <f t="shared" si="2"/>
        <v>23093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3251</v>
      </c>
      <c r="H34" s="104">
        <v>3620</v>
      </c>
      <c r="I34" s="104">
        <v>3248</v>
      </c>
      <c r="J34" s="104">
        <v>4487</v>
      </c>
      <c r="K34" s="104">
        <v>2840</v>
      </c>
      <c r="L34" s="105">
        <f t="shared" si="2"/>
        <v>17446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279</v>
      </c>
      <c r="H35" s="104">
        <v>739</v>
      </c>
      <c r="I35" s="104">
        <v>1038</v>
      </c>
      <c r="J35" s="104">
        <v>1749</v>
      </c>
      <c r="K35" s="104">
        <v>4922</v>
      </c>
      <c r="L35" s="105">
        <f t="shared" si="2"/>
        <v>8727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25203</v>
      </c>
      <c r="F36" s="116">
        <f aca="true" t="shared" si="3" ref="F36:L36">F25+F26+F27+F28</f>
        <v>2678743</v>
      </c>
      <c r="G36" s="116">
        <f t="shared" si="3"/>
        <v>14218340</v>
      </c>
      <c r="H36" s="116">
        <f t="shared" si="3"/>
        <v>15921068</v>
      </c>
      <c r="I36" s="116">
        <f t="shared" si="3"/>
        <v>15532098</v>
      </c>
      <c r="J36" s="116">
        <f t="shared" si="3"/>
        <v>19349169</v>
      </c>
      <c r="K36" s="116">
        <f t="shared" si="3"/>
        <v>24610427</v>
      </c>
      <c r="L36" s="117">
        <f t="shared" si="3"/>
        <v>92335048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21259360</v>
      </c>
      <c r="G38" s="104">
        <v>79984935</v>
      </c>
      <c r="H38" s="104">
        <v>69251622</v>
      </c>
      <c r="I38" s="104">
        <v>60487966</v>
      </c>
      <c r="J38" s="104">
        <v>47551675</v>
      </c>
      <c r="K38" s="104">
        <v>71937448</v>
      </c>
      <c r="L38" s="105">
        <f aca="true" t="shared" si="4" ref="L38:L50">SUM(E38:K38)</f>
        <v>350473006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546641</v>
      </c>
      <c r="G39" s="104">
        <v>3080620</v>
      </c>
      <c r="H39" s="104">
        <v>7509006</v>
      </c>
      <c r="I39" s="104">
        <v>8754298</v>
      </c>
      <c r="J39" s="104">
        <v>8861470</v>
      </c>
      <c r="K39" s="104">
        <v>9378281</v>
      </c>
      <c r="L39" s="105">
        <f t="shared" si="4"/>
        <v>38130316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5350738</v>
      </c>
      <c r="G40" s="104">
        <v>13510657</v>
      </c>
      <c r="H40" s="104">
        <v>10628933</v>
      </c>
      <c r="I40" s="104">
        <v>9678616</v>
      </c>
      <c r="J40" s="104">
        <v>6377928</v>
      </c>
      <c r="K40" s="104">
        <v>7172072</v>
      </c>
      <c r="L40" s="105">
        <f t="shared" si="4"/>
        <v>52718944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362396</v>
      </c>
      <c r="G41" s="104">
        <v>938920</v>
      </c>
      <c r="H41" s="104">
        <v>516989</v>
      </c>
      <c r="I41" s="104">
        <v>278962</v>
      </c>
      <c r="J41" s="104">
        <v>692583</v>
      </c>
      <c r="K41" s="104">
        <v>513950</v>
      </c>
      <c r="L41" s="105">
        <f t="shared" si="4"/>
        <v>3303800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941073</v>
      </c>
      <c r="G42" s="104">
        <v>2126535</v>
      </c>
      <c r="H42" s="104">
        <v>2497073</v>
      </c>
      <c r="I42" s="104">
        <v>609504</v>
      </c>
      <c r="J42" s="104">
        <v>474550</v>
      </c>
      <c r="K42" s="104">
        <v>640410</v>
      </c>
      <c r="L42" s="105">
        <f t="shared" si="4"/>
        <v>7289145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317750</v>
      </c>
      <c r="F43" s="104">
        <f>F44</f>
        <v>979624</v>
      </c>
      <c r="G43" s="104">
        <f>G44+G45+G46</f>
        <v>63828264</v>
      </c>
      <c r="H43" s="104">
        <f>H44+H45+H46</f>
        <v>95614370</v>
      </c>
      <c r="I43" s="104">
        <f>I44+I45+I46</f>
        <v>100057873</v>
      </c>
      <c r="J43" s="104">
        <f>J44+J45+J46</f>
        <v>165367978</v>
      </c>
      <c r="K43" s="104">
        <f>K44+K45+K46</f>
        <v>198034674</v>
      </c>
      <c r="L43" s="105">
        <f t="shared" si="4"/>
        <v>624200533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317750</v>
      </c>
      <c r="F44" s="104">
        <v>979624</v>
      </c>
      <c r="G44" s="104">
        <v>22779756</v>
      </c>
      <c r="H44" s="104">
        <v>41324409</v>
      </c>
      <c r="I44" s="104">
        <v>43368933</v>
      </c>
      <c r="J44" s="104">
        <v>78776472</v>
      </c>
      <c r="K44" s="104">
        <v>79871505</v>
      </c>
      <c r="L44" s="105">
        <f t="shared" si="4"/>
        <v>267418449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37056687</v>
      </c>
      <c r="H45" s="104">
        <v>43333430</v>
      </c>
      <c r="I45" s="104">
        <v>40670584</v>
      </c>
      <c r="J45" s="104">
        <v>58211264</v>
      </c>
      <c r="K45" s="104">
        <v>38695805</v>
      </c>
      <c r="L45" s="105">
        <f t="shared" si="4"/>
        <v>217967770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3991821</v>
      </c>
      <c r="H46" s="104">
        <v>10956531</v>
      </c>
      <c r="I46" s="104">
        <v>16018356</v>
      </c>
      <c r="J46" s="104">
        <v>28380242</v>
      </c>
      <c r="K46" s="104">
        <v>79467364</v>
      </c>
      <c r="L46" s="105">
        <f t="shared" si="4"/>
        <v>138814314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65720</v>
      </c>
      <c r="F47" s="104">
        <f>F48</f>
        <v>197160</v>
      </c>
      <c r="G47" s="104">
        <f>G48+G49+G50</f>
        <v>12124290</v>
      </c>
      <c r="H47" s="104">
        <f>H48+H49+H50</f>
        <v>17222240</v>
      </c>
      <c r="I47" s="104">
        <f>I48+I49+I50</f>
        <v>17403200</v>
      </c>
      <c r="J47" s="104">
        <f>J48+J49+J50</f>
        <v>27011770</v>
      </c>
      <c r="K47" s="104">
        <f>K48+K49+K50</f>
        <v>30583430</v>
      </c>
      <c r="L47" s="105">
        <f t="shared" si="4"/>
        <v>104607810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65720</v>
      </c>
      <c r="F48" s="104">
        <v>197160</v>
      </c>
      <c r="G48" s="104">
        <v>4568440</v>
      </c>
      <c r="H48" s="104">
        <v>7851510</v>
      </c>
      <c r="I48" s="104">
        <v>8113080</v>
      </c>
      <c r="J48" s="104">
        <v>13799000</v>
      </c>
      <c r="K48" s="104">
        <v>13522990</v>
      </c>
      <c r="L48" s="105">
        <f t="shared" si="4"/>
        <v>48117900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6948870</v>
      </c>
      <c r="H49" s="104">
        <v>7765950</v>
      </c>
      <c r="I49" s="104">
        <v>6988910</v>
      </c>
      <c r="J49" s="104">
        <v>9529790</v>
      </c>
      <c r="K49" s="104">
        <v>6260750</v>
      </c>
      <c r="L49" s="105">
        <f t="shared" si="4"/>
        <v>37494270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606980</v>
      </c>
      <c r="H50" s="104">
        <v>1604780</v>
      </c>
      <c r="I50" s="104">
        <v>2301210</v>
      </c>
      <c r="J50" s="104">
        <v>3682980</v>
      </c>
      <c r="K50" s="104">
        <v>10799690</v>
      </c>
      <c r="L50" s="105">
        <f t="shared" si="4"/>
        <v>18995640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317750</v>
      </c>
      <c r="F51" s="116">
        <f aca="true" t="shared" si="5" ref="F51:L51">F38+F39+F40+F41+F42+F43</f>
        <v>29439832</v>
      </c>
      <c r="G51" s="116">
        <f t="shared" si="5"/>
        <v>163469931</v>
      </c>
      <c r="H51" s="116">
        <f t="shared" si="5"/>
        <v>186017993</v>
      </c>
      <c r="I51" s="116">
        <f t="shared" si="5"/>
        <v>179867219</v>
      </c>
      <c r="J51" s="116">
        <f t="shared" si="5"/>
        <v>229326184</v>
      </c>
      <c r="K51" s="116">
        <f t="shared" si="5"/>
        <v>287676835</v>
      </c>
      <c r="L51" s="117">
        <f t="shared" si="5"/>
        <v>1076115744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19133077</v>
      </c>
      <c r="G53" s="104">
        <v>71985728</v>
      </c>
      <c r="H53" s="104">
        <v>62325959</v>
      </c>
      <c r="I53" s="104">
        <v>54439707</v>
      </c>
      <c r="J53" s="104">
        <v>42796283</v>
      </c>
      <c r="K53" s="104">
        <v>64743426</v>
      </c>
      <c r="L53" s="105">
        <f aca="true" t="shared" si="6" ref="L53:L65">SUM(E53:K53)</f>
        <v>315424180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491973</v>
      </c>
      <c r="G54" s="104">
        <v>2772532</v>
      </c>
      <c r="H54" s="104">
        <v>6758057</v>
      </c>
      <c r="I54" s="104">
        <v>7878827</v>
      </c>
      <c r="J54" s="104">
        <v>7975283</v>
      </c>
      <c r="K54" s="104">
        <v>8440409</v>
      </c>
      <c r="L54" s="105">
        <f t="shared" si="6"/>
        <v>34317081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5313563</v>
      </c>
      <c r="G55" s="104">
        <v>13137339</v>
      </c>
      <c r="H55" s="104">
        <v>10198193</v>
      </c>
      <c r="I55" s="104">
        <v>9183660</v>
      </c>
      <c r="J55" s="104">
        <v>6056814</v>
      </c>
      <c r="K55" s="104">
        <v>6784981</v>
      </c>
      <c r="L55" s="105">
        <f t="shared" si="6"/>
        <v>50674550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326155</v>
      </c>
      <c r="G56" s="104">
        <v>845027</v>
      </c>
      <c r="H56" s="104">
        <v>465287</v>
      </c>
      <c r="I56" s="104">
        <v>251064</v>
      </c>
      <c r="J56" s="104">
        <v>623323</v>
      </c>
      <c r="K56" s="104">
        <v>462555</v>
      </c>
      <c r="L56" s="105">
        <f t="shared" si="6"/>
        <v>2973411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846965</v>
      </c>
      <c r="G57" s="104">
        <v>1913879</v>
      </c>
      <c r="H57" s="104">
        <v>2247363</v>
      </c>
      <c r="I57" s="104">
        <v>548553</v>
      </c>
      <c r="J57" s="104">
        <v>427095</v>
      </c>
      <c r="K57" s="104">
        <v>576368</v>
      </c>
      <c r="L57" s="105">
        <f t="shared" si="6"/>
        <v>6560223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268367</v>
      </c>
      <c r="F58" s="104">
        <f>F59</f>
        <v>854875</v>
      </c>
      <c r="G58" s="104">
        <f>G59+G60+G61</f>
        <v>55657584</v>
      </c>
      <c r="H58" s="104">
        <f>H59+H60+H61</f>
        <v>83377187</v>
      </c>
      <c r="I58" s="104">
        <f>I59+I60+I61</f>
        <v>87879476</v>
      </c>
      <c r="J58" s="104">
        <f>J59+J60+J61</f>
        <v>144946857</v>
      </c>
      <c r="K58" s="104">
        <f>K59+K60+K61</f>
        <v>174404164</v>
      </c>
      <c r="L58" s="105">
        <f t="shared" si="6"/>
        <v>547388510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268367</v>
      </c>
      <c r="F59" s="104">
        <v>854875</v>
      </c>
      <c r="G59" s="104">
        <v>20322430</v>
      </c>
      <c r="H59" s="104">
        <v>36407954</v>
      </c>
      <c r="I59" s="104">
        <v>38759380</v>
      </c>
      <c r="J59" s="104">
        <v>69862085</v>
      </c>
      <c r="K59" s="104">
        <v>71656670</v>
      </c>
      <c r="L59" s="105">
        <f t="shared" si="6"/>
        <v>238131761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31867202</v>
      </c>
      <c r="H60" s="104">
        <v>37412350</v>
      </c>
      <c r="I60" s="104">
        <v>35142991</v>
      </c>
      <c r="J60" s="104">
        <v>50294949</v>
      </c>
      <c r="K60" s="104">
        <v>33479544</v>
      </c>
      <c r="L60" s="105">
        <f t="shared" si="6"/>
        <v>188197036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3467952</v>
      </c>
      <c r="H61" s="104">
        <v>9556883</v>
      </c>
      <c r="I61" s="104">
        <v>13977105</v>
      </c>
      <c r="J61" s="104">
        <v>24789823</v>
      </c>
      <c r="K61" s="104">
        <v>69267950</v>
      </c>
      <c r="L61" s="105">
        <f t="shared" si="6"/>
        <v>121059713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41540</v>
      </c>
      <c r="F62" s="104">
        <f>F63</f>
        <v>150660</v>
      </c>
      <c r="G62" s="104">
        <f>G63+G64+G65</f>
        <v>8710830</v>
      </c>
      <c r="H62" s="104">
        <f>H63+H64+H65</f>
        <v>12377380</v>
      </c>
      <c r="I62" s="104">
        <f>I63+I64+I65</f>
        <v>12737390</v>
      </c>
      <c r="J62" s="104">
        <f>J63+J64+J65</f>
        <v>19381500</v>
      </c>
      <c r="K62" s="104">
        <f>K63+K64+K65</f>
        <v>22066940</v>
      </c>
      <c r="L62" s="105">
        <f t="shared" si="6"/>
        <v>75466240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41540</v>
      </c>
      <c r="F63" s="104">
        <v>150660</v>
      </c>
      <c r="G63" s="104">
        <v>3519020</v>
      </c>
      <c r="H63" s="104">
        <v>5835390</v>
      </c>
      <c r="I63" s="104">
        <v>6276170</v>
      </c>
      <c r="J63" s="104">
        <v>10337490</v>
      </c>
      <c r="K63" s="104">
        <v>10311780</v>
      </c>
      <c r="L63" s="105">
        <f t="shared" si="6"/>
        <v>36472050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4770210</v>
      </c>
      <c r="H64" s="104">
        <v>5401670</v>
      </c>
      <c r="I64" s="104">
        <v>4829530</v>
      </c>
      <c r="J64" s="104">
        <v>6481690</v>
      </c>
      <c r="K64" s="104">
        <v>4288030</v>
      </c>
      <c r="L64" s="105">
        <f t="shared" si="6"/>
        <v>25771130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421600</v>
      </c>
      <c r="H65" s="104">
        <v>1140320</v>
      </c>
      <c r="I65" s="104">
        <v>1631690</v>
      </c>
      <c r="J65" s="104">
        <v>2562320</v>
      </c>
      <c r="K65" s="104">
        <v>7467130</v>
      </c>
      <c r="L65" s="105">
        <f t="shared" si="6"/>
        <v>13223060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268367</v>
      </c>
      <c r="F66" s="116">
        <f aca="true" t="shared" si="7" ref="F66:L66">F53+F54+F55+F56+F57+F58</f>
        <v>26966608</v>
      </c>
      <c r="G66" s="116">
        <f t="shared" si="7"/>
        <v>146312089</v>
      </c>
      <c r="H66" s="116">
        <f t="shared" si="7"/>
        <v>165372046</v>
      </c>
      <c r="I66" s="116">
        <f t="shared" si="7"/>
        <v>160181287</v>
      </c>
      <c r="J66" s="116">
        <f t="shared" si="7"/>
        <v>202825655</v>
      </c>
      <c r="K66" s="116">
        <f t="shared" si="7"/>
        <v>255411903</v>
      </c>
      <c r="L66" s="117">
        <f t="shared" si="7"/>
        <v>957337955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0">
      <selection activeCell="C13" sqref="C13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平成１３年１２月月報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22">
        <v>85</v>
      </c>
      <c r="H15" s="124"/>
      <c r="I15" s="122">
        <v>33</v>
      </c>
      <c r="J15" s="124"/>
      <c r="K15" s="122">
        <f>G15+I15</f>
        <v>118</v>
      </c>
      <c r="L15" s="125"/>
    </row>
    <row r="16" spans="4:12" ht="18.75" customHeight="1" thickBot="1">
      <c r="D16" s="54" t="s">
        <v>88</v>
      </c>
      <c r="E16" s="55"/>
      <c r="F16" s="55"/>
      <c r="G16" s="118">
        <v>1228424</v>
      </c>
      <c r="H16" s="120"/>
      <c r="I16" s="118">
        <v>477659</v>
      </c>
      <c r="J16" s="120"/>
      <c r="K16" s="118">
        <f>G16+I16</f>
        <v>1706083</v>
      </c>
      <c r="L16" s="121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22">
        <v>48</v>
      </c>
      <c r="H20" s="124"/>
      <c r="I20" s="122">
        <v>826</v>
      </c>
      <c r="J20" s="124"/>
      <c r="K20" s="122">
        <f>G20+I20</f>
        <v>874</v>
      </c>
      <c r="L20" s="125"/>
    </row>
    <row r="21" spans="4:12" ht="18.75" customHeight="1" thickBot="1">
      <c r="D21" s="54" t="s">
        <v>88</v>
      </c>
      <c r="E21" s="55"/>
      <c r="F21" s="55"/>
      <c r="G21" s="118">
        <v>421905</v>
      </c>
      <c r="H21" s="120"/>
      <c r="I21" s="118">
        <v>5744447</v>
      </c>
      <c r="J21" s="120"/>
      <c r="K21" s="118">
        <f>G21+I21</f>
        <v>6166352</v>
      </c>
      <c r="L21" s="121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22">
        <v>60</v>
      </c>
      <c r="H25" s="124"/>
      <c r="I25" s="122">
        <v>121</v>
      </c>
      <c r="J25" s="124"/>
      <c r="K25" s="122">
        <f>G25+I25</f>
        <v>181</v>
      </c>
      <c r="L25" s="125"/>
    </row>
    <row r="26" spans="4:12" ht="18.75" customHeight="1" thickBot="1">
      <c r="D26" s="54" t="s">
        <v>88</v>
      </c>
      <c r="E26" s="55"/>
      <c r="F26" s="55"/>
      <c r="G26" s="118">
        <v>432168</v>
      </c>
      <c r="H26" s="120"/>
      <c r="I26" s="118">
        <v>627397</v>
      </c>
      <c r="J26" s="120"/>
      <c r="K26" s="118">
        <f>G26+I26</f>
        <v>1059565</v>
      </c>
      <c r="L26" s="121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22">
        <f>G15+G20+G25</f>
        <v>193</v>
      </c>
      <c r="H30" s="124"/>
      <c r="I30" s="122">
        <f>I15+I20+I25</f>
        <v>980</v>
      </c>
      <c r="J30" s="124"/>
      <c r="K30" s="122">
        <f>G30+I30</f>
        <v>1173</v>
      </c>
      <c r="L30" s="125"/>
    </row>
    <row r="31" spans="4:12" ht="18.75" customHeight="1" thickBot="1">
      <c r="D31" s="54" t="s">
        <v>88</v>
      </c>
      <c r="E31" s="55"/>
      <c r="F31" s="55"/>
      <c r="G31" s="118">
        <f>G16+G21+G26</f>
        <v>2082497</v>
      </c>
      <c r="H31" s="120"/>
      <c r="I31" s="118">
        <f>I16+I21+I26</f>
        <v>6849503</v>
      </c>
      <c r="J31" s="120"/>
      <c r="K31" s="118">
        <f>G31+I31</f>
        <v>8932000</v>
      </c>
      <c r="L31" s="121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D32" sqref="D32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68"/>
      <c r="L4" s="8"/>
      <c r="M4" s="8"/>
    </row>
    <row r="5" spans="1:10" s="7" customFormat="1" ht="24" customHeight="1">
      <c r="A5" s="16" t="str">
        <f>'様式１'!A5</f>
        <v>平成１３年１２月月報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1414790690</v>
      </c>
      <c r="E14" s="74">
        <v>773999540</v>
      </c>
      <c r="F14" s="74">
        <v>4930420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391454590</v>
      </c>
      <c r="E15" s="74">
        <v>230505780</v>
      </c>
      <c r="F15" s="74">
        <v>1696300</v>
      </c>
      <c r="G15" s="74">
        <v>0</v>
      </c>
      <c r="H15" s="74">
        <v>160948810</v>
      </c>
      <c r="I15" s="61">
        <v>7999660</v>
      </c>
    </row>
    <row r="16" spans="2:9" ht="21" customHeight="1">
      <c r="B16" s="75"/>
      <c r="C16" s="73" t="s">
        <v>31</v>
      </c>
      <c r="D16" s="74">
        <f aca="true" t="shared" si="0" ref="D16:I16">D14+D15</f>
        <v>1806245280</v>
      </c>
      <c r="E16" s="74">
        <f t="shared" si="0"/>
        <v>1004505320</v>
      </c>
      <c r="F16" s="74">
        <f t="shared" si="0"/>
        <v>6626720</v>
      </c>
      <c r="G16" s="74">
        <f t="shared" si="0"/>
        <v>0</v>
      </c>
      <c r="H16" s="74">
        <f t="shared" si="0"/>
        <v>160948810</v>
      </c>
      <c r="I16" s="61">
        <f t="shared" si="0"/>
        <v>7999660</v>
      </c>
    </row>
    <row r="17" spans="2:9" ht="21" customHeight="1">
      <c r="B17" s="75" t="s">
        <v>57</v>
      </c>
      <c r="C17" s="73" t="s">
        <v>56</v>
      </c>
      <c r="D17" s="74">
        <v>4701630</v>
      </c>
      <c r="E17" s="74">
        <v>2250620</v>
      </c>
      <c r="F17" s="74">
        <v>16400</v>
      </c>
      <c r="G17" s="74">
        <v>0</v>
      </c>
      <c r="H17" s="74">
        <v>2451010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1414790690</v>
      </c>
      <c r="E18" s="74">
        <f>E14</f>
        <v>773999540</v>
      </c>
      <c r="F18" s="74">
        <f>F14</f>
        <v>4930420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396156220</v>
      </c>
      <c r="E19" s="74">
        <f>E15+E17</f>
        <v>232756400</v>
      </c>
      <c r="F19" s="74">
        <f>F15+F17</f>
        <v>1712700</v>
      </c>
      <c r="G19" s="74">
        <f>G15+G17</f>
        <v>0</v>
      </c>
      <c r="H19" s="74">
        <f>H15+H17</f>
        <v>163399820</v>
      </c>
      <c r="I19" s="61">
        <f>I16+I18</f>
        <v>7999660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1810946910</v>
      </c>
      <c r="E20" s="79">
        <f t="shared" si="1"/>
        <v>1006755940</v>
      </c>
      <c r="F20" s="79">
        <f t="shared" si="1"/>
        <v>6643120</v>
      </c>
      <c r="G20" s="79">
        <f t="shared" si="1"/>
        <v>0</v>
      </c>
      <c r="H20" s="79">
        <f t="shared" si="1"/>
        <v>163399820</v>
      </c>
      <c r="I20" s="62">
        <f t="shared" si="1"/>
        <v>7999660</v>
      </c>
    </row>
    <row r="21" spans="3:5" ht="18.75" customHeight="1">
      <c r="C21" s="18"/>
      <c r="E21" s="143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8009629798</v>
      </c>
      <c r="E27" s="74">
        <v>7112880112</v>
      </c>
      <c r="F27" s="74">
        <v>76949</v>
      </c>
      <c r="G27" s="74">
        <v>0</v>
      </c>
      <c r="H27" s="61">
        <v>896826635</v>
      </c>
    </row>
    <row r="28" spans="2:8" ht="21.75" customHeight="1">
      <c r="B28" s="27" t="s">
        <v>97</v>
      </c>
      <c r="C28" s="53"/>
      <c r="D28" s="74">
        <v>207960558</v>
      </c>
      <c r="E28" s="74">
        <v>182400309</v>
      </c>
      <c r="F28" s="74">
        <v>0</v>
      </c>
      <c r="G28" s="74">
        <v>0</v>
      </c>
      <c r="H28" s="61">
        <v>25560249</v>
      </c>
    </row>
    <row r="29" spans="2:8" ht="21.75" customHeight="1">
      <c r="B29" s="27" t="s">
        <v>98</v>
      </c>
      <c r="C29" s="53"/>
      <c r="D29" s="74">
        <v>65777918</v>
      </c>
      <c r="E29" s="74">
        <v>64935143</v>
      </c>
      <c r="F29" s="74">
        <v>0</v>
      </c>
      <c r="G29" s="74">
        <v>0</v>
      </c>
      <c r="H29" s="61">
        <v>842775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8283368274</v>
      </c>
      <c r="E31" s="79">
        <f>SUM(E27:E30)</f>
        <v>7360215564</v>
      </c>
      <c r="F31" s="79">
        <f>SUM(F27:F30)</f>
        <v>76949</v>
      </c>
      <c r="G31" s="79">
        <f>SUM(G27:G30)</f>
        <v>0</v>
      </c>
      <c r="H31" s="62">
        <f>SUM(H27:H30)</f>
        <v>923229659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2007-01-04T07:52:56Z</dcterms:modified>
  <cp:category/>
  <cp:version/>
  <cp:contentType/>
  <cp:contentStatus/>
</cp:coreProperties>
</file>