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4">'様式３'!$A$1:$I$31</definedName>
  </definedNames>
  <calcPr fullCalcOnLoad="1" refMode="R1C1"/>
</workbook>
</file>

<file path=xl/sharedStrings.xml><?xml version="1.0" encoding="utf-8"?>
<sst xmlns="http://schemas.openxmlformats.org/spreadsheetml/2006/main" count="206" uniqueCount="116">
  <si>
    <t>（様式２）</t>
  </si>
  <si>
    <t>２．保険給付決定状況</t>
  </si>
  <si>
    <t>（１）介護給付・予防給付</t>
  </si>
  <si>
    <t>　①総　数</t>
  </si>
  <si>
    <t>種　　　　　　　　　類</t>
  </si>
  <si>
    <t>非該当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</si>
  <si>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</si>
  <si>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</si>
  <si>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</si>
  <si>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</si>
  <si>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</si>
  <si>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</si>
  <si>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</si>
  <si>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ア　件　数</t>
  </si>
  <si>
    <t>　訪問通所サービス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</si>
  <si>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</si>
  <si>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</si>
  <si>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</si>
  <si>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</si>
  <si>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</si>
  <si>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</si>
  <si>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介護老人保健施設</t>
  </si>
  <si>
    <t>介護療養型医療施設</t>
  </si>
  <si>
    <t>食事提供費用（再掲）</t>
  </si>
  <si>
    <t>合　　計</t>
  </si>
  <si>
    <t>イ　単位数</t>
  </si>
  <si>
    <t>食事提供費用の日数</t>
  </si>
  <si>
    <t>ウ　費用額</t>
  </si>
  <si>
    <t>エ　支給額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</si>
  <si>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</si>
  <si>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</si>
  <si>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</si>
  <si>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</si>
  <si>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</si>
  <si>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</si>
  <si>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</si>
  <si>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</si>
  <si>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</si>
  <si>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</si>
  <si>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</si>
  <si>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</si>
  <si>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</si>
  <si>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</si>
  <si>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</si>
  <si>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</si>
  <si>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</si>
  <si>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</si>
  <si>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</si>
  <si>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</si>
  <si>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</si>
  <si>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</si>
  <si>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</si>
  <si>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</si>
  <si>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</si>
  <si>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</si>
  <si>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</si>
  <si>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</si>
  <si>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</si>
  <si>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</si>
  <si>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</si>
  <si>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</si>
  <si>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</si>
  <si>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</si>
  <si>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</si>
  <si>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</si>
  <si>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</si>
  <si>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</si>
  <si>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</si>
  <si>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</si>
  <si>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</si>
  <si>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</si>
  <si>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</si>
  <si>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</si>
  <si>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</si>
  <si>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</si>
  <si>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</si>
  <si>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</si>
  <si>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</si>
  <si>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</si>
  <si>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</si>
  <si>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</si>
  <si>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</si>
  <si>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</si>
  <si>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</si>
  <si>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</si>
  <si>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</si>
  <si>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</si>
  <si>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</si>
  <si>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</si>
  <si>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</si>
  <si>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</si>
  <si>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</si>
  <si>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</si>
  <si>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</si>
  <si>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</si>
  <si>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</si>
  <si>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</si>
  <si>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</si>
  <si>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</si>
  <si>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</si>
  <si>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</si>
  <si>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</si>
  <si>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</si>
  <si>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</si>
  <si>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</si>
  <si>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</si>
  <si>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</si>
  <si>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</si>
  <si>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</si>
  <si>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</si>
  <si>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</si>
  <si>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</si>
  <si>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</si>
  <si>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</si>
  <si>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</si>
  <si>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平成１３年３月月報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</si>
</sst>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0"/>
      <name val="ＭＳ 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/>
    </xf>
    <xf numFmtId="0" fontId="3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10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12" fillId="0" borderId="0" xfId="21" applyFont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13" fillId="0" borderId="0" xfId="0" applyFont="1" applyAlignment="1">
      <alignment horizontal="left" vertical="center" indent="2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indent="5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35" xfId="0" applyFont="1" applyBorder="1" applyAlignment="1">
      <alignment horizontal="left" vertical="center" indent="1"/>
    </xf>
    <xf numFmtId="0" fontId="0" fillId="0" borderId="35" xfId="0" applyFont="1" applyBorder="1" applyAlignment="1">
      <alignment horizontal="left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horizontal="left" vertical="center" indent="2"/>
    </xf>
    <xf numFmtId="0" fontId="0" fillId="0" borderId="43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177" fontId="0" fillId="0" borderId="44" xfId="0" applyNumberFormat="1" applyFont="1" applyBorder="1" applyAlignment="1">
      <alignment vertical="center"/>
    </xf>
    <xf numFmtId="177" fontId="0" fillId="0" borderId="45" xfId="0" applyNumberFormat="1" applyFont="1" applyBorder="1" applyAlignment="1">
      <alignment vertical="center"/>
    </xf>
    <xf numFmtId="176" fontId="0" fillId="0" borderId="46" xfId="21" applyNumberFormat="1" applyFont="1" applyBorder="1" applyAlignment="1">
      <alignment horizontal="right" vertical="center"/>
      <protection/>
    </xf>
    <xf numFmtId="176" fontId="0" fillId="0" borderId="47" xfId="21" applyNumberFormat="1" applyFont="1" applyBorder="1" applyAlignment="1">
      <alignment horizontal="right" vertical="center"/>
      <protection/>
    </xf>
    <xf numFmtId="176" fontId="0" fillId="0" borderId="48" xfId="21" applyNumberFormat="1" applyFont="1" applyBorder="1" applyAlignment="1">
      <alignment horizontal="right" vertical="center"/>
      <protection/>
    </xf>
    <xf numFmtId="176" fontId="0" fillId="0" borderId="49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0" xfId="21" applyNumberFormat="1" applyFont="1" applyBorder="1" applyAlignment="1">
      <alignment horizontal="right" vertical="center"/>
      <protection/>
    </xf>
    <xf numFmtId="0" fontId="0" fillId="0" borderId="47" xfId="21" applyFont="1" applyBorder="1" applyAlignment="1">
      <alignment horizontal="right" vertical="center"/>
      <protection/>
    </xf>
    <xf numFmtId="0" fontId="0" fillId="0" borderId="48" xfId="21" applyFont="1" applyBorder="1" applyAlignment="1">
      <alignment horizontal="right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3" fillId="0" borderId="53" xfId="21" applyFont="1" applyBorder="1" applyAlignment="1">
      <alignment horizontal="center" vertical="center"/>
      <protection/>
    </xf>
    <xf numFmtId="0" fontId="3" fillId="0" borderId="54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46" xfId="21" applyNumberFormat="1" applyFont="1" applyBorder="1" applyAlignment="1">
      <alignment horizontal="right" vertical="center"/>
      <protection/>
    </xf>
    <xf numFmtId="176" fontId="2" fillId="0" borderId="48" xfId="21" applyNumberFormat="1" applyFont="1" applyBorder="1" applyAlignment="1">
      <alignment horizontal="right" vertical="center"/>
      <protection/>
    </xf>
    <xf numFmtId="0" fontId="11" fillId="0" borderId="0" xfId="21" applyFont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I24" sqref="I24"/>
    </sheetView>
  </sheetViews>
  <sheetFormatPr defaultColWidth="9.00390625" defaultRowHeight="24" customHeight="1"/>
  <cols>
    <col min="1" max="1" width="2.75390625" style="7" customWidth="1"/>
    <col min="2" max="2" width="3.375" style="7" customWidth="1"/>
    <col min="3" max="3" width="24.50390625" style="7" customWidth="1"/>
    <col min="4" max="18" width="2.75390625" style="7" customWidth="1"/>
    <col min="19" max="19" width="8.125" style="7" customWidth="1"/>
    <col min="20" max="20" width="5.375" style="7" customWidth="1"/>
    <col min="21" max="21" width="3.875" style="7" customWidth="1"/>
    <col min="22" max="16384" width="8.00390625" style="7" customWidth="1"/>
  </cols>
  <sheetData>
    <row r="1" spans="1:21" ht="17.25" customHeight="1">
      <c r="A1" s="6" t="s">
        <v>60</v>
      </c>
      <c r="N1" s="8"/>
      <c r="O1" s="8"/>
      <c r="P1" s="8"/>
      <c r="Q1" s="8"/>
      <c r="R1" s="8"/>
      <c r="S1" s="8"/>
      <c r="T1" s="8"/>
      <c r="U1" s="8"/>
    </row>
    <row r="2" spans="1:21" ht="17.25" customHeight="1">
      <c r="A2" s="8"/>
      <c r="N2" s="8"/>
      <c r="O2" s="8"/>
      <c r="P2" s="8"/>
      <c r="Q2" s="8"/>
      <c r="R2" s="8"/>
      <c r="S2" s="8"/>
      <c r="T2" s="8"/>
      <c r="U2" s="8"/>
    </row>
    <row r="3" spans="1:20" ht="9.75" customHeight="1">
      <c r="A3" s="6"/>
      <c r="O3" s="9"/>
      <c r="P3" s="10"/>
      <c r="Q3" s="10"/>
      <c r="R3" s="11"/>
      <c r="S3" s="12"/>
      <c r="T3" s="13"/>
    </row>
    <row r="4" spans="1:21" ht="24" customHeight="1">
      <c r="A4" s="14" t="s">
        <v>61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24" customHeight="1">
      <c r="A5" s="16" t="s">
        <v>115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1:21" s="18" customFormat="1" ht="1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5:21" ht="16.5" customHeight="1">
      <c r="O7" s="9"/>
      <c r="P7" s="9"/>
      <c r="Q7" s="9"/>
      <c r="R7" s="9"/>
      <c r="S7" s="9"/>
      <c r="T7" s="9"/>
      <c r="U7" s="8"/>
    </row>
    <row r="8" spans="15:21" ht="16.5" customHeight="1">
      <c r="O8" s="9"/>
      <c r="P8" s="9"/>
      <c r="Q8" s="9"/>
      <c r="R8" s="9"/>
      <c r="S8" s="9"/>
      <c r="T8" s="9"/>
      <c r="U8" s="8"/>
    </row>
    <row r="9" ht="15" customHeight="1"/>
    <row r="10" ht="19.5" customHeight="1">
      <c r="A10" s="7" t="s">
        <v>36</v>
      </c>
    </row>
    <row r="11" ht="15" customHeight="1"/>
    <row r="12" ht="19.5" customHeight="1">
      <c r="B12" s="6" t="s">
        <v>62</v>
      </c>
    </row>
    <row r="13" ht="4.5" customHeight="1" thickBot="1"/>
    <row r="14" spans="3:20" ht="21.75" customHeight="1">
      <c r="C14" s="20"/>
      <c r="D14" s="21" t="s">
        <v>103</v>
      </c>
      <c r="E14" s="22"/>
      <c r="F14" s="22"/>
      <c r="G14" s="22"/>
      <c r="H14" s="22"/>
      <c r="I14" s="21" t="s">
        <v>104</v>
      </c>
      <c r="J14" s="22"/>
      <c r="K14" s="22"/>
      <c r="L14" s="22"/>
      <c r="M14" s="22"/>
      <c r="N14" s="21" t="s">
        <v>105</v>
      </c>
      <c r="O14" s="22"/>
      <c r="P14" s="22"/>
      <c r="Q14" s="22"/>
      <c r="R14" s="22"/>
      <c r="S14" s="21" t="s">
        <v>106</v>
      </c>
      <c r="T14" s="23"/>
    </row>
    <row r="15" spans="3:20" ht="21.75" customHeight="1" thickBot="1">
      <c r="C15" s="24" t="s">
        <v>31</v>
      </c>
      <c r="D15" s="118">
        <v>47718</v>
      </c>
      <c r="E15" s="119"/>
      <c r="F15" s="119"/>
      <c r="G15" s="119"/>
      <c r="H15" s="120"/>
      <c r="I15" s="118">
        <v>429</v>
      </c>
      <c r="J15" s="119"/>
      <c r="K15" s="119"/>
      <c r="L15" s="119"/>
      <c r="M15" s="120"/>
      <c r="N15" s="118">
        <v>163</v>
      </c>
      <c r="O15" s="119"/>
      <c r="P15" s="119"/>
      <c r="Q15" s="119"/>
      <c r="R15" s="120"/>
      <c r="S15" s="118">
        <f>D15+I15-N15</f>
        <v>47984</v>
      </c>
      <c r="T15" s="121"/>
    </row>
    <row r="16" ht="15" customHeight="1"/>
    <row r="17" ht="19.5" customHeight="1">
      <c r="B17" s="6" t="s">
        <v>63</v>
      </c>
    </row>
    <row r="18" ht="4.5" customHeight="1" thickBot="1"/>
    <row r="19" spans="3:20" ht="21.75" customHeight="1">
      <c r="C19" s="20" t="s">
        <v>37</v>
      </c>
      <c r="D19" s="21" t="s">
        <v>103</v>
      </c>
      <c r="E19" s="22"/>
      <c r="F19" s="22"/>
      <c r="G19" s="22"/>
      <c r="H19" s="22"/>
      <c r="I19" s="21" t="s">
        <v>104</v>
      </c>
      <c r="J19" s="22"/>
      <c r="K19" s="22"/>
      <c r="L19" s="22"/>
      <c r="M19" s="22"/>
      <c r="N19" s="21" t="s">
        <v>105</v>
      </c>
      <c r="O19" s="22"/>
      <c r="P19" s="22"/>
      <c r="Q19" s="22"/>
      <c r="R19" s="22"/>
      <c r="S19" s="21" t="s">
        <v>106</v>
      </c>
      <c r="T19" s="23"/>
    </row>
    <row r="20" spans="3:20" ht="21.75" customHeight="1">
      <c r="C20" s="25" t="s">
        <v>64</v>
      </c>
      <c r="D20" s="122">
        <v>39536</v>
      </c>
      <c r="E20" s="123"/>
      <c r="F20" s="123"/>
      <c r="G20" s="123"/>
      <c r="H20" s="124"/>
      <c r="I20" s="26"/>
      <c r="J20" s="19"/>
      <c r="K20" s="19"/>
      <c r="L20" s="19"/>
      <c r="M20" s="19"/>
      <c r="N20" s="26"/>
      <c r="O20" s="19"/>
      <c r="P20" s="19"/>
      <c r="Q20" s="19"/>
      <c r="R20" s="19"/>
      <c r="S20" s="122">
        <v>39638</v>
      </c>
      <c r="T20" s="125"/>
    </row>
    <row r="21" spans="3:20" ht="21.75" customHeight="1">
      <c r="C21" s="25" t="s">
        <v>65</v>
      </c>
      <c r="D21" s="122">
        <v>25266</v>
      </c>
      <c r="E21" s="123"/>
      <c r="F21" s="123"/>
      <c r="G21" s="123"/>
      <c r="H21" s="124"/>
      <c r="I21" s="26"/>
      <c r="J21" s="19"/>
      <c r="K21" s="19"/>
      <c r="L21" s="19"/>
      <c r="M21" s="19"/>
      <c r="N21" s="26"/>
      <c r="O21" s="19"/>
      <c r="P21" s="19"/>
      <c r="Q21" s="19"/>
      <c r="R21" s="19"/>
      <c r="S21" s="122">
        <v>25515</v>
      </c>
      <c r="T21" s="125"/>
    </row>
    <row r="22" spans="3:20" ht="21.75" customHeight="1">
      <c r="C22" s="27" t="s">
        <v>66</v>
      </c>
      <c r="D22" s="122">
        <v>630</v>
      </c>
      <c r="E22" s="123"/>
      <c r="F22" s="123"/>
      <c r="G22" s="123"/>
      <c r="H22" s="124"/>
      <c r="I22" s="26"/>
      <c r="J22" s="19"/>
      <c r="K22" s="19"/>
      <c r="L22" s="19"/>
      <c r="M22" s="19"/>
      <c r="N22" s="26"/>
      <c r="O22" s="19"/>
      <c r="P22" s="19"/>
      <c r="Q22" s="19"/>
      <c r="R22" s="19"/>
      <c r="S22" s="122">
        <v>633</v>
      </c>
      <c r="T22" s="125"/>
    </row>
    <row r="23" spans="3:20" ht="21.75" customHeight="1">
      <c r="C23" s="27" t="s">
        <v>67</v>
      </c>
      <c r="D23" s="122">
        <v>95</v>
      </c>
      <c r="E23" s="123"/>
      <c r="F23" s="123"/>
      <c r="G23" s="123"/>
      <c r="H23" s="124"/>
      <c r="I23" s="26"/>
      <c r="J23" s="19"/>
      <c r="K23" s="19"/>
      <c r="L23" s="19"/>
      <c r="M23" s="19"/>
      <c r="N23" s="26"/>
      <c r="O23" s="19"/>
      <c r="P23" s="19"/>
      <c r="Q23" s="19"/>
      <c r="R23" s="19"/>
      <c r="S23" s="122">
        <v>96</v>
      </c>
      <c r="T23" s="125"/>
    </row>
    <row r="24" spans="3:20" ht="21.75" customHeight="1" thickBot="1">
      <c r="C24" s="24" t="s">
        <v>31</v>
      </c>
      <c r="D24" s="118">
        <f>D20+D21</f>
        <v>64802</v>
      </c>
      <c r="E24" s="119"/>
      <c r="F24" s="119"/>
      <c r="G24" s="119"/>
      <c r="H24" s="120"/>
      <c r="I24" s="28" t="s">
        <v>68</v>
      </c>
      <c r="J24" s="29"/>
      <c r="K24" s="119">
        <f>S29</f>
        <v>646</v>
      </c>
      <c r="L24" s="126"/>
      <c r="M24" s="127"/>
      <c r="N24" s="28" t="s">
        <v>69</v>
      </c>
      <c r="O24" s="29"/>
      <c r="P24" s="119">
        <f>S31</f>
        <v>295</v>
      </c>
      <c r="Q24" s="126"/>
      <c r="R24" s="127"/>
      <c r="S24" s="118">
        <f>S20+S21</f>
        <v>65153</v>
      </c>
      <c r="T24" s="121"/>
    </row>
    <row r="25" ht="15" customHeight="1"/>
    <row r="26" ht="19.5" customHeight="1">
      <c r="B26" s="6" t="s">
        <v>70</v>
      </c>
    </row>
    <row r="27" ht="4.5" customHeight="1" thickBot="1"/>
    <row r="28" spans="3:20" ht="24.75" customHeight="1">
      <c r="C28" s="128" t="s">
        <v>107</v>
      </c>
      <c r="D28" s="21" t="s">
        <v>38</v>
      </c>
      <c r="E28" s="22"/>
      <c r="F28" s="30"/>
      <c r="G28" s="21" t="s">
        <v>39</v>
      </c>
      <c r="H28" s="22"/>
      <c r="I28" s="30"/>
      <c r="J28" s="21" t="s">
        <v>71</v>
      </c>
      <c r="K28" s="22"/>
      <c r="L28" s="30"/>
      <c r="M28" s="132" t="s">
        <v>109</v>
      </c>
      <c r="N28" s="133"/>
      <c r="O28" s="134"/>
      <c r="P28" s="21" t="s">
        <v>30</v>
      </c>
      <c r="Q28" s="22"/>
      <c r="R28" s="30"/>
      <c r="S28" s="32" t="s">
        <v>31</v>
      </c>
      <c r="T28" s="33"/>
    </row>
    <row r="29" spans="3:20" ht="21.75" customHeight="1">
      <c r="C29" s="129"/>
      <c r="D29" s="122">
        <v>137</v>
      </c>
      <c r="E29" s="123"/>
      <c r="F29" s="124"/>
      <c r="G29" s="122">
        <v>1</v>
      </c>
      <c r="H29" s="123"/>
      <c r="I29" s="124"/>
      <c r="J29" s="122">
        <v>508</v>
      </c>
      <c r="K29" s="123"/>
      <c r="L29" s="124"/>
      <c r="M29" s="122">
        <v>0</v>
      </c>
      <c r="N29" s="123"/>
      <c r="O29" s="124"/>
      <c r="P29" s="122">
        <v>0</v>
      </c>
      <c r="Q29" s="123"/>
      <c r="R29" s="124"/>
      <c r="S29" s="34">
        <f>SUM(D29:R29)</f>
        <v>646</v>
      </c>
      <c r="T29" s="9"/>
    </row>
    <row r="30" spans="3:20" ht="24.75" customHeight="1">
      <c r="C30" s="130" t="s">
        <v>108</v>
      </c>
      <c r="D30" s="35" t="s">
        <v>40</v>
      </c>
      <c r="E30" s="36"/>
      <c r="F30" s="37"/>
      <c r="G30" s="35" t="s">
        <v>41</v>
      </c>
      <c r="H30" s="36"/>
      <c r="I30" s="37"/>
      <c r="J30" s="35" t="s">
        <v>42</v>
      </c>
      <c r="K30" s="36"/>
      <c r="L30" s="37"/>
      <c r="M30" s="135" t="s">
        <v>110</v>
      </c>
      <c r="N30" s="136"/>
      <c r="O30" s="137"/>
      <c r="P30" s="35" t="s">
        <v>30</v>
      </c>
      <c r="Q30" s="36"/>
      <c r="R30" s="37"/>
      <c r="S30" s="38" t="s">
        <v>31</v>
      </c>
      <c r="T30" s="33"/>
    </row>
    <row r="31" spans="3:20" ht="21.75" customHeight="1" thickBot="1">
      <c r="C31" s="131"/>
      <c r="D31" s="118">
        <v>108</v>
      </c>
      <c r="E31" s="119"/>
      <c r="F31" s="120"/>
      <c r="G31" s="118">
        <v>0</v>
      </c>
      <c r="H31" s="119"/>
      <c r="I31" s="120"/>
      <c r="J31" s="118">
        <v>157</v>
      </c>
      <c r="K31" s="119"/>
      <c r="L31" s="120"/>
      <c r="M31" s="118">
        <v>0</v>
      </c>
      <c r="N31" s="119"/>
      <c r="O31" s="120"/>
      <c r="P31" s="118">
        <v>30</v>
      </c>
      <c r="Q31" s="119"/>
      <c r="R31" s="120"/>
      <c r="S31" s="39">
        <f>SUM(D31:R31)</f>
        <v>295</v>
      </c>
      <c r="T31" s="40"/>
    </row>
    <row r="32" ht="15" customHeight="1"/>
    <row r="33" spans="4:20" s="8" customFormat="1" ht="21" customHeight="1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="8" customFormat="1" ht="21" customHeight="1"/>
    <row r="35" s="8" customFormat="1" ht="21" customHeight="1"/>
    <row r="36" s="8" customFormat="1" ht="21" customHeight="1"/>
    <row r="37" s="8" customFormat="1" ht="21" customHeight="1"/>
    <row r="38" s="8" customFormat="1" ht="21" customHeight="1"/>
    <row r="39" s="8" customFormat="1" ht="21" customHeight="1"/>
    <row r="40" s="8" customFormat="1" ht="21" customHeight="1"/>
    <row r="41" s="8" customFormat="1" ht="21.75" customHeight="1"/>
    <row r="42" s="8" customFormat="1" ht="21.75" customHeight="1"/>
    <row r="43" s="8" customFormat="1" ht="24" customHeight="1"/>
    <row r="47" ht="24" customHeight="1">
      <c r="J47" s="11"/>
    </row>
    <row r="49" spans="13:16" ht="24" customHeight="1">
      <c r="M49" s="11"/>
      <c r="N49" s="11"/>
      <c r="O49" s="11"/>
      <c r="P49" s="11"/>
    </row>
    <row r="50" spans="13:16" ht="24" customHeight="1">
      <c r="M50" s="11"/>
      <c r="N50" s="11"/>
      <c r="O50" s="11"/>
      <c r="P50" s="11"/>
    </row>
    <row r="51" spans="13:16" ht="24" customHeight="1">
      <c r="M51" s="11"/>
      <c r="N51" s="11"/>
      <c r="O51" s="11"/>
      <c r="P51" s="11"/>
    </row>
    <row r="52" spans="13:16" ht="24" customHeight="1">
      <c r="M52" s="11"/>
      <c r="N52" s="11"/>
      <c r="O52" s="11"/>
      <c r="P52" s="11"/>
    </row>
  </sheetData>
  <mergeCells count="30">
    <mergeCell ref="C28:C29"/>
    <mergeCell ref="C30:C31"/>
    <mergeCell ref="M28:O28"/>
    <mergeCell ref="M30:O30"/>
    <mergeCell ref="P31:R31"/>
    <mergeCell ref="K24:M24"/>
    <mergeCell ref="P24:R24"/>
    <mergeCell ref="D31:F31"/>
    <mergeCell ref="G31:I31"/>
    <mergeCell ref="J31:L31"/>
    <mergeCell ref="M31:O31"/>
    <mergeCell ref="S24:T24"/>
    <mergeCell ref="D29:F29"/>
    <mergeCell ref="G29:I29"/>
    <mergeCell ref="J29:L29"/>
    <mergeCell ref="M29:O29"/>
    <mergeCell ref="P29:R29"/>
    <mergeCell ref="S20:T20"/>
    <mergeCell ref="S21:T21"/>
    <mergeCell ref="S22:T22"/>
    <mergeCell ref="S23:T23"/>
    <mergeCell ref="D20:H20"/>
    <mergeCell ref="D21:H21"/>
    <mergeCell ref="D24:H24"/>
    <mergeCell ref="D23:H23"/>
    <mergeCell ref="D22:H22"/>
    <mergeCell ref="D15:H15"/>
    <mergeCell ref="I15:M15"/>
    <mergeCell ref="N15:R15"/>
    <mergeCell ref="S15:T15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7">
      <selection activeCell="F24" sqref="F24:K24"/>
    </sheetView>
  </sheetViews>
  <sheetFormatPr defaultColWidth="9.00390625" defaultRowHeight="13.5"/>
  <cols>
    <col min="1" max="4" width="3.25390625" style="43" customWidth="1"/>
    <col min="5" max="5" width="12.25390625" style="43" customWidth="1"/>
    <col min="6" max="11" width="8.00390625" style="43" customWidth="1"/>
    <col min="12" max="12" width="13.50390625" style="43" customWidth="1"/>
    <col min="13" max="13" width="1.4921875" style="43" customWidth="1"/>
    <col min="14" max="14" width="3.25390625" style="43" customWidth="1"/>
    <col min="15" max="16384" width="8.00390625" style="43" customWidth="1"/>
  </cols>
  <sheetData>
    <row r="1" spans="1:14" s="8" customFormat="1" ht="17.25">
      <c r="A1" s="6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8" customFormat="1" ht="24" customHeight="1">
      <c r="A3" s="14" t="s">
        <v>61</v>
      </c>
      <c r="B3" s="15"/>
      <c r="C3" s="15"/>
      <c r="D3" s="15"/>
      <c r="E3" s="15"/>
      <c r="F3" s="15"/>
      <c r="G3" s="15"/>
      <c r="H3" s="15"/>
      <c r="I3" s="16"/>
      <c r="J3" s="16"/>
      <c r="K3" s="16"/>
      <c r="L3" s="16"/>
      <c r="M3" s="42"/>
      <c r="N3" s="7"/>
    </row>
    <row r="4" spans="1:14" s="8" customFormat="1" ht="24" customHeight="1">
      <c r="A4" s="16" t="str">
        <f>'様式１'!A5</f>
        <v>平成１３年３月月報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7"/>
    </row>
    <row r="5" spans="1:8" s="18" customFormat="1" ht="13.5">
      <c r="A5" s="17"/>
      <c r="B5" s="17"/>
      <c r="C5" s="17"/>
      <c r="D5" s="17"/>
      <c r="E5" s="17"/>
      <c r="F5" s="17"/>
      <c r="G5" s="17"/>
      <c r="H5" s="17"/>
    </row>
    <row r="6" spans="10:15" s="7" customFormat="1" ht="17.25">
      <c r="J6" s="9"/>
      <c r="K6" s="9"/>
      <c r="L6" s="33"/>
      <c r="M6" s="83"/>
      <c r="O6" s="9"/>
    </row>
    <row r="7" spans="10:15" s="7" customFormat="1" ht="17.25">
      <c r="J7" s="9"/>
      <c r="K7" s="9"/>
      <c r="L7" s="33"/>
      <c r="M7" s="83"/>
      <c r="O7" s="9"/>
    </row>
    <row r="8" ht="15" customHeight="1">
      <c r="M8" s="59"/>
    </row>
    <row r="9" spans="1:7" s="8" customFormat="1" ht="22.5" customHeight="1">
      <c r="A9" s="7" t="s">
        <v>73</v>
      </c>
      <c r="B9" s="43"/>
      <c r="C9" s="43"/>
      <c r="D9" s="43"/>
      <c r="E9" s="43"/>
      <c r="F9" s="43"/>
      <c r="G9" s="43"/>
    </row>
    <row r="10" ht="22.5" customHeight="1"/>
    <row r="11" ht="22.5" customHeight="1">
      <c r="B11" s="6" t="s">
        <v>111</v>
      </c>
    </row>
    <row r="12" ht="16.5" customHeight="1" thickBot="1"/>
    <row r="13" spans="3:13" ht="22.5" customHeight="1">
      <c r="C13" s="44"/>
      <c r="D13" s="45"/>
      <c r="E13" s="45"/>
      <c r="F13" s="46" t="s">
        <v>43</v>
      </c>
      <c r="G13" s="47" t="s">
        <v>44</v>
      </c>
      <c r="H13" s="47" t="s">
        <v>45</v>
      </c>
      <c r="I13" s="47" t="s">
        <v>46</v>
      </c>
      <c r="J13" s="47" t="s">
        <v>47</v>
      </c>
      <c r="K13" s="47" t="s">
        <v>48</v>
      </c>
      <c r="L13" s="48" t="s">
        <v>31</v>
      </c>
      <c r="M13" s="8"/>
    </row>
    <row r="14" spans="3:13" ht="22.5" customHeight="1">
      <c r="C14" s="49" t="s">
        <v>74</v>
      </c>
      <c r="D14" s="50"/>
      <c r="E14" s="50"/>
      <c r="F14" s="51">
        <f aca="true" t="shared" si="0" ref="F14:K14">F15+F16</f>
        <v>955</v>
      </c>
      <c r="G14" s="51">
        <f t="shared" si="0"/>
        <v>1781</v>
      </c>
      <c r="H14" s="51">
        <f t="shared" si="0"/>
        <v>1245</v>
      </c>
      <c r="I14" s="51">
        <f t="shared" si="0"/>
        <v>871</v>
      </c>
      <c r="J14" s="51">
        <f t="shared" si="0"/>
        <v>904</v>
      </c>
      <c r="K14" s="51">
        <f t="shared" si="0"/>
        <v>968</v>
      </c>
      <c r="L14" s="52">
        <f>SUM(F14:K14)</f>
        <v>6724</v>
      </c>
      <c r="M14" s="8"/>
    </row>
    <row r="15" spans="3:13" ht="22.5" customHeight="1">
      <c r="C15" s="49"/>
      <c r="D15" s="53" t="s">
        <v>64</v>
      </c>
      <c r="E15" s="53"/>
      <c r="F15" s="51">
        <v>202</v>
      </c>
      <c r="G15" s="51">
        <v>343</v>
      </c>
      <c r="H15" s="51">
        <v>234</v>
      </c>
      <c r="I15" s="51">
        <v>154</v>
      </c>
      <c r="J15" s="51">
        <v>141</v>
      </c>
      <c r="K15" s="51">
        <v>157</v>
      </c>
      <c r="L15" s="52">
        <f>SUM(F15:K15)</f>
        <v>1231</v>
      </c>
      <c r="M15" s="8"/>
    </row>
    <row r="16" spans="3:13" ht="22.5" customHeight="1">
      <c r="C16" s="49"/>
      <c r="D16" s="53" t="s">
        <v>75</v>
      </c>
      <c r="E16" s="53"/>
      <c r="F16" s="51">
        <v>753</v>
      </c>
      <c r="G16" s="51">
        <v>1438</v>
      </c>
      <c r="H16" s="51">
        <v>1011</v>
      </c>
      <c r="I16" s="51">
        <v>717</v>
      </c>
      <c r="J16" s="51">
        <v>763</v>
      </c>
      <c r="K16" s="51">
        <v>811</v>
      </c>
      <c r="L16" s="52">
        <f>SUM(F16:K16)</f>
        <v>5493</v>
      </c>
      <c r="M16" s="8"/>
    </row>
    <row r="17" spans="3:13" ht="22.5" customHeight="1">
      <c r="C17" s="49" t="s">
        <v>76</v>
      </c>
      <c r="D17" s="50"/>
      <c r="E17" s="50"/>
      <c r="F17" s="51">
        <v>23</v>
      </c>
      <c r="G17" s="51">
        <v>87</v>
      </c>
      <c r="H17" s="51">
        <v>53</v>
      </c>
      <c r="I17" s="51">
        <v>34</v>
      </c>
      <c r="J17" s="51">
        <v>33</v>
      </c>
      <c r="K17" s="51">
        <v>49</v>
      </c>
      <c r="L17" s="52">
        <f>SUM(F17:K17)</f>
        <v>279</v>
      </c>
      <c r="M17" s="8"/>
    </row>
    <row r="18" spans="3:13" ht="22.5" customHeight="1" thickBot="1">
      <c r="C18" s="54" t="s">
        <v>77</v>
      </c>
      <c r="D18" s="55"/>
      <c r="E18" s="55"/>
      <c r="F18" s="56">
        <f aca="true" t="shared" si="1" ref="F18:K18">F14+F17</f>
        <v>978</v>
      </c>
      <c r="G18" s="56">
        <f t="shared" si="1"/>
        <v>1868</v>
      </c>
      <c r="H18" s="56">
        <f t="shared" si="1"/>
        <v>1298</v>
      </c>
      <c r="I18" s="56">
        <f t="shared" si="1"/>
        <v>905</v>
      </c>
      <c r="J18" s="56">
        <f t="shared" si="1"/>
        <v>937</v>
      </c>
      <c r="K18" s="56">
        <f t="shared" si="1"/>
        <v>1017</v>
      </c>
      <c r="L18" s="57">
        <f>SUM(F18:K18)</f>
        <v>7003</v>
      </c>
      <c r="M18" s="8"/>
    </row>
    <row r="19" spans="4:13" ht="22.5" customHeight="1">
      <c r="D19" s="58"/>
      <c r="E19" s="58"/>
      <c r="F19" s="58"/>
      <c r="G19" s="59"/>
      <c r="H19" s="59"/>
      <c r="I19" s="59"/>
      <c r="J19" s="59"/>
      <c r="K19" s="59"/>
      <c r="L19" s="59"/>
      <c r="M19" s="59"/>
    </row>
    <row r="20" ht="22.5" customHeight="1">
      <c r="B20" s="6" t="s">
        <v>112</v>
      </c>
    </row>
    <row r="21" ht="22.5" customHeight="1" thickBot="1"/>
    <row r="22" spans="3:13" ht="22.5" customHeight="1">
      <c r="C22" s="44"/>
      <c r="D22" s="45"/>
      <c r="E22" s="45"/>
      <c r="F22" s="46" t="s">
        <v>43</v>
      </c>
      <c r="G22" s="47" t="s">
        <v>44</v>
      </c>
      <c r="H22" s="47" t="s">
        <v>45</v>
      </c>
      <c r="I22" s="47" t="s">
        <v>46</v>
      </c>
      <c r="J22" s="47" t="s">
        <v>47</v>
      </c>
      <c r="K22" s="47" t="s">
        <v>48</v>
      </c>
      <c r="L22" s="48" t="s">
        <v>31</v>
      </c>
      <c r="M22" s="8"/>
    </row>
    <row r="23" spans="3:13" ht="22.5" customHeight="1">
      <c r="C23" s="60" t="s">
        <v>78</v>
      </c>
      <c r="D23" s="50"/>
      <c r="E23" s="50"/>
      <c r="F23" s="51">
        <v>557</v>
      </c>
      <c r="G23" s="51">
        <v>1147</v>
      </c>
      <c r="H23" s="51">
        <v>713</v>
      </c>
      <c r="I23" s="51">
        <v>432</v>
      </c>
      <c r="J23" s="51">
        <v>386</v>
      </c>
      <c r="K23" s="51">
        <v>366</v>
      </c>
      <c r="L23" s="52">
        <f>SUM(F23:K23)</f>
        <v>3601</v>
      </c>
      <c r="M23" s="8"/>
    </row>
    <row r="24" spans="3:13" ht="22.5" customHeight="1">
      <c r="C24" s="60" t="s">
        <v>79</v>
      </c>
      <c r="D24" s="50"/>
      <c r="E24" s="50"/>
      <c r="F24" s="51">
        <v>8</v>
      </c>
      <c r="G24" s="51">
        <v>45</v>
      </c>
      <c r="H24" s="51">
        <v>25</v>
      </c>
      <c r="I24" s="51">
        <v>20</v>
      </c>
      <c r="J24" s="51">
        <v>12</v>
      </c>
      <c r="K24" s="51">
        <v>31</v>
      </c>
      <c r="L24" s="52">
        <f>SUM(F24:K24)</f>
        <v>141</v>
      </c>
      <c r="M24" s="8"/>
    </row>
    <row r="25" spans="3:13" ht="22.5" customHeight="1" thickBot="1">
      <c r="C25" s="54" t="s">
        <v>77</v>
      </c>
      <c r="D25" s="55"/>
      <c r="E25" s="55"/>
      <c r="F25" s="56">
        <f aca="true" t="shared" si="2" ref="F25:K25">F23+F24</f>
        <v>565</v>
      </c>
      <c r="G25" s="56">
        <f t="shared" si="2"/>
        <v>1192</v>
      </c>
      <c r="H25" s="56">
        <f t="shared" si="2"/>
        <v>738</v>
      </c>
      <c r="I25" s="56">
        <f t="shared" si="2"/>
        <v>452</v>
      </c>
      <c r="J25" s="56">
        <f t="shared" si="2"/>
        <v>398</v>
      </c>
      <c r="K25" s="56">
        <f t="shared" si="2"/>
        <v>397</v>
      </c>
      <c r="L25" s="57">
        <f>SUM(F25:K25)</f>
        <v>3742</v>
      </c>
      <c r="M25" s="8"/>
    </row>
    <row r="26" ht="22.5" customHeight="1"/>
    <row r="27" ht="16.5" customHeight="1">
      <c r="B27" s="6" t="s">
        <v>113</v>
      </c>
    </row>
    <row r="28" ht="22.5" customHeight="1" thickBot="1"/>
    <row r="29" spans="3:13" ht="22.5" customHeight="1">
      <c r="C29" s="44"/>
      <c r="D29" s="45"/>
      <c r="E29" s="45"/>
      <c r="F29" s="41" t="s">
        <v>80</v>
      </c>
      <c r="G29" s="45"/>
      <c r="H29" s="41" t="s">
        <v>81</v>
      </c>
      <c r="I29" s="45"/>
      <c r="J29" s="41" t="s">
        <v>82</v>
      </c>
      <c r="K29" s="45"/>
      <c r="L29" s="48" t="s">
        <v>31</v>
      </c>
      <c r="M29" s="8"/>
    </row>
    <row r="30" spans="3:13" ht="22.5" customHeight="1">
      <c r="C30" s="60" t="s">
        <v>78</v>
      </c>
      <c r="D30" s="50"/>
      <c r="E30" s="50"/>
      <c r="F30" s="138">
        <v>631</v>
      </c>
      <c r="G30" s="139"/>
      <c r="H30" s="138">
        <v>611</v>
      </c>
      <c r="I30" s="139"/>
      <c r="J30" s="138">
        <v>295</v>
      </c>
      <c r="K30" s="139"/>
      <c r="L30" s="61">
        <f>SUM(F30:K30)</f>
        <v>1537</v>
      </c>
      <c r="M30" s="8"/>
    </row>
    <row r="31" spans="3:13" ht="22.5" customHeight="1">
      <c r="C31" s="60" t="s">
        <v>79</v>
      </c>
      <c r="D31" s="50"/>
      <c r="E31" s="50"/>
      <c r="F31" s="138">
        <v>6</v>
      </c>
      <c r="G31" s="139"/>
      <c r="H31" s="138">
        <v>8</v>
      </c>
      <c r="I31" s="139"/>
      <c r="J31" s="138">
        <v>8</v>
      </c>
      <c r="K31" s="139"/>
      <c r="L31" s="61">
        <f>SUM(F31:K31)</f>
        <v>22</v>
      </c>
      <c r="M31" s="8"/>
    </row>
    <row r="32" spans="3:13" ht="22.5" customHeight="1" thickBot="1">
      <c r="C32" s="54" t="s">
        <v>77</v>
      </c>
      <c r="D32" s="55"/>
      <c r="E32" s="55"/>
      <c r="F32" s="140">
        <f>F30+F31</f>
        <v>637</v>
      </c>
      <c r="G32" s="141"/>
      <c r="H32" s="140">
        <f>H30+H31</f>
        <v>619</v>
      </c>
      <c r="I32" s="141"/>
      <c r="J32" s="140">
        <f>J30+J31</f>
        <v>303</v>
      </c>
      <c r="K32" s="141"/>
      <c r="L32" s="62">
        <f>SUM(F32:K32)</f>
        <v>1559</v>
      </c>
      <c r="M32" s="8"/>
    </row>
    <row r="33" spans="5:13" ht="22.5" customHeight="1">
      <c r="E33" s="58"/>
      <c r="F33" s="59"/>
      <c r="G33" s="59"/>
      <c r="H33" s="59"/>
      <c r="I33" s="59"/>
      <c r="J33" s="59"/>
      <c r="K33" s="59"/>
      <c r="L33" s="59"/>
      <c r="M33" s="8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66"/>
  <sheetViews>
    <sheetView zoomScale="75" zoomScaleNormal="75" workbookViewId="0" topLeftCell="A49">
      <selection activeCell="L53" sqref="L53"/>
    </sheetView>
  </sheetViews>
  <sheetFormatPr defaultColWidth="9.00390625" defaultRowHeight="13.5"/>
  <cols>
    <col min="1" max="1" width="2.625" style="2" customWidth="1"/>
    <col min="2" max="3" width="9.00390625" style="2" customWidth="1"/>
    <col min="4" max="4" width="2.625" style="2" customWidth="1"/>
    <col min="5" max="12" width="15.875" style="2" customWidth="1"/>
    <col min="13" max="16384" width="9.00390625" style="2" customWidth="1"/>
  </cols>
  <sheetData>
    <row r="1" ht="19.5" customHeight="1">
      <c r="A1" s="87" t="s">
        <v>0</v>
      </c>
    </row>
    <row r="2" spans="6:7" ht="19.5" customHeight="1">
      <c r="F2" s="5"/>
      <c r="G2" s="86" t="str">
        <f>'様式１の４'!A4</f>
        <v>平成１３年３月月報</v>
      </c>
    </row>
    <row r="3" ht="19.5" customHeight="1">
      <c r="F3" s="3"/>
    </row>
    <row r="4" ht="19.5" customHeight="1">
      <c r="K4" s="4"/>
    </row>
    <row r="5" spans="1:11" ht="19.5" customHeight="1">
      <c r="A5" s="88" t="s">
        <v>1</v>
      </c>
      <c r="K5" s="4"/>
    </row>
    <row r="6" ht="19.5" customHeight="1">
      <c r="A6" s="89" t="s">
        <v>2</v>
      </c>
    </row>
    <row r="7" ht="19.5" customHeight="1">
      <c r="A7" s="87" t="s">
        <v>3</v>
      </c>
    </row>
    <row r="8" spans="1:12" s="1" customFormat="1" ht="19.5" customHeight="1">
      <c r="A8" s="90"/>
      <c r="B8" s="91" t="s">
        <v>4</v>
      </c>
      <c r="C8" s="92"/>
      <c r="D8" s="93"/>
      <c r="E8" s="94" t="s">
        <v>5</v>
      </c>
      <c r="F8" s="94" t="s">
        <v>6</v>
      </c>
      <c r="G8" s="94" t="s">
        <v>7</v>
      </c>
      <c r="H8" s="94" t="s">
        <v>8</v>
      </c>
      <c r="I8" s="94" t="s">
        <v>9</v>
      </c>
      <c r="J8" s="94" t="s">
        <v>10</v>
      </c>
      <c r="K8" s="94" t="s">
        <v>11</v>
      </c>
      <c r="L8" s="95" t="s">
        <v>12</v>
      </c>
    </row>
    <row r="9" spans="1:12" s="1" customFormat="1" ht="19.5" customHeight="1">
      <c r="A9" s="96" t="s">
        <v>13</v>
      </c>
      <c r="B9" s="97"/>
      <c r="C9" s="97"/>
      <c r="D9" s="97"/>
      <c r="E9" s="98"/>
      <c r="F9" s="98"/>
      <c r="G9" s="98"/>
      <c r="H9" s="98"/>
      <c r="I9" s="98"/>
      <c r="J9" s="98"/>
      <c r="K9" s="98"/>
      <c r="L9" s="99"/>
    </row>
    <row r="10" spans="1:12" s="1" customFormat="1" ht="19.5" customHeight="1">
      <c r="A10" s="100" t="s">
        <v>14</v>
      </c>
      <c r="B10" s="101"/>
      <c r="C10" s="101"/>
      <c r="D10" s="102"/>
      <c r="E10" s="103"/>
      <c r="F10" s="104">
        <v>643</v>
      </c>
      <c r="G10" s="104">
        <v>1631</v>
      </c>
      <c r="H10" s="104">
        <v>1160</v>
      </c>
      <c r="I10" s="104">
        <v>769</v>
      </c>
      <c r="J10" s="104">
        <v>733</v>
      </c>
      <c r="K10" s="104">
        <v>885</v>
      </c>
      <c r="L10" s="105">
        <f aca="true" t="shared" si="0" ref="L10:L22">SUM(E10:K10)</f>
        <v>5821</v>
      </c>
    </row>
    <row r="11" spans="1:12" s="1" customFormat="1" ht="19.5" customHeight="1">
      <c r="A11" s="100" t="s">
        <v>15</v>
      </c>
      <c r="B11" s="101"/>
      <c r="C11" s="101"/>
      <c r="D11" s="102"/>
      <c r="E11" s="103"/>
      <c r="F11" s="104">
        <v>1</v>
      </c>
      <c r="G11" s="104">
        <v>42</v>
      </c>
      <c r="H11" s="104">
        <v>58</v>
      </c>
      <c r="I11" s="104">
        <v>68</v>
      </c>
      <c r="J11" s="104">
        <v>70</v>
      </c>
      <c r="K11" s="104">
        <v>83</v>
      </c>
      <c r="L11" s="105">
        <f t="shared" si="0"/>
        <v>322</v>
      </c>
    </row>
    <row r="12" spans="1:12" s="1" customFormat="1" ht="19.5" customHeight="1">
      <c r="A12" s="100" t="s">
        <v>16</v>
      </c>
      <c r="B12" s="101"/>
      <c r="C12" s="101"/>
      <c r="D12" s="102"/>
      <c r="E12" s="103"/>
      <c r="F12" s="104">
        <v>604</v>
      </c>
      <c r="G12" s="104">
        <v>1284</v>
      </c>
      <c r="H12" s="104">
        <v>817</v>
      </c>
      <c r="I12" s="104">
        <v>519</v>
      </c>
      <c r="J12" s="104">
        <v>493</v>
      </c>
      <c r="K12" s="104">
        <v>567</v>
      </c>
      <c r="L12" s="105">
        <f t="shared" si="0"/>
        <v>4284</v>
      </c>
    </row>
    <row r="13" spans="1:12" s="1" customFormat="1" ht="19.5" customHeight="1">
      <c r="A13" s="100" t="s">
        <v>17</v>
      </c>
      <c r="B13" s="101"/>
      <c r="C13" s="101"/>
      <c r="D13" s="102"/>
      <c r="E13" s="103"/>
      <c r="F13" s="104">
        <v>5</v>
      </c>
      <c r="G13" s="104">
        <v>32</v>
      </c>
      <c r="H13" s="104">
        <v>22</v>
      </c>
      <c r="I13" s="104">
        <v>13</v>
      </c>
      <c r="J13" s="104">
        <v>14</v>
      </c>
      <c r="K13" s="104">
        <v>9</v>
      </c>
      <c r="L13" s="105">
        <f t="shared" si="0"/>
        <v>95</v>
      </c>
    </row>
    <row r="14" spans="1:12" s="1" customFormat="1" ht="19.5" customHeight="1">
      <c r="A14" s="100" t="s">
        <v>18</v>
      </c>
      <c r="B14" s="101"/>
      <c r="C14" s="101"/>
      <c r="D14" s="102"/>
      <c r="E14" s="103"/>
      <c r="F14" s="104">
        <v>11</v>
      </c>
      <c r="G14" s="104">
        <v>28</v>
      </c>
      <c r="H14" s="104">
        <v>21</v>
      </c>
      <c r="I14" s="104">
        <v>9</v>
      </c>
      <c r="J14" s="104">
        <v>9</v>
      </c>
      <c r="K14" s="104">
        <v>5</v>
      </c>
      <c r="L14" s="105">
        <f t="shared" si="0"/>
        <v>83</v>
      </c>
    </row>
    <row r="15" spans="1:12" s="1" customFormat="1" ht="19.5" customHeight="1">
      <c r="A15" s="106" t="s">
        <v>19</v>
      </c>
      <c r="B15" s="101"/>
      <c r="C15" s="107"/>
      <c r="D15" s="102"/>
      <c r="E15" s="104">
        <f>E16</f>
        <v>1</v>
      </c>
      <c r="F15" s="104">
        <f>F16</f>
        <v>3</v>
      </c>
      <c r="G15" s="104">
        <f>G16+G17+G18</f>
        <v>176</v>
      </c>
      <c r="H15" s="104">
        <f>H16+H17+H18</f>
        <v>252</v>
      </c>
      <c r="I15" s="104">
        <f>I16+I17+I18</f>
        <v>281</v>
      </c>
      <c r="J15" s="104">
        <f>J16+J17+J18</f>
        <v>426</v>
      </c>
      <c r="K15" s="104">
        <f>K16+K17+K18</f>
        <v>484</v>
      </c>
      <c r="L15" s="105">
        <f t="shared" si="0"/>
        <v>1623</v>
      </c>
    </row>
    <row r="16" spans="1:12" s="1" customFormat="1" ht="19.5" customHeight="1">
      <c r="A16" s="108"/>
      <c r="B16" s="109" t="s">
        <v>20</v>
      </c>
      <c r="C16" s="107"/>
      <c r="D16" s="102"/>
      <c r="E16" s="104">
        <v>1</v>
      </c>
      <c r="F16" s="104">
        <v>3</v>
      </c>
      <c r="G16" s="104">
        <v>53</v>
      </c>
      <c r="H16" s="104">
        <v>89</v>
      </c>
      <c r="I16" s="104">
        <v>107</v>
      </c>
      <c r="J16" s="104">
        <v>200</v>
      </c>
      <c r="K16" s="104">
        <v>218</v>
      </c>
      <c r="L16" s="105">
        <f t="shared" si="0"/>
        <v>671</v>
      </c>
    </row>
    <row r="17" spans="1:12" s="1" customFormat="1" ht="19.5" customHeight="1">
      <c r="A17" s="108"/>
      <c r="B17" s="109" t="s">
        <v>21</v>
      </c>
      <c r="C17" s="107"/>
      <c r="D17" s="102"/>
      <c r="E17" s="103"/>
      <c r="F17" s="103"/>
      <c r="G17" s="104">
        <v>112</v>
      </c>
      <c r="H17" s="104">
        <v>136</v>
      </c>
      <c r="I17" s="104">
        <v>148</v>
      </c>
      <c r="J17" s="104">
        <v>150</v>
      </c>
      <c r="K17" s="104">
        <v>101</v>
      </c>
      <c r="L17" s="105">
        <f t="shared" si="0"/>
        <v>647</v>
      </c>
    </row>
    <row r="18" spans="1:12" s="1" customFormat="1" ht="19.5" customHeight="1">
      <c r="A18" s="108"/>
      <c r="B18" s="109" t="s">
        <v>22</v>
      </c>
      <c r="C18" s="107"/>
      <c r="D18" s="102"/>
      <c r="E18" s="103"/>
      <c r="F18" s="103"/>
      <c r="G18" s="104">
        <v>11</v>
      </c>
      <c r="H18" s="104">
        <v>27</v>
      </c>
      <c r="I18" s="104">
        <v>26</v>
      </c>
      <c r="J18" s="104">
        <v>76</v>
      </c>
      <c r="K18" s="104">
        <v>165</v>
      </c>
      <c r="L18" s="105">
        <f t="shared" si="0"/>
        <v>305</v>
      </c>
    </row>
    <row r="19" spans="1:12" s="1" customFormat="1" ht="19.5" customHeight="1">
      <c r="A19" s="108"/>
      <c r="B19" s="110" t="s">
        <v>23</v>
      </c>
      <c r="C19" s="107"/>
      <c r="D19" s="102"/>
      <c r="E19" s="104">
        <f>E20</f>
        <v>1</v>
      </c>
      <c r="F19" s="104">
        <f>F20</f>
        <v>3</v>
      </c>
      <c r="G19" s="104">
        <f>G20+G21+G22</f>
        <v>175</v>
      </c>
      <c r="H19" s="104">
        <f>H20+H21+H22</f>
        <v>251</v>
      </c>
      <c r="I19" s="104">
        <f>I20+I21+I22</f>
        <v>280</v>
      </c>
      <c r="J19" s="104">
        <f>J20+J21+J22</f>
        <v>424</v>
      </c>
      <c r="K19" s="104">
        <f>K20+K21+K22</f>
        <v>475</v>
      </c>
      <c r="L19" s="105">
        <f t="shared" si="0"/>
        <v>1609</v>
      </c>
    </row>
    <row r="20" spans="1:12" s="1" customFormat="1" ht="19.5" customHeight="1">
      <c r="A20" s="108"/>
      <c r="B20" s="109" t="s">
        <v>20</v>
      </c>
      <c r="C20" s="107"/>
      <c r="D20" s="102"/>
      <c r="E20" s="104">
        <v>1</v>
      </c>
      <c r="F20" s="104">
        <v>3</v>
      </c>
      <c r="G20" s="104">
        <v>53</v>
      </c>
      <c r="H20" s="104">
        <v>88</v>
      </c>
      <c r="I20" s="104">
        <v>107</v>
      </c>
      <c r="J20" s="104">
        <v>198</v>
      </c>
      <c r="K20" s="104">
        <v>211</v>
      </c>
      <c r="L20" s="105">
        <f t="shared" si="0"/>
        <v>661</v>
      </c>
    </row>
    <row r="21" spans="1:12" s="1" customFormat="1" ht="19.5" customHeight="1">
      <c r="A21" s="108"/>
      <c r="B21" s="109" t="s">
        <v>21</v>
      </c>
      <c r="C21" s="107"/>
      <c r="D21" s="102"/>
      <c r="E21" s="103"/>
      <c r="F21" s="103"/>
      <c r="G21" s="104">
        <v>111</v>
      </c>
      <c r="H21" s="104">
        <v>136</v>
      </c>
      <c r="I21" s="104">
        <v>148</v>
      </c>
      <c r="J21" s="104">
        <v>150</v>
      </c>
      <c r="K21" s="104">
        <v>101</v>
      </c>
      <c r="L21" s="105">
        <f t="shared" si="0"/>
        <v>646</v>
      </c>
    </row>
    <row r="22" spans="1:12" s="1" customFormat="1" ht="19.5" customHeight="1">
      <c r="A22" s="111"/>
      <c r="B22" s="109" t="s">
        <v>22</v>
      </c>
      <c r="C22" s="107"/>
      <c r="D22" s="102"/>
      <c r="E22" s="103"/>
      <c r="F22" s="103"/>
      <c r="G22" s="104">
        <v>11</v>
      </c>
      <c r="H22" s="104">
        <v>27</v>
      </c>
      <c r="I22" s="104">
        <v>25</v>
      </c>
      <c r="J22" s="104">
        <v>76</v>
      </c>
      <c r="K22" s="104">
        <v>163</v>
      </c>
      <c r="L22" s="105">
        <f t="shared" si="0"/>
        <v>302</v>
      </c>
    </row>
    <row r="23" spans="1:12" s="1" customFormat="1" ht="19.5" customHeight="1">
      <c r="A23" s="112"/>
      <c r="B23" s="113" t="s">
        <v>24</v>
      </c>
      <c r="C23" s="114"/>
      <c r="D23" s="115"/>
      <c r="E23" s="116">
        <f>E15</f>
        <v>1</v>
      </c>
      <c r="F23" s="116">
        <f aca="true" t="shared" si="1" ref="F23:L23">F10+F11+F12+F13+F14+F15</f>
        <v>1267</v>
      </c>
      <c r="G23" s="116">
        <f t="shared" si="1"/>
        <v>3193</v>
      </c>
      <c r="H23" s="116">
        <f t="shared" si="1"/>
        <v>2330</v>
      </c>
      <c r="I23" s="116">
        <f t="shared" si="1"/>
        <v>1659</v>
      </c>
      <c r="J23" s="116">
        <f t="shared" si="1"/>
        <v>1745</v>
      </c>
      <c r="K23" s="116">
        <f t="shared" si="1"/>
        <v>2033</v>
      </c>
      <c r="L23" s="117">
        <f t="shared" si="1"/>
        <v>12228</v>
      </c>
    </row>
    <row r="24" spans="1:12" s="1" customFormat="1" ht="19.5" customHeight="1">
      <c r="A24" s="96" t="s">
        <v>25</v>
      </c>
      <c r="B24" s="97"/>
      <c r="C24" s="97"/>
      <c r="D24" s="97"/>
      <c r="E24" s="98"/>
      <c r="F24" s="98"/>
      <c r="G24" s="98"/>
      <c r="H24" s="98"/>
      <c r="I24" s="98"/>
      <c r="J24" s="98"/>
      <c r="K24" s="98"/>
      <c r="L24" s="99"/>
    </row>
    <row r="25" spans="1:12" s="1" customFormat="1" ht="19.5" customHeight="1">
      <c r="A25" s="100" t="s">
        <v>14</v>
      </c>
      <c r="B25" s="101"/>
      <c r="C25" s="101"/>
      <c r="D25" s="102"/>
      <c r="E25" s="103"/>
      <c r="F25" s="104">
        <v>1289111</v>
      </c>
      <c r="G25" s="104">
        <v>5385163</v>
      </c>
      <c r="H25" s="104">
        <v>4604432</v>
      </c>
      <c r="I25" s="104">
        <v>4036178</v>
      </c>
      <c r="J25" s="104">
        <v>3707416</v>
      </c>
      <c r="K25" s="104">
        <v>5506016</v>
      </c>
      <c r="L25" s="105">
        <f aca="true" t="shared" si="2" ref="L25:L35">SUM(E25:K25)</f>
        <v>24528316</v>
      </c>
    </row>
    <row r="26" spans="1:12" s="1" customFormat="1" ht="19.5" customHeight="1">
      <c r="A26" s="100" t="s">
        <v>15</v>
      </c>
      <c r="B26" s="101"/>
      <c r="C26" s="101"/>
      <c r="D26" s="102"/>
      <c r="E26" s="103"/>
      <c r="F26" s="104">
        <v>4814</v>
      </c>
      <c r="G26" s="104">
        <v>260722</v>
      </c>
      <c r="H26" s="104">
        <v>420032</v>
      </c>
      <c r="I26" s="104">
        <v>530773</v>
      </c>
      <c r="J26" s="104">
        <v>584014</v>
      </c>
      <c r="K26" s="104">
        <v>822373</v>
      </c>
      <c r="L26" s="105">
        <f t="shared" si="2"/>
        <v>2622728</v>
      </c>
    </row>
    <row r="27" spans="1:12" s="1" customFormat="1" ht="19.5" customHeight="1">
      <c r="A27" s="100" t="s">
        <v>16</v>
      </c>
      <c r="B27" s="101"/>
      <c r="C27" s="101"/>
      <c r="D27" s="102"/>
      <c r="E27" s="103"/>
      <c r="F27" s="104">
        <v>405726</v>
      </c>
      <c r="G27" s="104">
        <v>1072298</v>
      </c>
      <c r="H27" s="104">
        <v>784034</v>
      </c>
      <c r="I27" s="104">
        <v>546639</v>
      </c>
      <c r="J27" s="104">
        <v>740212</v>
      </c>
      <c r="K27" s="104">
        <v>589678</v>
      </c>
      <c r="L27" s="105">
        <f t="shared" si="2"/>
        <v>4138587</v>
      </c>
    </row>
    <row r="28" spans="1:12" s="1" customFormat="1" ht="19.5" customHeight="1">
      <c r="A28" s="106" t="s">
        <v>19</v>
      </c>
      <c r="B28" s="101"/>
      <c r="C28" s="107"/>
      <c r="D28" s="102"/>
      <c r="E28" s="104">
        <f>E29</f>
        <v>25203</v>
      </c>
      <c r="F28" s="104">
        <f>F29</f>
        <v>75237</v>
      </c>
      <c r="G28" s="104">
        <f>G29+G30+G31</f>
        <v>4233628</v>
      </c>
      <c r="H28" s="104">
        <f>H29+H30+H31</f>
        <v>6700675</v>
      </c>
      <c r="I28" s="104">
        <f>I29+I30+I31</f>
        <v>7951628</v>
      </c>
      <c r="J28" s="104">
        <f>J29+J30+J31</f>
        <v>12680096</v>
      </c>
      <c r="K28" s="104">
        <f>K29+K30+K31</f>
        <v>15308275</v>
      </c>
      <c r="L28" s="105">
        <f t="shared" si="2"/>
        <v>46974742</v>
      </c>
    </row>
    <row r="29" spans="1:12" s="1" customFormat="1" ht="19.5" customHeight="1">
      <c r="A29" s="108"/>
      <c r="B29" s="109" t="s">
        <v>20</v>
      </c>
      <c r="C29" s="107"/>
      <c r="D29" s="102"/>
      <c r="E29" s="104">
        <v>25203</v>
      </c>
      <c r="F29" s="104">
        <v>75237</v>
      </c>
      <c r="G29" s="104">
        <v>1252115</v>
      </c>
      <c r="H29" s="104">
        <v>2240199</v>
      </c>
      <c r="I29" s="104">
        <v>2771689</v>
      </c>
      <c r="J29" s="104">
        <v>5560283</v>
      </c>
      <c r="K29" s="104">
        <v>5855485</v>
      </c>
      <c r="L29" s="105">
        <f t="shared" si="2"/>
        <v>17780211</v>
      </c>
    </row>
    <row r="30" spans="1:12" s="1" customFormat="1" ht="19.5" customHeight="1">
      <c r="A30" s="108"/>
      <c r="B30" s="109" t="s">
        <v>21</v>
      </c>
      <c r="C30" s="107"/>
      <c r="D30" s="102"/>
      <c r="E30" s="103"/>
      <c r="F30" s="103"/>
      <c r="G30" s="104">
        <v>2627362</v>
      </c>
      <c r="H30" s="104">
        <v>3483349</v>
      </c>
      <c r="I30" s="104">
        <v>4212786</v>
      </c>
      <c r="J30" s="104">
        <v>4221577</v>
      </c>
      <c r="K30" s="104">
        <v>2927260</v>
      </c>
      <c r="L30" s="105">
        <f t="shared" si="2"/>
        <v>17472334</v>
      </c>
    </row>
    <row r="31" spans="1:12" s="1" customFormat="1" ht="19.5" customHeight="1">
      <c r="A31" s="108"/>
      <c r="B31" s="109" t="s">
        <v>22</v>
      </c>
      <c r="C31" s="107"/>
      <c r="D31" s="102"/>
      <c r="E31" s="103"/>
      <c r="F31" s="103"/>
      <c r="G31" s="104">
        <v>354151</v>
      </c>
      <c r="H31" s="104">
        <v>977127</v>
      </c>
      <c r="I31" s="104">
        <v>967153</v>
      </c>
      <c r="J31" s="104">
        <v>2898236</v>
      </c>
      <c r="K31" s="104">
        <v>6525530</v>
      </c>
      <c r="L31" s="105">
        <f t="shared" si="2"/>
        <v>11722197</v>
      </c>
    </row>
    <row r="32" spans="1:12" s="1" customFormat="1" ht="19.5" customHeight="1">
      <c r="A32" s="108"/>
      <c r="B32" s="110" t="s">
        <v>26</v>
      </c>
      <c r="C32" s="107"/>
      <c r="D32" s="102"/>
      <c r="E32" s="104">
        <f>E33</f>
        <v>31</v>
      </c>
      <c r="F32" s="104">
        <f>F33</f>
        <v>93</v>
      </c>
      <c r="G32" s="104">
        <f>G33+G34+G35</f>
        <v>4838</v>
      </c>
      <c r="H32" s="104">
        <f>H33+H34+H35</f>
        <v>7061</v>
      </c>
      <c r="I32" s="104">
        <f>I33+I34+I35</f>
        <v>8083</v>
      </c>
      <c r="J32" s="104">
        <f>J33+J34+J35</f>
        <v>12060</v>
      </c>
      <c r="K32" s="104">
        <f>K33+K34+K35</f>
        <v>13536</v>
      </c>
      <c r="L32" s="105">
        <f t="shared" si="2"/>
        <v>45702</v>
      </c>
    </row>
    <row r="33" spans="1:12" s="1" customFormat="1" ht="19.5" customHeight="1">
      <c r="A33" s="108"/>
      <c r="B33" s="109" t="s">
        <v>20</v>
      </c>
      <c r="C33" s="107"/>
      <c r="D33" s="102"/>
      <c r="E33" s="104">
        <v>31</v>
      </c>
      <c r="F33" s="104">
        <v>93</v>
      </c>
      <c r="G33" s="104">
        <v>1612</v>
      </c>
      <c r="H33" s="104">
        <v>2594</v>
      </c>
      <c r="I33" s="104">
        <v>3126</v>
      </c>
      <c r="J33" s="104">
        <v>5827</v>
      </c>
      <c r="K33" s="104">
        <v>6031</v>
      </c>
      <c r="L33" s="105">
        <f t="shared" si="2"/>
        <v>19314</v>
      </c>
    </row>
    <row r="34" spans="1:12" s="1" customFormat="1" ht="19.5" customHeight="1">
      <c r="A34" s="108"/>
      <c r="B34" s="109" t="s">
        <v>21</v>
      </c>
      <c r="C34" s="107"/>
      <c r="D34" s="102"/>
      <c r="E34" s="103"/>
      <c r="F34" s="103"/>
      <c r="G34" s="104">
        <v>2922</v>
      </c>
      <c r="H34" s="104">
        <v>3663</v>
      </c>
      <c r="I34" s="104">
        <v>4189</v>
      </c>
      <c r="J34" s="104">
        <v>4022</v>
      </c>
      <c r="K34" s="104">
        <v>2656</v>
      </c>
      <c r="L34" s="105">
        <f t="shared" si="2"/>
        <v>17452</v>
      </c>
    </row>
    <row r="35" spans="1:12" s="1" customFormat="1" ht="19.5" customHeight="1">
      <c r="A35" s="111"/>
      <c r="B35" s="109" t="s">
        <v>22</v>
      </c>
      <c r="C35" s="107"/>
      <c r="D35" s="102"/>
      <c r="E35" s="103"/>
      <c r="F35" s="103"/>
      <c r="G35" s="104">
        <v>304</v>
      </c>
      <c r="H35" s="104">
        <v>804</v>
      </c>
      <c r="I35" s="104">
        <v>768</v>
      </c>
      <c r="J35" s="104">
        <v>2211</v>
      </c>
      <c r="K35" s="104">
        <v>4849</v>
      </c>
      <c r="L35" s="105">
        <f t="shared" si="2"/>
        <v>8936</v>
      </c>
    </row>
    <row r="36" spans="1:12" s="1" customFormat="1" ht="19.5" customHeight="1">
      <c r="A36" s="112"/>
      <c r="B36" s="113" t="s">
        <v>24</v>
      </c>
      <c r="C36" s="114"/>
      <c r="D36" s="115"/>
      <c r="E36" s="116">
        <f>E28</f>
        <v>25203</v>
      </c>
      <c r="F36" s="116">
        <f aca="true" t="shared" si="3" ref="F36:L36">F25+F26+F27+F28</f>
        <v>1774888</v>
      </c>
      <c r="G36" s="116">
        <f t="shared" si="3"/>
        <v>10951811</v>
      </c>
      <c r="H36" s="116">
        <f t="shared" si="3"/>
        <v>12509173</v>
      </c>
      <c r="I36" s="116">
        <f t="shared" si="3"/>
        <v>13065218</v>
      </c>
      <c r="J36" s="116">
        <f t="shared" si="3"/>
        <v>17711738</v>
      </c>
      <c r="K36" s="116">
        <f t="shared" si="3"/>
        <v>22226342</v>
      </c>
      <c r="L36" s="117">
        <f t="shared" si="3"/>
        <v>78264373</v>
      </c>
    </row>
    <row r="37" spans="1:12" s="1" customFormat="1" ht="19.5" customHeight="1">
      <c r="A37" s="96" t="s">
        <v>27</v>
      </c>
      <c r="B37" s="97"/>
      <c r="C37" s="97"/>
      <c r="D37" s="97"/>
      <c r="E37" s="98"/>
      <c r="F37" s="98"/>
      <c r="G37" s="98"/>
      <c r="H37" s="98"/>
      <c r="I37" s="98"/>
      <c r="J37" s="98"/>
      <c r="K37" s="98"/>
      <c r="L37" s="99"/>
    </row>
    <row r="38" spans="1:12" s="1" customFormat="1" ht="19.5" customHeight="1">
      <c r="A38" s="100" t="s">
        <v>14</v>
      </c>
      <c r="B38" s="101"/>
      <c r="C38" s="101"/>
      <c r="D38" s="102"/>
      <c r="E38" s="103"/>
      <c r="F38" s="104">
        <v>13595358</v>
      </c>
      <c r="G38" s="104">
        <v>56681766</v>
      </c>
      <c r="H38" s="104">
        <v>48391267</v>
      </c>
      <c r="I38" s="104">
        <v>42441564</v>
      </c>
      <c r="J38" s="104">
        <v>38952774</v>
      </c>
      <c r="K38" s="104">
        <v>57912633</v>
      </c>
      <c r="L38" s="105">
        <f aca="true" t="shared" si="4" ref="L38:L43">SUM(E38:K38)</f>
        <v>257975362</v>
      </c>
    </row>
    <row r="39" spans="1:12" s="1" customFormat="1" ht="19.5" customHeight="1">
      <c r="A39" s="100" t="s">
        <v>15</v>
      </c>
      <c r="B39" s="101"/>
      <c r="C39" s="101"/>
      <c r="D39" s="102"/>
      <c r="E39" s="103"/>
      <c r="F39" s="104">
        <v>50065</v>
      </c>
      <c r="G39" s="104">
        <v>2706148</v>
      </c>
      <c r="H39" s="104">
        <v>4365153</v>
      </c>
      <c r="I39" s="104">
        <v>5508091</v>
      </c>
      <c r="J39" s="104">
        <v>6073722</v>
      </c>
      <c r="K39" s="104">
        <v>8547698</v>
      </c>
      <c r="L39" s="105">
        <f t="shared" si="4"/>
        <v>27250877</v>
      </c>
    </row>
    <row r="40" spans="1:12" s="1" customFormat="1" ht="19.5" customHeight="1">
      <c r="A40" s="100" t="s">
        <v>16</v>
      </c>
      <c r="B40" s="101"/>
      <c r="C40" s="101"/>
      <c r="D40" s="102"/>
      <c r="E40" s="103"/>
      <c r="F40" s="104">
        <v>4066112</v>
      </c>
      <c r="G40" s="104">
        <v>10797577</v>
      </c>
      <c r="H40" s="104">
        <v>7927191</v>
      </c>
      <c r="I40" s="104">
        <v>5520938</v>
      </c>
      <c r="J40" s="104">
        <v>7564824</v>
      </c>
      <c r="K40" s="104">
        <v>5974116</v>
      </c>
      <c r="L40" s="105">
        <f t="shared" si="4"/>
        <v>41850758</v>
      </c>
    </row>
    <row r="41" spans="1:12" s="1" customFormat="1" ht="19.5" customHeight="1">
      <c r="A41" s="100" t="s">
        <v>17</v>
      </c>
      <c r="B41" s="101"/>
      <c r="C41" s="101"/>
      <c r="D41" s="102"/>
      <c r="E41" s="103"/>
      <c r="F41" s="104">
        <v>160540</v>
      </c>
      <c r="G41" s="104">
        <v>977498</v>
      </c>
      <c r="H41" s="104">
        <v>614820</v>
      </c>
      <c r="I41" s="104">
        <v>251700</v>
      </c>
      <c r="J41" s="104">
        <v>630481</v>
      </c>
      <c r="K41" s="104">
        <v>310712</v>
      </c>
      <c r="L41" s="105">
        <f t="shared" si="4"/>
        <v>2945751</v>
      </c>
    </row>
    <row r="42" spans="1:12" s="1" customFormat="1" ht="19.5" customHeight="1">
      <c r="A42" s="100" t="s">
        <v>18</v>
      </c>
      <c r="B42" s="101"/>
      <c r="C42" s="101"/>
      <c r="D42" s="102"/>
      <c r="E42" s="103"/>
      <c r="F42" s="104">
        <v>1526421</v>
      </c>
      <c r="G42" s="104">
        <v>3568796</v>
      </c>
      <c r="H42" s="104">
        <v>2794000</v>
      </c>
      <c r="I42" s="104">
        <v>1104833</v>
      </c>
      <c r="J42" s="104">
        <v>1177064</v>
      </c>
      <c r="K42" s="104">
        <v>828225</v>
      </c>
      <c r="L42" s="105">
        <f t="shared" si="4"/>
        <v>10999339</v>
      </c>
    </row>
    <row r="43" spans="1:12" s="1" customFormat="1" ht="19.5" customHeight="1">
      <c r="A43" s="106" t="s">
        <v>19</v>
      </c>
      <c r="B43" s="101"/>
      <c r="C43" s="107"/>
      <c r="D43" s="102"/>
      <c r="E43" s="104">
        <f>E44</f>
        <v>317750</v>
      </c>
      <c r="F43" s="104">
        <f>F44</f>
        <v>979624</v>
      </c>
      <c r="G43" s="104">
        <f>G44+G45+G46</f>
        <v>54071593</v>
      </c>
      <c r="H43" s="104">
        <f>H44+H45+H46</f>
        <v>84340845</v>
      </c>
      <c r="I43" s="104">
        <f>I44+I45+I46</f>
        <v>99450765</v>
      </c>
      <c r="J43" s="104">
        <f>J44+J45+J46</f>
        <v>156564500</v>
      </c>
      <c r="K43" s="104">
        <f>K44+K45+K46</f>
        <v>187347005</v>
      </c>
      <c r="L43" s="105">
        <f t="shared" si="4"/>
        <v>583072082</v>
      </c>
    </row>
    <row r="44" spans="1:12" s="1" customFormat="1" ht="19.5" customHeight="1">
      <c r="A44" s="108"/>
      <c r="B44" s="109" t="s">
        <v>20</v>
      </c>
      <c r="C44" s="107"/>
      <c r="D44" s="102"/>
      <c r="E44" s="104">
        <v>317750</v>
      </c>
      <c r="F44" s="104">
        <v>979624</v>
      </c>
      <c r="G44" s="104">
        <v>16250772</v>
      </c>
      <c r="H44" s="104">
        <v>28548327</v>
      </c>
      <c r="I44" s="104">
        <v>35234086</v>
      </c>
      <c r="J44" s="104">
        <v>69585908</v>
      </c>
      <c r="K44" s="104">
        <v>73148954</v>
      </c>
      <c r="L44" s="105">
        <f aca="true" t="shared" si="5" ref="L44:L50">SUM(E44:K44)</f>
        <v>224065421</v>
      </c>
    </row>
    <row r="45" spans="1:12" s="1" customFormat="1" ht="19.5" customHeight="1">
      <c r="A45" s="108"/>
      <c r="B45" s="109" t="s">
        <v>21</v>
      </c>
      <c r="C45" s="107"/>
      <c r="D45" s="102"/>
      <c r="E45" s="103"/>
      <c r="F45" s="103"/>
      <c r="G45" s="104">
        <v>33478515</v>
      </c>
      <c r="H45" s="104">
        <v>43935920</v>
      </c>
      <c r="I45" s="104">
        <v>52568142</v>
      </c>
      <c r="J45" s="104">
        <v>52327587</v>
      </c>
      <c r="K45" s="104">
        <v>36098944</v>
      </c>
      <c r="L45" s="105">
        <f t="shared" si="5"/>
        <v>218409108</v>
      </c>
    </row>
    <row r="46" spans="1:12" s="1" customFormat="1" ht="19.5" customHeight="1">
      <c r="A46" s="108"/>
      <c r="B46" s="109" t="s">
        <v>22</v>
      </c>
      <c r="C46" s="107"/>
      <c r="D46" s="102"/>
      <c r="E46" s="103"/>
      <c r="F46" s="103"/>
      <c r="G46" s="104">
        <v>4342306</v>
      </c>
      <c r="H46" s="104">
        <v>11856598</v>
      </c>
      <c r="I46" s="104">
        <v>11648537</v>
      </c>
      <c r="J46" s="104">
        <v>34651005</v>
      </c>
      <c r="K46" s="104">
        <v>78099107</v>
      </c>
      <c r="L46" s="105">
        <f t="shared" si="5"/>
        <v>140597553</v>
      </c>
    </row>
    <row r="47" spans="1:12" s="1" customFormat="1" ht="19.5" customHeight="1">
      <c r="A47" s="108"/>
      <c r="B47" s="110" t="s">
        <v>23</v>
      </c>
      <c r="C47" s="107"/>
      <c r="D47" s="102"/>
      <c r="E47" s="104">
        <f>E48</f>
        <v>65720</v>
      </c>
      <c r="F47" s="104">
        <f>F48</f>
        <v>197160</v>
      </c>
      <c r="G47" s="104">
        <f>G48+G49+G50</f>
        <v>10161510</v>
      </c>
      <c r="H47" s="104">
        <f>H48+H49+H50</f>
        <v>14886620</v>
      </c>
      <c r="I47" s="104">
        <f>I48+I49+I50</f>
        <v>17115820</v>
      </c>
      <c r="J47" s="104">
        <f>J48+J49+J50</f>
        <v>25216370</v>
      </c>
      <c r="K47" s="104">
        <f>K48+K49+K50</f>
        <v>28815450</v>
      </c>
      <c r="L47" s="105">
        <f t="shared" si="5"/>
        <v>96458650</v>
      </c>
    </row>
    <row r="48" spans="1:12" s="1" customFormat="1" ht="19.5" customHeight="1">
      <c r="A48" s="108"/>
      <c r="B48" s="109" t="s">
        <v>20</v>
      </c>
      <c r="C48" s="107"/>
      <c r="D48" s="102"/>
      <c r="E48" s="104">
        <v>65720</v>
      </c>
      <c r="F48" s="104">
        <v>197160</v>
      </c>
      <c r="G48" s="104">
        <v>3263690</v>
      </c>
      <c r="H48" s="104">
        <v>5342430</v>
      </c>
      <c r="I48" s="104">
        <v>6509430</v>
      </c>
      <c r="J48" s="104">
        <v>12034660</v>
      </c>
      <c r="K48" s="104">
        <v>12405800</v>
      </c>
      <c r="L48" s="105">
        <f t="shared" si="5"/>
        <v>39818890</v>
      </c>
    </row>
    <row r="49" spans="1:12" s="1" customFormat="1" ht="19.5" customHeight="1">
      <c r="A49" s="108"/>
      <c r="B49" s="109" t="s">
        <v>21</v>
      </c>
      <c r="C49" s="107"/>
      <c r="D49" s="102"/>
      <c r="E49" s="103"/>
      <c r="F49" s="103"/>
      <c r="G49" s="104">
        <v>6220040</v>
      </c>
      <c r="H49" s="104">
        <v>7820560</v>
      </c>
      <c r="I49" s="104">
        <v>8955330</v>
      </c>
      <c r="J49" s="104">
        <v>8504890</v>
      </c>
      <c r="K49" s="104">
        <v>5733320</v>
      </c>
      <c r="L49" s="105">
        <f t="shared" si="5"/>
        <v>37234140</v>
      </c>
    </row>
    <row r="50" spans="1:12" s="1" customFormat="1" ht="19.5" customHeight="1">
      <c r="A50" s="111"/>
      <c r="B50" s="109" t="s">
        <v>22</v>
      </c>
      <c r="C50" s="107"/>
      <c r="D50" s="102"/>
      <c r="E50" s="103"/>
      <c r="F50" s="103"/>
      <c r="G50" s="104">
        <v>677780</v>
      </c>
      <c r="H50" s="104">
        <v>1723630</v>
      </c>
      <c r="I50" s="104">
        <v>1651060</v>
      </c>
      <c r="J50" s="104">
        <v>4676820</v>
      </c>
      <c r="K50" s="104">
        <v>10676330</v>
      </c>
      <c r="L50" s="105">
        <f t="shared" si="5"/>
        <v>19405620</v>
      </c>
    </row>
    <row r="51" spans="1:12" s="1" customFormat="1" ht="19.5" customHeight="1">
      <c r="A51" s="112"/>
      <c r="B51" s="113" t="s">
        <v>24</v>
      </c>
      <c r="C51" s="114"/>
      <c r="D51" s="115"/>
      <c r="E51" s="116">
        <f>E43</f>
        <v>317750</v>
      </c>
      <c r="F51" s="116">
        <f aca="true" t="shared" si="6" ref="F51:L51">F38+F39+F40+F41+F42+F43</f>
        <v>20378120</v>
      </c>
      <c r="G51" s="116">
        <f t="shared" si="6"/>
        <v>128803378</v>
      </c>
      <c r="H51" s="116">
        <f t="shared" si="6"/>
        <v>148433276</v>
      </c>
      <c r="I51" s="116">
        <f t="shared" si="6"/>
        <v>154277891</v>
      </c>
      <c r="J51" s="116">
        <f t="shared" si="6"/>
        <v>210963365</v>
      </c>
      <c r="K51" s="116">
        <f t="shared" si="6"/>
        <v>260920389</v>
      </c>
      <c r="L51" s="117">
        <f t="shared" si="6"/>
        <v>924094169</v>
      </c>
    </row>
    <row r="52" spans="1:12" s="1" customFormat="1" ht="19.5" customHeight="1">
      <c r="A52" s="96" t="s">
        <v>28</v>
      </c>
      <c r="B52" s="97"/>
      <c r="C52" s="97"/>
      <c r="D52" s="97"/>
      <c r="E52" s="98"/>
      <c r="F52" s="98"/>
      <c r="G52" s="98"/>
      <c r="H52" s="98"/>
      <c r="I52" s="98"/>
      <c r="J52" s="98"/>
      <c r="K52" s="98"/>
      <c r="L52" s="99"/>
    </row>
    <row r="53" spans="1:12" s="1" customFormat="1" ht="19.5" customHeight="1">
      <c r="A53" s="100" t="s">
        <v>14</v>
      </c>
      <c r="B53" s="101"/>
      <c r="C53" s="101"/>
      <c r="D53" s="102"/>
      <c r="E53" s="103"/>
      <c r="F53" s="104">
        <v>12235536</v>
      </c>
      <c r="G53" s="104">
        <v>51012914</v>
      </c>
      <c r="H53" s="104">
        <v>43445098</v>
      </c>
      <c r="I53" s="104">
        <v>38197166</v>
      </c>
      <c r="J53" s="104">
        <v>35057271</v>
      </c>
      <c r="K53" s="104">
        <v>52121112</v>
      </c>
      <c r="L53" s="105">
        <f aca="true" t="shared" si="7" ref="L53:L65">SUM(E53:K53)</f>
        <v>232069097</v>
      </c>
    </row>
    <row r="54" spans="1:12" s="1" customFormat="1" ht="19.5" customHeight="1">
      <c r="A54" s="100" t="s">
        <v>15</v>
      </c>
      <c r="B54" s="101"/>
      <c r="C54" s="101"/>
      <c r="D54" s="102"/>
      <c r="E54" s="103"/>
      <c r="F54" s="104">
        <v>45058</v>
      </c>
      <c r="G54" s="104">
        <v>2435510</v>
      </c>
      <c r="H54" s="104">
        <v>3928603</v>
      </c>
      <c r="I54" s="104">
        <v>4957249</v>
      </c>
      <c r="J54" s="104">
        <v>5466313</v>
      </c>
      <c r="K54" s="104">
        <v>7692883</v>
      </c>
      <c r="L54" s="105">
        <f t="shared" si="7"/>
        <v>24525616</v>
      </c>
    </row>
    <row r="55" spans="1:12" s="1" customFormat="1" ht="19.5" customHeight="1">
      <c r="A55" s="100" t="s">
        <v>16</v>
      </c>
      <c r="B55" s="101"/>
      <c r="C55" s="101"/>
      <c r="D55" s="102"/>
      <c r="E55" s="103"/>
      <c r="F55" s="104">
        <v>4037290</v>
      </c>
      <c r="G55" s="104">
        <v>10584591</v>
      </c>
      <c r="H55" s="104">
        <v>7667268</v>
      </c>
      <c r="I55" s="104">
        <v>5352410</v>
      </c>
      <c r="J55" s="104">
        <v>7136779</v>
      </c>
      <c r="K55" s="104">
        <v>5708902</v>
      </c>
      <c r="L55" s="105">
        <f t="shared" si="7"/>
        <v>40487240</v>
      </c>
    </row>
    <row r="56" spans="1:12" s="1" customFormat="1" ht="19.5" customHeight="1">
      <c r="A56" s="100" t="s">
        <v>17</v>
      </c>
      <c r="B56" s="101"/>
      <c r="C56" s="101"/>
      <c r="D56" s="102"/>
      <c r="E56" s="103"/>
      <c r="F56" s="104">
        <v>144486</v>
      </c>
      <c r="G56" s="104">
        <v>879745</v>
      </c>
      <c r="H56" s="104">
        <v>553335</v>
      </c>
      <c r="I56" s="104">
        <v>226529</v>
      </c>
      <c r="J56" s="104">
        <v>567431</v>
      </c>
      <c r="K56" s="104">
        <v>279639</v>
      </c>
      <c r="L56" s="105">
        <f t="shared" si="7"/>
        <v>2651165</v>
      </c>
    </row>
    <row r="57" spans="1:12" s="1" customFormat="1" ht="19.5" customHeight="1">
      <c r="A57" s="100" t="s">
        <v>18</v>
      </c>
      <c r="B57" s="101"/>
      <c r="C57" s="101"/>
      <c r="D57" s="102"/>
      <c r="E57" s="103"/>
      <c r="F57" s="104">
        <v>1373777</v>
      </c>
      <c r="G57" s="104">
        <v>3211912</v>
      </c>
      <c r="H57" s="104">
        <v>2514599</v>
      </c>
      <c r="I57" s="104">
        <v>994349</v>
      </c>
      <c r="J57" s="104">
        <v>1059357</v>
      </c>
      <c r="K57" s="104">
        <v>745402</v>
      </c>
      <c r="L57" s="105">
        <f t="shared" si="7"/>
        <v>9899396</v>
      </c>
    </row>
    <row r="58" spans="1:12" s="1" customFormat="1" ht="19.5" customHeight="1">
      <c r="A58" s="106" t="s">
        <v>19</v>
      </c>
      <c r="B58" s="101"/>
      <c r="C58" s="107"/>
      <c r="D58" s="102"/>
      <c r="E58" s="104">
        <f>E59</f>
        <v>268367</v>
      </c>
      <c r="F58" s="104">
        <f>F59</f>
        <v>854875</v>
      </c>
      <c r="G58" s="104">
        <f>G59+G60+G61</f>
        <v>47346445</v>
      </c>
      <c r="H58" s="104">
        <f>H59+H60+H61</f>
        <v>73806955</v>
      </c>
      <c r="I58" s="104">
        <f>I59+I60+I61</f>
        <v>87199868</v>
      </c>
      <c r="J58" s="104">
        <f>J59+J60+J61</f>
        <v>138125405</v>
      </c>
      <c r="K58" s="104">
        <f>K59+K60+K61</f>
        <v>165040797</v>
      </c>
      <c r="L58" s="105">
        <f t="shared" si="7"/>
        <v>512642712</v>
      </c>
    </row>
    <row r="59" spans="1:12" s="1" customFormat="1" ht="19.5" customHeight="1">
      <c r="A59" s="108"/>
      <c r="B59" s="109" t="s">
        <v>20</v>
      </c>
      <c r="C59" s="107"/>
      <c r="D59" s="102"/>
      <c r="E59" s="104">
        <v>268367</v>
      </c>
      <c r="F59" s="104">
        <v>854875</v>
      </c>
      <c r="G59" s="104">
        <v>14703339</v>
      </c>
      <c r="H59" s="104">
        <v>25578872</v>
      </c>
      <c r="I59" s="104">
        <v>31705218</v>
      </c>
      <c r="J59" s="104">
        <v>62719275</v>
      </c>
      <c r="K59" s="104">
        <v>65872839</v>
      </c>
      <c r="L59" s="105">
        <f t="shared" si="7"/>
        <v>201702785</v>
      </c>
    </row>
    <row r="60" spans="1:12" s="1" customFormat="1" ht="19.5" customHeight="1">
      <c r="A60" s="108"/>
      <c r="B60" s="109" t="s">
        <v>21</v>
      </c>
      <c r="C60" s="107"/>
      <c r="D60" s="102"/>
      <c r="E60" s="103"/>
      <c r="F60" s="103"/>
      <c r="G60" s="104">
        <v>28848338</v>
      </c>
      <c r="H60" s="104">
        <v>37904253</v>
      </c>
      <c r="I60" s="104">
        <v>45273115</v>
      </c>
      <c r="J60" s="104">
        <v>45185943</v>
      </c>
      <c r="K60" s="104">
        <v>31175359</v>
      </c>
      <c r="L60" s="105">
        <f t="shared" si="7"/>
        <v>188387008</v>
      </c>
    </row>
    <row r="61" spans="1:12" s="1" customFormat="1" ht="19.5" customHeight="1">
      <c r="A61" s="108"/>
      <c r="B61" s="109" t="s">
        <v>22</v>
      </c>
      <c r="C61" s="107"/>
      <c r="D61" s="102"/>
      <c r="E61" s="103"/>
      <c r="F61" s="103"/>
      <c r="G61" s="104">
        <v>3794768</v>
      </c>
      <c r="H61" s="104">
        <v>10323830</v>
      </c>
      <c r="I61" s="104">
        <v>10221535</v>
      </c>
      <c r="J61" s="104">
        <v>30220187</v>
      </c>
      <c r="K61" s="104">
        <v>67992599</v>
      </c>
      <c r="L61" s="105">
        <f t="shared" si="7"/>
        <v>122552919</v>
      </c>
    </row>
    <row r="62" spans="1:12" s="1" customFormat="1" ht="19.5" customHeight="1">
      <c r="A62" s="108"/>
      <c r="B62" s="110" t="s">
        <v>23</v>
      </c>
      <c r="C62" s="107"/>
      <c r="D62" s="102"/>
      <c r="E62" s="104">
        <f>E63</f>
        <v>41540</v>
      </c>
      <c r="F62" s="104">
        <f>F63</f>
        <v>150660</v>
      </c>
      <c r="G62" s="104">
        <f>G63+G64+G65</f>
        <v>7415390</v>
      </c>
      <c r="H62" s="104">
        <f>H63+H64+H65</f>
        <v>10677820</v>
      </c>
      <c r="I62" s="104">
        <f>I63+I64+I65</f>
        <v>12402840</v>
      </c>
      <c r="J62" s="104">
        <f>J63+J64+J65</f>
        <v>18251350</v>
      </c>
      <c r="K62" s="104">
        <f>K63+K64+K65</f>
        <v>20765060</v>
      </c>
      <c r="L62" s="105">
        <f t="shared" si="7"/>
        <v>69704660</v>
      </c>
    </row>
    <row r="63" spans="1:12" s="1" customFormat="1" ht="19.5" customHeight="1">
      <c r="A63" s="108"/>
      <c r="B63" s="109" t="s">
        <v>20</v>
      </c>
      <c r="C63" s="107"/>
      <c r="D63" s="102"/>
      <c r="E63" s="104">
        <v>41540</v>
      </c>
      <c r="F63" s="104">
        <v>150660</v>
      </c>
      <c r="G63" s="104">
        <v>2602930</v>
      </c>
      <c r="H63" s="104">
        <v>4088510</v>
      </c>
      <c r="I63" s="104">
        <v>5157370</v>
      </c>
      <c r="J63" s="104">
        <v>9262300</v>
      </c>
      <c r="K63" s="104">
        <v>9606550</v>
      </c>
      <c r="L63" s="105">
        <f t="shared" si="7"/>
        <v>30909860</v>
      </c>
    </row>
    <row r="64" spans="1:12" s="1" customFormat="1" ht="19.5" customHeight="1">
      <c r="A64" s="108"/>
      <c r="B64" s="109" t="s">
        <v>21</v>
      </c>
      <c r="C64" s="107"/>
      <c r="D64" s="102"/>
      <c r="E64" s="103"/>
      <c r="F64" s="103"/>
      <c r="G64" s="104">
        <v>4315760</v>
      </c>
      <c r="H64" s="104">
        <v>5385140</v>
      </c>
      <c r="I64" s="104">
        <v>6021650</v>
      </c>
      <c r="J64" s="104">
        <v>5745590</v>
      </c>
      <c r="K64" s="104">
        <v>3846340</v>
      </c>
      <c r="L64" s="105">
        <f t="shared" si="7"/>
        <v>25314480</v>
      </c>
    </row>
    <row r="65" spans="1:12" s="1" customFormat="1" ht="19.5" customHeight="1">
      <c r="A65" s="111"/>
      <c r="B65" s="109" t="s">
        <v>22</v>
      </c>
      <c r="C65" s="107"/>
      <c r="D65" s="102"/>
      <c r="E65" s="103"/>
      <c r="F65" s="103"/>
      <c r="G65" s="104">
        <v>496700</v>
      </c>
      <c r="H65" s="104">
        <v>1204170</v>
      </c>
      <c r="I65" s="104">
        <v>1223820</v>
      </c>
      <c r="J65" s="104">
        <v>3243460</v>
      </c>
      <c r="K65" s="104">
        <v>7312170</v>
      </c>
      <c r="L65" s="105">
        <f t="shared" si="7"/>
        <v>13480320</v>
      </c>
    </row>
    <row r="66" spans="1:12" s="1" customFormat="1" ht="19.5" customHeight="1">
      <c r="A66" s="112"/>
      <c r="B66" s="113" t="s">
        <v>24</v>
      </c>
      <c r="C66" s="114"/>
      <c r="D66" s="115"/>
      <c r="E66" s="116">
        <f>E58</f>
        <v>268367</v>
      </c>
      <c r="F66" s="116">
        <f aca="true" t="shared" si="8" ref="F66:L66">F53+F54+F55+F56+F57+F58</f>
        <v>18691022</v>
      </c>
      <c r="G66" s="116">
        <f t="shared" si="8"/>
        <v>115471117</v>
      </c>
      <c r="H66" s="116">
        <f t="shared" si="8"/>
        <v>131915858</v>
      </c>
      <c r="I66" s="116">
        <f t="shared" si="8"/>
        <v>136927571</v>
      </c>
      <c r="J66" s="116">
        <f t="shared" si="8"/>
        <v>187412556</v>
      </c>
      <c r="K66" s="116">
        <f t="shared" si="8"/>
        <v>231588735</v>
      </c>
      <c r="L66" s="117">
        <f t="shared" si="8"/>
        <v>822275226</v>
      </c>
    </row>
  </sheetData>
  <printOptions/>
  <pageMargins left="0.75" right="0.75" top="1" bottom="1" header="0.512" footer="0.512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0">
      <selection activeCell="C13" sqref="C13"/>
    </sheetView>
  </sheetViews>
  <sheetFormatPr defaultColWidth="9.00390625" defaultRowHeight="13.5"/>
  <cols>
    <col min="1" max="4" width="3.25390625" style="43" customWidth="1"/>
    <col min="5" max="6" width="8.00390625" style="43" customWidth="1"/>
    <col min="7" max="13" width="7.75390625" style="43" customWidth="1"/>
    <col min="14" max="14" width="3.25390625" style="43" customWidth="1"/>
    <col min="15" max="16384" width="8.00390625" style="43" customWidth="1"/>
  </cols>
  <sheetData>
    <row r="1" s="7" customFormat="1" ht="17.25">
      <c r="A1" s="6" t="s">
        <v>83</v>
      </c>
    </row>
    <row r="2" s="7" customFormat="1" ht="9.75" customHeight="1">
      <c r="A2" s="6"/>
    </row>
    <row r="3" spans="1:14" s="7" customFormat="1" ht="24" customHeight="1">
      <c r="A3" s="63" t="s">
        <v>61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  <c r="N3" s="16"/>
    </row>
    <row r="4" spans="1:14" s="7" customFormat="1" ht="24" customHeight="1">
      <c r="A4" s="63" t="str">
        <f>'様式１'!A5</f>
        <v>平成１３年３月月報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2" s="18" customFormat="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9:15" s="7" customFormat="1" ht="17.25">
      <c r="I6" s="40"/>
      <c r="J6" s="84"/>
      <c r="K6" s="9"/>
      <c r="L6" s="11"/>
      <c r="M6" s="8"/>
      <c r="N6" s="8"/>
      <c r="O6" s="8"/>
    </row>
    <row r="7" spans="9:15" s="7" customFormat="1" ht="17.25">
      <c r="I7" s="11"/>
      <c r="J7" s="83"/>
      <c r="K7" s="9"/>
      <c r="L7" s="11"/>
      <c r="M7" s="8"/>
      <c r="N7" s="8"/>
      <c r="O7" s="8"/>
    </row>
    <row r="8" ht="15" customHeight="1"/>
    <row r="9" ht="22.5" customHeight="1">
      <c r="A9" s="7" t="s">
        <v>29</v>
      </c>
    </row>
    <row r="10" ht="15" customHeight="1"/>
    <row r="11" ht="18.75" customHeight="1">
      <c r="B11" s="6" t="s">
        <v>84</v>
      </c>
    </row>
    <row r="12" ht="15" customHeight="1">
      <c r="B12" s="6"/>
    </row>
    <row r="13" ht="18.75" customHeight="1" thickBot="1">
      <c r="C13" s="18" t="s">
        <v>32</v>
      </c>
    </row>
    <row r="14" spans="4:12" ht="18.75" customHeight="1">
      <c r="D14" s="44"/>
      <c r="E14" s="45"/>
      <c r="F14" s="45"/>
      <c r="G14" s="41" t="s">
        <v>85</v>
      </c>
      <c r="H14" s="45"/>
      <c r="I14" s="41" t="s">
        <v>86</v>
      </c>
      <c r="J14" s="45"/>
      <c r="K14" s="41" t="s">
        <v>31</v>
      </c>
      <c r="L14" s="64"/>
    </row>
    <row r="15" spans="4:12" ht="18.75" customHeight="1">
      <c r="D15" s="60" t="s">
        <v>87</v>
      </c>
      <c r="E15" s="50"/>
      <c r="F15" s="50"/>
      <c r="G15" s="122">
        <v>0</v>
      </c>
      <c r="H15" s="124"/>
      <c r="I15" s="122">
        <v>80</v>
      </c>
      <c r="J15" s="124"/>
      <c r="K15" s="122">
        <f>G15+I15</f>
        <v>80</v>
      </c>
      <c r="L15" s="125"/>
    </row>
    <row r="16" spans="4:12" ht="18.75" customHeight="1" thickBot="1">
      <c r="D16" s="54" t="s">
        <v>88</v>
      </c>
      <c r="E16" s="55"/>
      <c r="F16" s="55"/>
      <c r="G16" s="118">
        <v>0</v>
      </c>
      <c r="H16" s="120"/>
      <c r="I16" s="118">
        <v>1009268</v>
      </c>
      <c r="J16" s="120"/>
      <c r="K16" s="118">
        <f>G16+I16</f>
        <v>1009268</v>
      </c>
      <c r="L16" s="121"/>
    </row>
    <row r="17" ht="15" customHeight="1"/>
    <row r="18" ht="18.75" customHeight="1" thickBot="1">
      <c r="C18" s="18" t="s">
        <v>33</v>
      </c>
    </row>
    <row r="19" spans="4:12" ht="18.75" customHeight="1">
      <c r="D19" s="44"/>
      <c r="E19" s="45"/>
      <c r="F19" s="45"/>
      <c r="G19" s="41" t="s">
        <v>85</v>
      </c>
      <c r="H19" s="45"/>
      <c r="I19" s="41" t="s">
        <v>86</v>
      </c>
      <c r="J19" s="45"/>
      <c r="K19" s="41" t="s">
        <v>31</v>
      </c>
      <c r="L19" s="64"/>
    </row>
    <row r="20" spans="4:12" ht="18.75" customHeight="1">
      <c r="D20" s="60" t="s">
        <v>87</v>
      </c>
      <c r="E20" s="50"/>
      <c r="F20" s="50"/>
      <c r="G20" s="122">
        <v>37</v>
      </c>
      <c r="H20" s="124"/>
      <c r="I20" s="122">
        <v>736</v>
      </c>
      <c r="J20" s="124"/>
      <c r="K20" s="122">
        <f>G20+I20</f>
        <v>773</v>
      </c>
      <c r="L20" s="125"/>
    </row>
    <row r="21" spans="4:12" ht="18.75" customHeight="1" thickBot="1">
      <c r="D21" s="54" t="s">
        <v>88</v>
      </c>
      <c r="E21" s="55"/>
      <c r="F21" s="55"/>
      <c r="G21" s="118">
        <v>554273</v>
      </c>
      <c r="H21" s="120"/>
      <c r="I21" s="118">
        <v>5283192</v>
      </c>
      <c r="J21" s="120"/>
      <c r="K21" s="118">
        <f>G21+I21</f>
        <v>5837465</v>
      </c>
      <c r="L21" s="121"/>
    </row>
    <row r="22" ht="15" customHeight="1"/>
    <row r="23" ht="18.75" customHeight="1" thickBot="1">
      <c r="C23" s="18" t="s">
        <v>34</v>
      </c>
    </row>
    <row r="24" spans="4:12" ht="18.75" customHeight="1">
      <c r="D24" s="44"/>
      <c r="E24" s="45"/>
      <c r="F24" s="45"/>
      <c r="G24" s="41" t="s">
        <v>85</v>
      </c>
      <c r="H24" s="45"/>
      <c r="I24" s="41" t="s">
        <v>86</v>
      </c>
      <c r="J24" s="45"/>
      <c r="K24" s="41" t="s">
        <v>31</v>
      </c>
      <c r="L24" s="64"/>
    </row>
    <row r="25" spans="4:12" ht="18.75" customHeight="1">
      <c r="D25" s="60" t="s">
        <v>87</v>
      </c>
      <c r="E25" s="50"/>
      <c r="F25" s="50"/>
      <c r="G25" s="122">
        <v>36</v>
      </c>
      <c r="H25" s="124"/>
      <c r="I25" s="122">
        <v>104</v>
      </c>
      <c r="J25" s="124"/>
      <c r="K25" s="122">
        <f>G25+I25</f>
        <v>140</v>
      </c>
      <c r="L25" s="125"/>
    </row>
    <row r="26" spans="4:12" ht="18.75" customHeight="1" thickBot="1">
      <c r="D26" s="54" t="s">
        <v>88</v>
      </c>
      <c r="E26" s="55"/>
      <c r="F26" s="55"/>
      <c r="G26" s="118">
        <v>261488</v>
      </c>
      <c r="H26" s="120"/>
      <c r="I26" s="118">
        <v>512232</v>
      </c>
      <c r="J26" s="120"/>
      <c r="K26" s="118">
        <f>G26+I26</f>
        <v>773720</v>
      </c>
      <c r="L26" s="121"/>
    </row>
    <row r="27" ht="15" customHeight="1"/>
    <row r="28" ht="16.5" customHeight="1" thickBot="1">
      <c r="C28" s="18" t="s">
        <v>35</v>
      </c>
    </row>
    <row r="29" spans="4:12" ht="18.75" customHeight="1">
      <c r="D29" s="44"/>
      <c r="E29" s="45"/>
      <c r="F29" s="45"/>
      <c r="G29" s="41" t="s">
        <v>85</v>
      </c>
      <c r="H29" s="45"/>
      <c r="I29" s="41" t="s">
        <v>86</v>
      </c>
      <c r="J29" s="45"/>
      <c r="K29" s="41" t="s">
        <v>31</v>
      </c>
      <c r="L29" s="64"/>
    </row>
    <row r="30" spans="4:12" ht="18.75" customHeight="1">
      <c r="D30" s="60" t="s">
        <v>87</v>
      </c>
      <c r="E30" s="50"/>
      <c r="F30" s="50"/>
      <c r="G30" s="122">
        <f>G15+G20+G25</f>
        <v>73</v>
      </c>
      <c r="H30" s="124"/>
      <c r="I30" s="122">
        <f>I15+I20+I25</f>
        <v>920</v>
      </c>
      <c r="J30" s="124"/>
      <c r="K30" s="122">
        <f>G30+I30</f>
        <v>993</v>
      </c>
      <c r="L30" s="125"/>
    </row>
    <row r="31" spans="4:12" ht="18.75" customHeight="1" thickBot="1">
      <c r="D31" s="54" t="s">
        <v>88</v>
      </c>
      <c r="E31" s="55"/>
      <c r="F31" s="55"/>
      <c r="G31" s="118">
        <f>G16+G21+G26</f>
        <v>815761</v>
      </c>
      <c r="H31" s="120"/>
      <c r="I31" s="118">
        <f>I16+I21+I26</f>
        <v>6804692</v>
      </c>
      <c r="J31" s="120"/>
      <c r="K31" s="118">
        <f>G31+I31</f>
        <v>7620453</v>
      </c>
      <c r="L31" s="121"/>
    </row>
    <row r="32" ht="18.75" customHeight="1"/>
  </sheetData>
  <mergeCells count="24"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  <mergeCell ref="K20:L20"/>
    <mergeCell ref="K21:L21"/>
    <mergeCell ref="G25:H25"/>
    <mergeCell ref="G26:H26"/>
    <mergeCell ref="I25:J25"/>
    <mergeCell ref="I26:J26"/>
    <mergeCell ref="K25:L25"/>
    <mergeCell ref="K26:L26"/>
    <mergeCell ref="K30:L30"/>
    <mergeCell ref="K31:L31"/>
    <mergeCell ref="G30:H30"/>
    <mergeCell ref="G31:H31"/>
    <mergeCell ref="I30:J30"/>
    <mergeCell ref="I31:J3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21">
      <selection activeCell="E21" sqref="E21"/>
    </sheetView>
  </sheetViews>
  <sheetFormatPr defaultColWidth="9.00390625" defaultRowHeight="18" customHeight="1"/>
  <cols>
    <col min="1" max="1" width="2.625" style="43" customWidth="1"/>
    <col min="2" max="2" width="11.125" style="43" customWidth="1"/>
    <col min="3" max="3" width="9.375" style="43" customWidth="1"/>
    <col min="4" max="9" width="11.625" style="43" customWidth="1"/>
    <col min="10" max="10" width="3.25390625" style="43" customWidth="1"/>
    <col min="11" max="16384" width="8.00390625" style="43" customWidth="1"/>
  </cols>
  <sheetData>
    <row r="1" spans="1:13" s="7" customFormat="1" ht="17.25">
      <c r="A1" s="6" t="s">
        <v>89</v>
      </c>
      <c r="G1" s="8"/>
      <c r="H1" s="8"/>
      <c r="I1" s="8"/>
      <c r="J1" s="65"/>
      <c r="K1" s="66"/>
      <c r="L1" s="8"/>
      <c r="M1" s="8"/>
    </row>
    <row r="2" spans="1:13" s="7" customFormat="1" ht="17.25">
      <c r="A2" s="6"/>
      <c r="G2" s="8"/>
      <c r="H2" s="8"/>
      <c r="I2" s="8"/>
      <c r="J2" s="65"/>
      <c r="K2" s="66"/>
      <c r="L2" s="8"/>
      <c r="M2" s="8"/>
    </row>
    <row r="3" spans="1:13" s="7" customFormat="1" ht="9.75" customHeight="1">
      <c r="A3" s="6"/>
      <c r="H3" s="9"/>
      <c r="I3" s="67"/>
      <c r="J3" s="65"/>
      <c r="K3" s="66"/>
      <c r="L3" s="8"/>
      <c r="M3" s="8"/>
    </row>
    <row r="4" spans="1:13" s="7" customFormat="1" ht="24" customHeight="1">
      <c r="A4" s="142" t="s">
        <v>114</v>
      </c>
      <c r="B4" s="142"/>
      <c r="C4" s="142"/>
      <c r="D4" s="142"/>
      <c r="E4" s="142"/>
      <c r="F4" s="142"/>
      <c r="G4" s="142"/>
      <c r="H4" s="142"/>
      <c r="I4" s="142"/>
      <c r="J4" s="142"/>
      <c r="K4" s="68"/>
      <c r="L4" s="8"/>
      <c r="M4" s="8"/>
    </row>
    <row r="5" spans="1:10" s="7" customFormat="1" ht="24" customHeight="1">
      <c r="A5" s="16" t="str">
        <f>'様式１'!A5</f>
        <v>平成１３年３月月報</v>
      </c>
      <c r="B5" s="16"/>
      <c r="C5" s="16"/>
      <c r="D5" s="16"/>
      <c r="E5" s="16"/>
      <c r="F5" s="16"/>
      <c r="G5" s="16"/>
      <c r="H5" s="16"/>
      <c r="I5" s="16"/>
      <c r="J5" s="16"/>
    </row>
    <row r="6" spans="1:12" s="18" customFormat="1" ht="13.5">
      <c r="A6" s="17"/>
      <c r="B6" s="17"/>
      <c r="C6" s="17"/>
      <c r="D6" s="17"/>
      <c r="E6" s="17"/>
      <c r="F6" s="17"/>
      <c r="G6" s="17"/>
      <c r="H6" s="17"/>
      <c r="I6" s="17"/>
      <c r="L6" s="9"/>
    </row>
    <row r="7" spans="6:11" s="7" customFormat="1" ht="17.25">
      <c r="F7" s="8"/>
      <c r="G7" s="85"/>
      <c r="H7" s="9"/>
      <c r="I7" s="10"/>
      <c r="J7" s="8"/>
      <c r="K7" s="11"/>
    </row>
    <row r="8" spans="6:11" s="7" customFormat="1" ht="17.25">
      <c r="F8" s="8"/>
      <c r="G8" s="83"/>
      <c r="H8" s="9"/>
      <c r="I8" s="10"/>
      <c r="J8" s="8"/>
      <c r="K8" s="11"/>
    </row>
    <row r="9" ht="18" customHeight="1">
      <c r="J9" s="8"/>
    </row>
    <row r="10" ht="18" customHeight="1">
      <c r="A10" s="7" t="s">
        <v>49</v>
      </c>
    </row>
    <row r="12" spans="2:9" ht="18" customHeight="1" thickBot="1">
      <c r="B12" s="18"/>
      <c r="C12" s="18"/>
      <c r="D12" s="18"/>
      <c r="E12" s="18"/>
      <c r="F12" s="18"/>
      <c r="G12" s="18"/>
      <c r="H12" s="18"/>
      <c r="I12" s="69" t="s">
        <v>90</v>
      </c>
    </row>
    <row r="13" spans="2:9" ht="45.75" customHeight="1">
      <c r="B13" s="70" t="s">
        <v>91</v>
      </c>
      <c r="C13" s="22"/>
      <c r="D13" s="31" t="s">
        <v>50</v>
      </c>
      <c r="E13" s="31" t="s">
        <v>51</v>
      </c>
      <c r="F13" s="31" t="s">
        <v>92</v>
      </c>
      <c r="G13" s="31" t="s">
        <v>52</v>
      </c>
      <c r="H13" s="31" t="s">
        <v>53</v>
      </c>
      <c r="I13" s="71" t="s">
        <v>100</v>
      </c>
    </row>
    <row r="14" spans="2:9" ht="21" customHeight="1">
      <c r="B14" s="72" t="s">
        <v>54</v>
      </c>
      <c r="C14" s="73" t="s">
        <v>55</v>
      </c>
      <c r="D14" s="74">
        <v>465442920</v>
      </c>
      <c r="E14" s="74">
        <v>465440720</v>
      </c>
      <c r="F14" s="74">
        <v>3679790</v>
      </c>
      <c r="G14" s="74"/>
      <c r="H14" s="74"/>
      <c r="I14" s="61">
        <v>0</v>
      </c>
    </row>
    <row r="15" spans="2:9" ht="21" customHeight="1">
      <c r="B15" s="72"/>
      <c r="C15" s="73" t="s">
        <v>56</v>
      </c>
      <c r="D15" s="74">
        <v>122130120</v>
      </c>
      <c r="E15" s="74">
        <v>100651650</v>
      </c>
      <c r="F15" s="74">
        <v>377910</v>
      </c>
      <c r="G15" s="74">
        <v>0</v>
      </c>
      <c r="H15" s="74">
        <v>21478470</v>
      </c>
      <c r="I15" s="61">
        <v>495440</v>
      </c>
    </row>
    <row r="16" spans="2:9" ht="21" customHeight="1">
      <c r="B16" s="75"/>
      <c r="C16" s="73" t="s">
        <v>31</v>
      </c>
      <c r="D16" s="74">
        <f aca="true" t="shared" si="0" ref="D16:I16">D14+D15</f>
        <v>587573040</v>
      </c>
      <c r="E16" s="74">
        <f t="shared" si="0"/>
        <v>566092370</v>
      </c>
      <c r="F16" s="74">
        <f t="shared" si="0"/>
        <v>4057700</v>
      </c>
      <c r="G16" s="74">
        <f t="shared" si="0"/>
        <v>0</v>
      </c>
      <c r="H16" s="74">
        <f t="shared" si="0"/>
        <v>21478470</v>
      </c>
      <c r="I16" s="61">
        <f t="shared" si="0"/>
        <v>495440</v>
      </c>
    </row>
    <row r="17" spans="2:9" ht="21" customHeight="1">
      <c r="B17" s="75" t="s">
        <v>57</v>
      </c>
      <c r="C17" s="73" t="s">
        <v>56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61">
        <v>0</v>
      </c>
    </row>
    <row r="18" spans="2:9" ht="21" customHeight="1">
      <c r="B18" s="72" t="s">
        <v>93</v>
      </c>
      <c r="C18" s="73" t="s">
        <v>55</v>
      </c>
      <c r="D18" s="74">
        <f>D14</f>
        <v>465442920</v>
      </c>
      <c r="E18" s="74">
        <f>E14</f>
        <v>465440720</v>
      </c>
      <c r="F18" s="74">
        <f>F14</f>
        <v>3679790</v>
      </c>
      <c r="G18" s="74"/>
      <c r="H18" s="74"/>
      <c r="I18" s="61">
        <f>I14</f>
        <v>0</v>
      </c>
    </row>
    <row r="19" spans="2:9" ht="21" customHeight="1">
      <c r="B19" s="76"/>
      <c r="C19" s="73" t="s">
        <v>56</v>
      </c>
      <c r="D19" s="74">
        <f>D15+D17</f>
        <v>122130120</v>
      </c>
      <c r="E19" s="74">
        <f>E15+E17</f>
        <v>100651650</v>
      </c>
      <c r="F19" s="74">
        <f>F15+F17</f>
        <v>377910</v>
      </c>
      <c r="G19" s="74">
        <f>G15+G17</f>
        <v>0</v>
      </c>
      <c r="H19" s="74">
        <f>H15+H17</f>
        <v>21478470</v>
      </c>
      <c r="I19" s="61">
        <f>I16+I18</f>
        <v>495440</v>
      </c>
    </row>
    <row r="20" spans="2:9" ht="21" customHeight="1" thickBot="1">
      <c r="B20" s="77"/>
      <c r="C20" s="78" t="s">
        <v>31</v>
      </c>
      <c r="D20" s="79">
        <f aca="true" t="shared" si="1" ref="D20:I20">D18+D19</f>
        <v>587573040</v>
      </c>
      <c r="E20" s="79">
        <f t="shared" si="1"/>
        <v>566092370</v>
      </c>
      <c r="F20" s="79">
        <f t="shared" si="1"/>
        <v>4057700</v>
      </c>
      <c r="G20" s="79">
        <f t="shared" si="1"/>
        <v>0</v>
      </c>
      <c r="H20" s="79">
        <f t="shared" si="1"/>
        <v>21478470</v>
      </c>
      <c r="I20" s="62">
        <f t="shared" si="1"/>
        <v>495440</v>
      </c>
    </row>
    <row r="21" spans="3:5" ht="18.75" customHeight="1">
      <c r="C21" s="18"/>
      <c r="E21" s="143"/>
    </row>
    <row r="22" ht="12.75" customHeight="1"/>
    <row r="23" ht="18" customHeight="1">
      <c r="A23" s="7" t="s">
        <v>58</v>
      </c>
    </row>
    <row r="24" ht="12.75" customHeight="1"/>
    <row r="25" spans="2:8" ht="18" customHeight="1" thickBot="1">
      <c r="B25" s="18"/>
      <c r="C25" s="18"/>
      <c r="D25" s="18"/>
      <c r="E25" s="18"/>
      <c r="F25" s="18"/>
      <c r="G25" s="18"/>
      <c r="H25" s="69" t="s">
        <v>90</v>
      </c>
    </row>
    <row r="26" spans="2:8" ht="45.75" customHeight="1">
      <c r="B26" s="70" t="s">
        <v>91</v>
      </c>
      <c r="C26" s="45"/>
      <c r="D26" s="31" t="s">
        <v>94</v>
      </c>
      <c r="E26" s="31" t="s">
        <v>101</v>
      </c>
      <c r="F26" s="31" t="s">
        <v>102</v>
      </c>
      <c r="G26" s="31" t="s">
        <v>95</v>
      </c>
      <c r="H26" s="32" t="s">
        <v>59</v>
      </c>
    </row>
    <row r="27" spans="2:8" ht="21.75" customHeight="1">
      <c r="B27" s="27" t="s">
        <v>96</v>
      </c>
      <c r="C27" s="53"/>
      <c r="D27" s="74">
        <v>8228045536</v>
      </c>
      <c r="E27" s="74">
        <v>7481461110</v>
      </c>
      <c r="F27" s="74">
        <v>0</v>
      </c>
      <c r="G27" s="74">
        <v>0</v>
      </c>
      <c r="H27" s="61">
        <v>746584426</v>
      </c>
    </row>
    <row r="28" spans="2:8" ht="21.75" customHeight="1">
      <c r="B28" s="27" t="s">
        <v>97</v>
      </c>
      <c r="C28" s="53"/>
      <c r="D28" s="74">
        <v>164960621</v>
      </c>
      <c r="E28" s="74">
        <v>148062383</v>
      </c>
      <c r="F28" s="74">
        <v>0</v>
      </c>
      <c r="G28" s="74">
        <v>0</v>
      </c>
      <c r="H28" s="61">
        <v>16898238</v>
      </c>
    </row>
    <row r="29" spans="2:8" ht="21.75" customHeight="1">
      <c r="B29" s="27" t="s">
        <v>98</v>
      </c>
      <c r="C29" s="53"/>
      <c r="D29" s="74">
        <v>43132854</v>
      </c>
      <c r="E29" s="74">
        <v>42679626</v>
      </c>
      <c r="F29" s="74">
        <v>0</v>
      </c>
      <c r="G29" s="74">
        <v>0</v>
      </c>
      <c r="H29" s="61">
        <v>453228</v>
      </c>
    </row>
    <row r="30" spans="2:8" ht="21.75" customHeight="1">
      <c r="B30" s="27" t="s">
        <v>99</v>
      </c>
      <c r="C30" s="53"/>
      <c r="D30" s="80"/>
      <c r="E30" s="80"/>
      <c r="F30" s="80"/>
      <c r="G30" s="80"/>
      <c r="H30" s="81"/>
    </row>
    <row r="31" spans="2:8" ht="21.75" customHeight="1" thickBot="1">
      <c r="B31" s="82" t="s">
        <v>31</v>
      </c>
      <c r="C31" s="55"/>
      <c r="D31" s="79">
        <f>SUM(D27:D30)</f>
        <v>8436139011</v>
      </c>
      <c r="E31" s="79">
        <f>SUM(E27:E30)</f>
        <v>7672203119</v>
      </c>
      <c r="F31" s="79">
        <f>SUM(F27:F30)</f>
        <v>0</v>
      </c>
      <c r="G31" s="79">
        <f>SUM(G27:G30)</f>
        <v>0</v>
      </c>
      <c r="H31" s="62">
        <f>SUM(H27:H30)</f>
        <v>763935892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2006-12-27T00:30:19Z</cp:lastPrinted>
  <dcterms:created xsi:type="dcterms:W3CDTF">2006-12-27T00:16:47Z</dcterms:created>
  <dcterms:modified xsi:type="dcterms:W3CDTF">2007-01-04T06:29:00Z</dcterms:modified>
  <cp:category/>
  <cp:version/>
  <cp:contentType/>
  <cp:contentStatus/>
</cp:coreProperties>
</file>