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<sst xmlns="http://schemas.openxmlformats.org/spreadsheetml/2006/main" count="294" uniqueCount="134">
  <si>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</si>
  <si>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</si>
  <si>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</si>
  <si>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</si>
  <si>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</si>
  <si>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</si>
  <si>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</si>
  <si>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</si>
  <si>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</si>
  <si>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</si>
  <si>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</si>
  <si>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</si>
  <si>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</si>
  <si>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</si>
  <si>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</si>
  <si>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</si>
  <si>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</si>
  <si>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</si>
  <si>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</si>
  <si>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</si>
  <si>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</si>
  <si>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</si>
  <si>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</si>
  <si>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</si>
  <si>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</si>
  <si>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</si>
  <si>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</si>
  <si>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</si>
  <si>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</si>
  <si>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</si>
  <si>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</si>
  <si>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</si>
  <si>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</si>
  <si>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</si>
  <si>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</si>
  <si>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</si>
  <si>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</si>
  <si>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</si>
  <si>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</si>
  <si>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</si>
  <si>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</si>
  <si>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</si>
  <si>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</si>
  <si>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</si>
  <si>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</si>
  <si>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</si>
  <si>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</si>
  <si>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</si>
  <si>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</si>
  <si>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</si>
  <si>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</si>
  <si>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</si>
  <si>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</si>
  <si>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</si>
  <si>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</si>
  <si>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</si>
  <si>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</si>
  <si>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</si>
  <si>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</si>
  <si>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</si>
  <si>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</si>
  <si>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</si>
  <si>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</si>
  <si>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</si>
  <si>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</si>
  <si>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</si>
  <si>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</si>
  <si>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</si>
  <si>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</si>
  <si>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</si>
  <si>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</si>
  <si>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</si>
  <si>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</si>
  <si>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</si>
  <si>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</si>
  <si>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</si>
  <si>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</si>
  <si>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</si>
  <si>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</si>
  <si>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</si>
  <si>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</si>
  <si>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</si>
  <si>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</si>
  <si>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</si>
  <si>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</si>
  <si>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</si>
  <si>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</si>
  <si>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</si>
  <si>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</si>
  <si>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</si>
  <si>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</si>
  <si>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</si>
  <si>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</si>
  <si>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</si>
  <si>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</si>
  <si>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</si>
  <si>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</si>
  <si>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</si>
  <si>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</si>
  <si>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</si>
  <si>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</si>
  <si>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</si>
  <si>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</si>
  <si>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</si>
  <si>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</si>
  <si>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</si>
  <si>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</si>
  <si>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</si>
  <si>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</si>
  <si>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</si>
  <si>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</si>
  <si>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</si>
  <si>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</si>
  <si>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</si>
  <si>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</si>
  <si>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</si>
  <si>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</si>
  <si>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</si>
  <si>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</si>
  <si>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</si>
  <si>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</si>
  <si>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</si>
  <si>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</si>
  <si>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</si>
  <si>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</si>
  <si>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</si>
  <si>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</si>
  <si>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</si>
  <si>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</si>
  <si>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</si>
  <si>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</si>
  <si>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</si>
  <si>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</si>
  <si>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平成１５年６月月報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</si>
</sst>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0" fontId="2" fillId="2" borderId="0" xfId="21" applyFont="1" applyFill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3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3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176" fontId="0" fillId="0" borderId="51" xfId="21" applyNumberFormat="1" applyFont="1" applyBorder="1" applyAlignment="1">
      <alignment horizontal="right" vertical="center"/>
      <protection/>
    </xf>
    <xf numFmtId="176" fontId="0" fillId="0" borderId="52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0" fontId="0" fillId="0" borderId="50" xfId="21" applyFont="1" applyBorder="1" applyAlignment="1">
      <alignment horizontal="right" vertical="center"/>
      <protection/>
    </xf>
    <xf numFmtId="0" fontId="0" fillId="0" borderId="51" xfId="21" applyFont="1" applyBorder="1" applyAlignment="1">
      <alignment horizontal="right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3" fillId="0" borderId="55" xfId="21" applyFont="1" applyBorder="1" applyAlignment="1">
      <alignment horizontal="center" vertical="center"/>
      <protection/>
    </xf>
    <xf numFmtId="0" fontId="3" fillId="0" borderId="56" xfId="21" applyFont="1" applyBorder="1" applyAlignment="1">
      <alignment horizontal="center" vertical="center"/>
      <protection/>
    </xf>
    <xf numFmtId="0" fontId="3" fillId="0" borderId="57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9" xfId="21" applyNumberFormat="1" applyFont="1" applyBorder="1" applyAlignment="1">
      <alignment horizontal="right" vertical="center"/>
      <protection/>
    </xf>
    <xf numFmtId="176" fontId="2" fillId="0" borderId="51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43">
        <v>51983</v>
      </c>
      <c r="E15" s="144"/>
      <c r="F15" s="144"/>
      <c r="G15" s="144"/>
      <c r="H15" s="145"/>
      <c r="I15" s="143">
        <v>229</v>
      </c>
      <c r="J15" s="144"/>
      <c r="K15" s="144"/>
      <c r="L15" s="144"/>
      <c r="M15" s="145"/>
      <c r="N15" s="143">
        <v>156</v>
      </c>
      <c r="O15" s="144"/>
      <c r="P15" s="144"/>
      <c r="Q15" s="144"/>
      <c r="R15" s="145"/>
      <c r="S15" s="143">
        <f>D15+I15-N15</f>
        <v>52056</v>
      </c>
      <c r="T15" s="146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47">
        <v>42389</v>
      </c>
      <c r="E20" s="148"/>
      <c r="F20" s="148"/>
      <c r="G20" s="148"/>
      <c r="H20" s="149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47">
        <v>42342</v>
      </c>
      <c r="T20" s="150"/>
    </row>
    <row r="21" spans="3:20" ht="21.75" customHeight="1">
      <c r="C21" s="20" t="s">
        <v>41</v>
      </c>
      <c r="D21" s="147">
        <v>28812</v>
      </c>
      <c r="E21" s="148"/>
      <c r="F21" s="148"/>
      <c r="G21" s="148"/>
      <c r="H21" s="149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47">
        <v>28931</v>
      </c>
      <c r="T21" s="150"/>
    </row>
    <row r="22" spans="3:20" ht="21.75" customHeight="1">
      <c r="C22" s="22" t="s">
        <v>42</v>
      </c>
      <c r="D22" s="147">
        <v>687</v>
      </c>
      <c r="E22" s="148"/>
      <c r="F22" s="148"/>
      <c r="G22" s="148"/>
      <c r="H22" s="149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47">
        <v>690</v>
      </c>
      <c r="T22" s="150"/>
    </row>
    <row r="23" spans="3:20" ht="21.75" customHeight="1">
      <c r="C23" s="22" t="s">
        <v>43</v>
      </c>
      <c r="D23" s="147">
        <v>85</v>
      </c>
      <c r="E23" s="148"/>
      <c r="F23" s="148"/>
      <c r="G23" s="148"/>
      <c r="H23" s="149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47">
        <v>86</v>
      </c>
      <c r="T23" s="150"/>
    </row>
    <row r="24" spans="3:20" ht="21.75" customHeight="1" thickBot="1">
      <c r="C24" s="19" t="s">
        <v>7</v>
      </c>
      <c r="D24" s="143">
        <f>D20+D21</f>
        <v>71201</v>
      </c>
      <c r="E24" s="144"/>
      <c r="F24" s="144"/>
      <c r="G24" s="144"/>
      <c r="H24" s="145"/>
      <c r="I24" s="23" t="s">
        <v>44</v>
      </c>
      <c r="J24" s="24"/>
      <c r="K24" s="144">
        <f>S29</f>
        <v>327</v>
      </c>
      <c r="L24" s="151"/>
      <c r="M24" s="152"/>
      <c r="N24" s="23" t="s">
        <v>45</v>
      </c>
      <c r="O24" s="24"/>
      <c r="P24" s="144">
        <f>S31</f>
        <v>255</v>
      </c>
      <c r="Q24" s="151"/>
      <c r="R24" s="152"/>
      <c r="S24" s="143">
        <f>S20+S21</f>
        <v>71273</v>
      </c>
      <c r="T24" s="146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53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57" t="s">
        <v>85</v>
      </c>
      <c r="N28" s="158"/>
      <c r="O28" s="159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54"/>
      <c r="D29" s="147">
        <v>84</v>
      </c>
      <c r="E29" s="148"/>
      <c r="F29" s="149"/>
      <c r="G29" s="147">
        <v>1</v>
      </c>
      <c r="H29" s="148"/>
      <c r="I29" s="149"/>
      <c r="J29" s="147">
        <v>241</v>
      </c>
      <c r="K29" s="148"/>
      <c r="L29" s="149"/>
      <c r="M29" s="147">
        <v>0</v>
      </c>
      <c r="N29" s="148"/>
      <c r="O29" s="149"/>
      <c r="P29" s="147">
        <v>1</v>
      </c>
      <c r="Q29" s="148"/>
      <c r="R29" s="149"/>
      <c r="S29" s="29">
        <f>SUM(D29:R29)</f>
        <v>327</v>
      </c>
      <c r="T29" s="4"/>
    </row>
    <row r="30" spans="3:20" ht="24.75" customHeight="1">
      <c r="C30" s="155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60" t="s">
        <v>86</v>
      </c>
      <c r="N30" s="161"/>
      <c r="O30" s="162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56"/>
      <c r="D31" s="143">
        <v>72</v>
      </c>
      <c r="E31" s="144"/>
      <c r="F31" s="145"/>
      <c r="G31" s="143">
        <v>2</v>
      </c>
      <c r="H31" s="144"/>
      <c r="I31" s="145"/>
      <c r="J31" s="143">
        <v>181</v>
      </c>
      <c r="K31" s="144"/>
      <c r="L31" s="145"/>
      <c r="M31" s="143">
        <v>0</v>
      </c>
      <c r="N31" s="144"/>
      <c r="O31" s="145"/>
      <c r="P31" s="143">
        <v>0</v>
      </c>
      <c r="Q31" s="144"/>
      <c r="R31" s="145"/>
      <c r="S31" s="34">
        <f>SUM(D31:R31)</f>
        <v>255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4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平成１５年６月月報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9"/>
      <c r="O6" s="4"/>
    </row>
    <row r="7" spans="10:15" s="2" customFormat="1" ht="17.25">
      <c r="J7" s="4"/>
      <c r="K7" s="4"/>
      <c r="L7" s="28"/>
      <c r="M7" s="79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2159</v>
      </c>
      <c r="G14" s="46">
        <f t="shared" si="0"/>
        <v>2562</v>
      </c>
      <c r="H14" s="46">
        <f t="shared" si="0"/>
        <v>1565</v>
      </c>
      <c r="I14" s="46">
        <f t="shared" si="0"/>
        <v>1057</v>
      </c>
      <c r="J14" s="46">
        <f t="shared" si="0"/>
        <v>1064</v>
      </c>
      <c r="K14" s="46">
        <f t="shared" si="0"/>
        <v>1078</v>
      </c>
      <c r="L14" s="47">
        <f>SUM(F14:K14)</f>
        <v>9485</v>
      </c>
      <c r="M14" s="3"/>
    </row>
    <row r="15" spans="3:13" ht="22.5" customHeight="1">
      <c r="C15" s="44"/>
      <c r="D15" s="48" t="s">
        <v>40</v>
      </c>
      <c r="E15" s="48"/>
      <c r="F15" s="46">
        <v>452</v>
      </c>
      <c r="G15" s="46">
        <v>454</v>
      </c>
      <c r="H15" s="46">
        <v>267</v>
      </c>
      <c r="I15" s="46">
        <v>181</v>
      </c>
      <c r="J15" s="46">
        <v>161</v>
      </c>
      <c r="K15" s="46">
        <v>180</v>
      </c>
      <c r="L15" s="47">
        <f>SUM(F15:K15)</f>
        <v>1695</v>
      </c>
      <c r="M15" s="3"/>
    </row>
    <row r="16" spans="3:13" ht="22.5" customHeight="1">
      <c r="C16" s="44"/>
      <c r="D16" s="48" t="s">
        <v>51</v>
      </c>
      <c r="E16" s="48"/>
      <c r="F16" s="46">
        <v>1707</v>
      </c>
      <c r="G16" s="46">
        <v>2108</v>
      </c>
      <c r="H16" s="46">
        <v>1298</v>
      </c>
      <c r="I16" s="46">
        <v>876</v>
      </c>
      <c r="J16" s="46">
        <v>903</v>
      </c>
      <c r="K16" s="46">
        <v>898</v>
      </c>
      <c r="L16" s="47">
        <f>SUM(F16:K16)</f>
        <v>7790</v>
      </c>
      <c r="M16" s="3"/>
    </row>
    <row r="17" spans="3:13" ht="22.5" customHeight="1">
      <c r="C17" s="44" t="s">
        <v>52</v>
      </c>
      <c r="D17" s="45"/>
      <c r="E17" s="45"/>
      <c r="F17" s="46">
        <v>53</v>
      </c>
      <c r="G17" s="46">
        <v>103</v>
      </c>
      <c r="H17" s="46">
        <v>71</v>
      </c>
      <c r="I17" s="46">
        <v>47</v>
      </c>
      <c r="J17" s="46">
        <v>29</v>
      </c>
      <c r="K17" s="46">
        <v>67</v>
      </c>
      <c r="L17" s="47">
        <f>SUM(F17:K17)</f>
        <v>370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2212</v>
      </c>
      <c r="G18" s="51">
        <f t="shared" si="1"/>
        <v>2665</v>
      </c>
      <c r="H18" s="51">
        <f t="shared" si="1"/>
        <v>1636</v>
      </c>
      <c r="I18" s="51">
        <f t="shared" si="1"/>
        <v>1104</v>
      </c>
      <c r="J18" s="51">
        <f t="shared" si="1"/>
        <v>1093</v>
      </c>
      <c r="K18" s="51">
        <f t="shared" si="1"/>
        <v>1145</v>
      </c>
      <c r="L18" s="52">
        <f>SUM(F18:K18)</f>
        <v>9855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1310</v>
      </c>
      <c r="G23" s="46">
        <v>1718</v>
      </c>
      <c r="H23" s="46">
        <v>1018</v>
      </c>
      <c r="I23" s="46">
        <v>574</v>
      </c>
      <c r="J23" s="46">
        <v>412</v>
      </c>
      <c r="K23" s="46">
        <v>369</v>
      </c>
      <c r="L23" s="47">
        <f>SUM(F23:K23)</f>
        <v>5401</v>
      </c>
      <c r="M23" s="3"/>
    </row>
    <row r="24" spans="3:13" ht="22.5" customHeight="1">
      <c r="C24" s="55" t="s">
        <v>55</v>
      </c>
      <c r="D24" s="45"/>
      <c r="E24" s="45"/>
      <c r="F24" s="46">
        <v>23</v>
      </c>
      <c r="G24" s="46">
        <v>70</v>
      </c>
      <c r="H24" s="46">
        <v>53</v>
      </c>
      <c r="I24" s="46">
        <v>34</v>
      </c>
      <c r="J24" s="46">
        <v>17</v>
      </c>
      <c r="K24" s="46">
        <v>27</v>
      </c>
      <c r="L24" s="47">
        <f>SUM(F24:K24)</f>
        <v>224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1333</v>
      </c>
      <c r="G25" s="51">
        <f t="shared" si="2"/>
        <v>1788</v>
      </c>
      <c r="H25" s="51">
        <f t="shared" si="2"/>
        <v>1071</v>
      </c>
      <c r="I25" s="51">
        <f t="shared" si="2"/>
        <v>608</v>
      </c>
      <c r="J25" s="51">
        <f t="shared" si="2"/>
        <v>429</v>
      </c>
      <c r="K25" s="51">
        <f t="shared" si="2"/>
        <v>396</v>
      </c>
      <c r="L25" s="52">
        <f>SUM(F25:K25)</f>
        <v>5625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3">
        <v>779</v>
      </c>
      <c r="G30" s="164"/>
      <c r="H30" s="163">
        <v>651</v>
      </c>
      <c r="I30" s="164"/>
      <c r="J30" s="163">
        <v>371</v>
      </c>
      <c r="K30" s="164"/>
      <c r="L30" s="56">
        <f>SUM(F30:K30)</f>
        <v>1801</v>
      </c>
      <c r="M30" s="3"/>
    </row>
    <row r="31" spans="3:13" ht="22.5" customHeight="1">
      <c r="C31" s="55" t="s">
        <v>55</v>
      </c>
      <c r="D31" s="45"/>
      <c r="E31" s="45"/>
      <c r="F31" s="163">
        <v>9</v>
      </c>
      <c r="G31" s="164"/>
      <c r="H31" s="163">
        <v>10</v>
      </c>
      <c r="I31" s="164"/>
      <c r="J31" s="163">
        <v>13</v>
      </c>
      <c r="K31" s="164"/>
      <c r="L31" s="56">
        <f>SUM(F31:K31)</f>
        <v>32</v>
      </c>
      <c r="M31" s="3"/>
    </row>
    <row r="32" spans="3:13" ht="22.5" customHeight="1" thickBot="1">
      <c r="C32" s="49" t="s">
        <v>53</v>
      </c>
      <c r="D32" s="50"/>
      <c r="E32" s="50"/>
      <c r="F32" s="165">
        <f>F30+F31</f>
        <v>788</v>
      </c>
      <c r="G32" s="166"/>
      <c r="H32" s="165">
        <f>H30+H31</f>
        <v>661</v>
      </c>
      <c r="I32" s="166"/>
      <c r="J32" s="165">
        <f>J30+J31</f>
        <v>384</v>
      </c>
      <c r="K32" s="166"/>
      <c r="L32" s="57">
        <f>SUM(F32:K32)</f>
        <v>1833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21">
      <selection activeCell="G118" sqref="G118"/>
    </sheetView>
  </sheetViews>
  <sheetFormatPr defaultColWidth="9.00390625" defaultRowHeight="23.25" customHeight="1"/>
  <cols>
    <col min="1" max="2" width="3.00390625" style="82" customWidth="1"/>
    <col min="3" max="4" width="12.125" style="82" customWidth="1"/>
    <col min="5" max="5" width="3.00390625" style="82" customWidth="1"/>
    <col min="6" max="13" width="13.625" style="82" customWidth="1"/>
    <col min="14" max="16384" width="9.00390625" style="82" customWidth="1"/>
  </cols>
  <sheetData>
    <row r="1" ht="23.25" customHeight="1">
      <c r="A1" s="97" t="s">
        <v>0</v>
      </c>
    </row>
    <row r="2" ht="23.25" customHeight="1">
      <c r="H2" s="138" t="s">
        <v>103</v>
      </c>
    </row>
    <row r="3" spans="7:8" ht="23.25" customHeight="1">
      <c r="G3" s="98"/>
      <c r="H3" s="95" t="str">
        <f>'様式１'!A5</f>
        <v>平成１５年６月月報</v>
      </c>
    </row>
    <row r="4" ht="23.25" customHeight="1">
      <c r="L4" s="99"/>
    </row>
    <row r="5" spans="1:12" ht="23.25" customHeight="1">
      <c r="A5" s="83" t="s">
        <v>104</v>
      </c>
      <c r="L5" s="99"/>
    </row>
    <row r="6" ht="23.25" customHeight="1">
      <c r="A6" s="96" t="s">
        <v>1</v>
      </c>
    </row>
    <row r="7" ht="23.25" customHeight="1">
      <c r="A7" s="97" t="s">
        <v>105</v>
      </c>
    </row>
    <row r="8" spans="1:13" ht="28.5" customHeight="1">
      <c r="A8" s="167" t="s">
        <v>106</v>
      </c>
      <c r="B8" s="168"/>
      <c r="C8" s="168"/>
      <c r="D8" s="168"/>
      <c r="E8" s="169"/>
      <c r="F8" s="100" t="s">
        <v>2</v>
      </c>
      <c r="G8" s="100" t="s">
        <v>107</v>
      </c>
      <c r="H8" s="100" t="s">
        <v>108</v>
      </c>
      <c r="I8" s="100" t="s">
        <v>109</v>
      </c>
      <c r="J8" s="100" t="s">
        <v>110</v>
      </c>
      <c r="K8" s="100" t="s">
        <v>111</v>
      </c>
      <c r="L8" s="100" t="s">
        <v>112</v>
      </c>
      <c r="M8" s="101" t="s">
        <v>3</v>
      </c>
    </row>
    <row r="9" spans="1:13" ht="28.5" customHeight="1">
      <c r="A9" s="102" t="s">
        <v>113</v>
      </c>
      <c r="B9" s="84"/>
      <c r="C9" s="103"/>
      <c r="D9" s="103"/>
      <c r="E9" s="103"/>
      <c r="F9" s="104"/>
      <c r="G9" s="104"/>
      <c r="H9" s="104"/>
      <c r="I9" s="104"/>
      <c r="J9" s="104"/>
      <c r="K9" s="104"/>
      <c r="L9" s="104"/>
      <c r="M9" s="105"/>
    </row>
    <row r="10" spans="1:13" ht="28.5" customHeight="1">
      <c r="A10" s="85" t="s">
        <v>114</v>
      </c>
      <c r="B10" s="106"/>
      <c r="C10" s="103"/>
      <c r="D10" s="103"/>
      <c r="E10" s="103"/>
      <c r="F10" s="107"/>
      <c r="G10" s="108">
        <f aca="true" t="shared" si="0" ref="G10:L10">G11+G19+G23+G28+G29</f>
        <v>3048</v>
      </c>
      <c r="H10" s="108">
        <f t="shared" si="0"/>
        <v>4837</v>
      </c>
      <c r="I10" s="108">
        <f t="shared" si="0"/>
        <v>3232</v>
      </c>
      <c r="J10" s="108">
        <f t="shared" si="0"/>
        <v>2023</v>
      </c>
      <c r="K10" s="108">
        <f t="shared" si="0"/>
        <v>1559</v>
      </c>
      <c r="L10" s="108">
        <f t="shared" si="0"/>
        <v>1746</v>
      </c>
      <c r="M10" s="109">
        <f>SUM(F10:L10)</f>
        <v>16445</v>
      </c>
    </row>
    <row r="11" spans="1:13" ht="28.5" customHeight="1">
      <c r="A11" s="85"/>
      <c r="B11" s="110" t="s">
        <v>115</v>
      </c>
      <c r="C11" s="111"/>
      <c r="D11" s="111"/>
      <c r="E11" s="112"/>
      <c r="F11" s="107"/>
      <c r="G11" s="108">
        <f aca="true" t="shared" si="1" ref="G11:L11">SUM(G12:G18)</f>
        <v>1614</v>
      </c>
      <c r="H11" s="108">
        <f t="shared" si="1"/>
        <v>2797</v>
      </c>
      <c r="I11" s="108">
        <f t="shared" si="1"/>
        <v>1887</v>
      </c>
      <c r="J11" s="108">
        <f t="shared" si="1"/>
        <v>1194</v>
      </c>
      <c r="K11" s="108">
        <f t="shared" si="1"/>
        <v>949</v>
      </c>
      <c r="L11" s="108">
        <f t="shared" si="1"/>
        <v>1106</v>
      </c>
      <c r="M11" s="109">
        <f>SUM(F11:L11)</f>
        <v>9547</v>
      </c>
    </row>
    <row r="12" spans="1:13" ht="28.5" customHeight="1">
      <c r="A12" s="85"/>
      <c r="B12" s="113"/>
      <c r="C12" s="114" t="s">
        <v>91</v>
      </c>
      <c r="D12" s="87"/>
      <c r="E12" s="115"/>
      <c r="F12" s="116"/>
      <c r="G12" s="117">
        <v>1027</v>
      </c>
      <c r="H12" s="117">
        <v>1182</v>
      </c>
      <c r="I12" s="117">
        <v>614</v>
      </c>
      <c r="J12" s="117">
        <v>319</v>
      </c>
      <c r="K12" s="117">
        <v>219</v>
      </c>
      <c r="L12" s="117">
        <v>267</v>
      </c>
      <c r="M12" s="118">
        <f aca="true" t="shared" si="2" ref="M12:M67">SUM(F12:L12)</f>
        <v>3628</v>
      </c>
    </row>
    <row r="13" spans="1:13" ht="28.5" customHeight="1">
      <c r="A13" s="85"/>
      <c r="B13" s="113"/>
      <c r="C13" s="114" t="s">
        <v>92</v>
      </c>
      <c r="D13" s="87"/>
      <c r="E13" s="115"/>
      <c r="F13" s="116"/>
      <c r="G13" s="117">
        <v>1</v>
      </c>
      <c r="H13" s="117">
        <v>1</v>
      </c>
      <c r="I13" s="117">
        <v>17</v>
      </c>
      <c r="J13" s="117">
        <v>29</v>
      </c>
      <c r="K13" s="117">
        <v>48</v>
      </c>
      <c r="L13" s="117">
        <v>137</v>
      </c>
      <c r="M13" s="118">
        <f t="shared" si="2"/>
        <v>233</v>
      </c>
    </row>
    <row r="14" spans="1:13" ht="28.5" customHeight="1">
      <c r="A14" s="85"/>
      <c r="B14" s="113"/>
      <c r="C14" s="114" t="s">
        <v>93</v>
      </c>
      <c r="D14" s="87"/>
      <c r="E14" s="115"/>
      <c r="F14" s="116"/>
      <c r="G14" s="117">
        <v>45</v>
      </c>
      <c r="H14" s="117">
        <v>170</v>
      </c>
      <c r="I14" s="117">
        <v>173</v>
      </c>
      <c r="J14" s="117">
        <v>151</v>
      </c>
      <c r="K14" s="117">
        <v>142</v>
      </c>
      <c r="L14" s="117">
        <v>202</v>
      </c>
      <c r="M14" s="118">
        <f t="shared" si="2"/>
        <v>883</v>
      </c>
    </row>
    <row r="15" spans="1:13" ht="28.5" customHeight="1">
      <c r="A15" s="85"/>
      <c r="B15" s="113"/>
      <c r="C15" s="114" t="s">
        <v>94</v>
      </c>
      <c r="D15" s="87"/>
      <c r="E15" s="115"/>
      <c r="F15" s="116"/>
      <c r="G15" s="117">
        <v>2</v>
      </c>
      <c r="H15" s="117">
        <v>8</v>
      </c>
      <c r="I15" s="117">
        <v>14</v>
      </c>
      <c r="J15" s="117">
        <v>13</v>
      </c>
      <c r="K15" s="117">
        <v>13</v>
      </c>
      <c r="L15" s="117">
        <v>22</v>
      </c>
      <c r="M15" s="118">
        <f t="shared" si="2"/>
        <v>72</v>
      </c>
    </row>
    <row r="16" spans="1:13" ht="28.5" customHeight="1">
      <c r="A16" s="85"/>
      <c r="B16" s="113"/>
      <c r="C16" s="114" t="s">
        <v>116</v>
      </c>
      <c r="D16" s="87"/>
      <c r="E16" s="115"/>
      <c r="F16" s="116"/>
      <c r="G16" s="117">
        <v>229</v>
      </c>
      <c r="H16" s="117">
        <v>609</v>
      </c>
      <c r="I16" s="117">
        <v>429</v>
      </c>
      <c r="J16" s="117">
        <v>267</v>
      </c>
      <c r="K16" s="117">
        <v>181</v>
      </c>
      <c r="L16" s="117">
        <v>122</v>
      </c>
      <c r="M16" s="118">
        <f t="shared" si="2"/>
        <v>1837</v>
      </c>
    </row>
    <row r="17" spans="1:13" ht="28.5" customHeight="1">
      <c r="A17" s="85"/>
      <c r="B17" s="113"/>
      <c r="C17" s="114" t="s">
        <v>117</v>
      </c>
      <c r="D17" s="87"/>
      <c r="E17" s="115"/>
      <c r="F17" s="116"/>
      <c r="G17" s="117">
        <v>33</v>
      </c>
      <c r="H17" s="117">
        <v>142</v>
      </c>
      <c r="I17" s="117">
        <v>136</v>
      </c>
      <c r="J17" s="117">
        <v>68</v>
      </c>
      <c r="K17" s="117">
        <v>46</v>
      </c>
      <c r="L17" s="117">
        <v>31</v>
      </c>
      <c r="M17" s="118">
        <f t="shared" si="2"/>
        <v>456</v>
      </c>
    </row>
    <row r="18" spans="1:13" ht="28.5" customHeight="1">
      <c r="A18" s="85"/>
      <c r="B18" s="119"/>
      <c r="C18" s="114" t="s">
        <v>95</v>
      </c>
      <c r="D18" s="87"/>
      <c r="E18" s="115"/>
      <c r="F18" s="116"/>
      <c r="G18" s="117">
        <v>277</v>
      </c>
      <c r="H18" s="117">
        <v>685</v>
      </c>
      <c r="I18" s="117">
        <v>504</v>
      </c>
      <c r="J18" s="117">
        <v>347</v>
      </c>
      <c r="K18" s="117">
        <v>300</v>
      </c>
      <c r="L18" s="117">
        <v>325</v>
      </c>
      <c r="M18" s="118">
        <f t="shared" si="2"/>
        <v>2438</v>
      </c>
    </row>
    <row r="19" spans="1:13" ht="28.5" customHeight="1">
      <c r="A19" s="85"/>
      <c r="B19" s="110" t="s">
        <v>118</v>
      </c>
      <c r="C19" s="111"/>
      <c r="D19" s="111"/>
      <c r="E19" s="112"/>
      <c r="F19" s="107"/>
      <c r="G19" s="108">
        <f aca="true" t="shared" si="3" ref="G19:L19">SUM(G20:G22)</f>
        <v>11</v>
      </c>
      <c r="H19" s="108">
        <f t="shared" si="3"/>
        <v>86</v>
      </c>
      <c r="I19" s="108">
        <f t="shared" si="3"/>
        <v>129</v>
      </c>
      <c r="J19" s="108">
        <f t="shared" si="3"/>
        <v>120</v>
      </c>
      <c r="K19" s="108">
        <f t="shared" si="3"/>
        <v>109</v>
      </c>
      <c r="L19" s="108">
        <f t="shared" si="3"/>
        <v>116</v>
      </c>
      <c r="M19" s="109">
        <f t="shared" si="2"/>
        <v>571</v>
      </c>
    </row>
    <row r="20" spans="1:13" ht="28.5" customHeight="1">
      <c r="A20" s="85"/>
      <c r="B20" s="120"/>
      <c r="C20" s="114" t="s">
        <v>96</v>
      </c>
      <c r="D20" s="87"/>
      <c r="E20" s="115"/>
      <c r="F20" s="116"/>
      <c r="G20" s="117">
        <v>10</v>
      </c>
      <c r="H20" s="117">
        <v>63</v>
      </c>
      <c r="I20" s="117">
        <v>101</v>
      </c>
      <c r="J20" s="117">
        <v>96</v>
      </c>
      <c r="K20" s="117">
        <v>87</v>
      </c>
      <c r="L20" s="117">
        <v>88</v>
      </c>
      <c r="M20" s="118">
        <f t="shared" si="2"/>
        <v>445</v>
      </c>
    </row>
    <row r="21" spans="1:13" ht="28.5" customHeight="1">
      <c r="A21" s="85"/>
      <c r="B21" s="120"/>
      <c r="C21" s="114" t="s">
        <v>97</v>
      </c>
      <c r="D21" s="87"/>
      <c r="E21" s="115"/>
      <c r="F21" s="116"/>
      <c r="G21" s="117">
        <v>1</v>
      </c>
      <c r="H21" s="117">
        <v>23</v>
      </c>
      <c r="I21" s="117">
        <v>27</v>
      </c>
      <c r="J21" s="117">
        <v>24</v>
      </c>
      <c r="K21" s="117">
        <v>22</v>
      </c>
      <c r="L21" s="117">
        <v>27</v>
      </c>
      <c r="M21" s="118">
        <f>SUM(F21:L21)</f>
        <v>124</v>
      </c>
    </row>
    <row r="22" spans="1:13" ht="28.5" customHeight="1">
      <c r="A22" s="85"/>
      <c r="B22" s="119"/>
      <c r="C22" s="114" t="s">
        <v>98</v>
      </c>
      <c r="D22" s="87"/>
      <c r="E22" s="115"/>
      <c r="F22" s="116"/>
      <c r="G22" s="117">
        <v>0</v>
      </c>
      <c r="H22" s="117">
        <v>0</v>
      </c>
      <c r="I22" s="117">
        <v>1</v>
      </c>
      <c r="J22" s="117">
        <v>0</v>
      </c>
      <c r="K22" s="117">
        <v>0</v>
      </c>
      <c r="L22" s="117">
        <v>1</v>
      </c>
      <c r="M22" s="118">
        <f t="shared" si="2"/>
        <v>2</v>
      </c>
    </row>
    <row r="23" spans="1:13" ht="28.5" customHeight="1">
      <c r="A23" s="85"/>
      <c r="B23" s="110" t="s">
        <v>119</v>
      </c>
      <c r="C23" s="111"/>
      <c r="D23" s="111"/>
      <c r="E23" s="112"/>
      <c r="F23" s="107"/>
      <c r="G23" s="108">
        <f aca="true" t="shared" si="4" ref="G23:L23">SUM(G24:G27)</f>
        <v>1368</v>
      </c>
      <c r="H23" s="108">
        <f t="shared" si="4"/>
        <v>1870</v>
      </c>
      <c r="I23" s="108">
        <f t="shared" si="4"/>
        <v>1167</v>
      </c>
      <c r="J23" s="108">
        <f t="shared" si="4"/>
        <v>677</v>
      </c>
      <c r="K23" s="108">
        <f t="shared" si="4"/>
        <v>485</v>
      </c>
      <c r="L23" s="108">
        <f t="shared" si="4"/>
        <v>514</v>
      </c>
      <c r="M23" s="109">
        <f t="shared" si="2"/>
        <v>6081</v>
      </c>
    </row>
    <row r="24" spans="1:13" ht="28.5" customHeight="1">
      <c r="A24" s="85"/>
      <c r="B24" s="121"/>
      <c r="C24" s="87" t="s">
        <v>99</v>
      </c>
      <c r="D24" s="87"/>
      <c r="E24" s="115"/>
      <c r="F24" s="116"/>
      <c r="G24" s="122">
        <v>43</v>
      </c>
      <c r="H24" s="117">
        <v>93</v>
      </c>
      <c r="I24" s="117">
        <v>84</v>
      </c>
      <c r="J24" s="117">
        <v>71</v>
      </c>
      <c r="K24" s="117">
        <v>59</v>
      </c>
      <c r="L24" s="117">
        <v>124</v>
      </c>
      <c r="M24" s="118">
        <f t="shared" si="2"/>
        <v>474</v>
      </c>
    </row>
    <row r="25" spans="1:13" ht="28.5" customHeight="1">
      <c r="A25" s="85"/>
      <c r="B25" s="121"/>
      <c r="C25" s="87" t="s">
        <v>131</v>
      </c>
      <c r="D25" s="87"/>
      <c r="E25" s="115"/>
      <c r="F25" s="116"/>
      <c r="G25" s="123"/>
      <c r="H25" s="117">
        <v>25</v>
      </c>
      <c r="I25" s="117">
        <v>30</v>
      </c>
      <c r="J25" s="117">
        <v>17</v>
      </c>
      <c r="K25" s="117">
        <v>10</v>
      </c>
      <c r="L25" s="117">
        <v>5</v>
      </c>
      <c r="M25" s="118">
        <f t="shared" si="2"/>
        <v>87</v>
      </c>
    </row>
    <row r="26" spans="1:13" ht="28.5" customHeight="1">
      <c r="A26" s="85"/>
      <c r="B26" s="121"/>
      <c r="C26" s="87" t="s">
        <v>100</v>
      </c>
      <c r="D26" s="87"/>
      <c r="E26" s="115"/>
      <c r="F26" s="116"/>
      <c r="G26" s="117">
        <v>6</v>
      </c>
      <c r="H26" s="117">
        <v>35</v>
      </c>
      <c r="I26" s="117">
        <v>26</v>
      </c>
      <c r="J26" s="117">
        <v>13</v>
      </c>
      <c r="K26" s="117">
        <v>11</v>
      </c>
      <c r="L26" s="117">
        <v>5</v>
      </c>
      <c r="M26" s="118">
        <f t="shared" si="2"/>
        <v>96</v>
      </c>
    </row>
    <row r="27" spans="1:13" ht="28.5" customHeight="1">
      <c r="A27" s="85"/>
      <c r="B27" s="124"/>
      <c r="C27" s="87" t="s">
        <v>101</v>
      </c>
      <c r="D27" s="87"/>
      <c r="E27" s="115"/>
      <c r="F27" s="116"/>
      <c r="G27" s="117">
        <v>1319</v>
      </c>
      <c r="H27" s="117">
        <v>1717</v>
      </c>
      <c r="I27" s="117">
        <v>1027</v>
      </c>
      <c r="J27" s="117">
        <v>576</v>
      </c>
      <c r="K27" s="117">
        <v>405</v>
      </c>
      <c r="L27" s="117">
        <v>380</v>
      </c>
      <c r="M27" s="118">
        <f>SUM(F27:L27)</f>
        <v>5424</v>
      </c>
    </row>
    <row r="28" spans="1:13" ht="28.5" customHeight="1">
      <c r="A28" s="85"/>
      <c r="B28" s="125" t="s">
        <v>120</v>
      </c>
      <c r="C28" s="87"/>
      <c r="D28" s="87"/>
      <c r="E28" s="115"/>
      <c r="F28" s="116"/>
      <c r="G28" s="117">
        <v>25</v>
      </c>
      <c r="H28" s="117">
        <v>50</v>
      </c>
      <c r="I28" s="117">
        <v>34</v>
      </c>
      <c r="J28" s="117">
        <v>23</v>
      </c>
      <c r="K28" s="117">
        <v>9</v>
      </c>
      <c r="L28" s="117">
        <v>6</v>
      </c>
      <c r="M28" s="118">
        <f t="shared" si="2"/>
        <v>147</v>
      </c>
    </row>
    <row r="29" spans="1:13" ht="28.5" customHeight="1">
      <c r="A29" s="85"/>
      <c r="B29" s="125" t="s">
        <v>121</v>
      </c>
      <c r="C29" s="87"/>
      <c r="D29" s="87"/>
      <c r="E29" s="115"/>
      <c r="F29" s="116"/>
      <c r="G29" s="117">
        <v>30</v>
      </c>
      <c r="H29" s="117">
        <v>34</v>
      </c>
      <c r="I29" s="117">
        <v>15</v>
      </c>
      <c r="J29" s="117">
        <v>9</v>
      </c>
      <c r="K29" s="117">
        <v>7</v>
      </c>
      <c r="L29" s="117">
        <v>4</v>
      </c>
      <c r="M29" s="118">
        <f t="shared" si="2"/>
        <v>99</v>
      </c>
    </row>
    <row r="30" spans="1:13" ht="28.5" customHeight="1">
      <c r="A30" s="126" t="s">
        <v>122</v>
      </c>
      <c r="B30" s="86"/>
      <c r="C30" s="127"/>
      <c r="D30" s="127"/>
      <c r="E30" s="128"/>
      <c r="F30" s="129">
        <f aca="true" t="shared" si="5" ref="F30:L30">SUM(F31:F33)</f>
        <v>0</v>
      </c>
      <c r="G30" s="129">
        <f t="shared" si="5"/>
        <v>3</v>
      </c>
      <c r="H30" s="129">
        <f t="shared" si="5"/>
        <v>268</v>
      </c>
      <c r="I30" s="129">
        <f t="shared" si="5"/>
        <v>308</v>
      </c>
      <c r="J30" s="129">
        <f t="shared" si="5"/>
        <v>294</v>
      </c>
      <c r="K30" s="129">
        <f t="shared" si="5"/>
        <v>478</v>
      </c>
      <c r="L30" s="129">
        <f t="shared" si="5"/>
        <v>527</v>
      </c>
      <c r="M30" s="118">
        <f t="shared" si="2"/>
        <v>1878</v>
      </c>
    </row>
    <row r="31" spans="1:13" ht="28.5" customHeight="1">
      <c r="A31" s="85"/>
      <c r="B31" s="130" t="s">
        <v>123</v>
      </c>
      <c r="C31" s="87"/>
      <c r="D31" s="87"/>
      <c r="E31" s="115"/>
      <c r="F31" s="117">
        <v>0</v>
      </c>
      <c r="G31" s="117">
        <v>3</v>
      </c>
      <c r="H31" s="117">
        <v>85</v>
      </c>
      <c r="I31" s="117">
        <v>115</v>
      </c>
      <c r="J31" s="117">
        <v>107</v>
      </c>
      <c r="K31" s="117">
        <v>228</v>
      </c>
      <c r="L31" s="117">
        <v>257</v>
      </c>
      <c r="M31" s="118">
        <f t="shared" si="2"/>
        <v>795</v>
      </c>
    </row>
    <row r="32" spans="1:13" ht="28.5" customHeight="1">
      <c r="A32" s="85"/>
      <c r="B32" s="130" t="s">
        <v>4</v>
      </c>
      <c r="C32" s="87"/>
      <c r="D32" s="87"/>
      <c r="E32" s="115"/>
      <c r="F32" s="116"/>
      <c r="G32" s="116"/>
      <c r="H32" s="117">
        <v>158</v>
      </c>
      <c r="I32" s="117">
        <v>164</v>
      </c>
      <c r="J32" s="117">
        <v>143</v>
      </c>
      <c r="K32" s="117">
        <v>148</v>
      </c>
      <c r="L32" s="117">
        <v>82</v>
      </c>
      <c r="M32" s="118">
        <f t="shared" si="2"/>
        <v>695</v>
      </c>
    </row>
    <row r="33" spans="1:13" ht="28.5" customHeight="1">
      <c r="A33" s="85"/>
      <c r="B33" s="130" t="s">
        <v>124</v>
      </c>
      <c r="C33" s="87"/>
      <c r="D33" s="87"/>
      <c r="E33" s="115"/>
      <c r="F33" s="116"/>
      <c r="G33" s="116"/>
      <c r="H33" s="117">
        <v>25</v>
      </c>
      <c r="I33" s="117">
        <v>29</v>
      </c>
      <c r="J33" s="117">
        <v>44</v>
      </c>
      <c r="K33" s="117">
        <v>102</v>
      </c>
      <c r="L33" s="117">
        <v>188</v>
      </c>
      <c r="M33" s="118">
        <f t="shared" si="2"/>
        <v>388</v>
      </c>
    </row>
    <row r="34" spans="1:13" ht="28.5" customHeight="1">
      <c r="A34" s="85"/>
      <c r="B34" s="131" t="s">
        <v>125</v>
      </c>
      <c r="C34" s="87"/>
      <c r="D34" s="87"/>
      <c r="E34" s="115"/>
      <c r="F34" s="129">
        <f aca="true" t="shared" si="6" ref="F34:L34">SUM(F35:F37)</f>
        <v>0</v>
      </c>
      <c r="G34" s="129">
        <f t="shared" si="6"/>
        <v>3</v>
      </c>
      <c r="H34" s="129">
        <f t="shared" si="6"/>
        <v>267</v>
      </c>
      <c r="I34" s="129">
        <f t="shared" si="6"/>
        <v>308</v>
      </c>
      <c r="J34" s="129">
        <f t="shared" si="6"/>
        <v>294</v>
      </c>
      <c r="K34" s="129">
        <f t="shared" si="6"/>
        <v>476</v>
      </c>
      <c r="L34" s="129">
        <f t="shared" si="6"/>
        <v>515</v>
      </c>
      <c r="M34" s="118">
        <f t="shared" si="2"/>
        <v>1863</v>
      </c>
    </row>
    <row r="35" spans="1:13" ht="28.5" customHeight="1">
      <c r="A35" s="85"/>
      <c r="B35" s="88"/>
      <c r="C35" s="125" t="s">
        <v>123</v>
      </c>
      <c r="D35" s="87"/>
      <c r="E35" s="115"/>
      <c r="F35" s="117">
        <v>0</v>
      </c>
      <c r="G35" s="117">
        <v>3</v>
      </c>
      <c r="H35" s="117">
        <v>84</v>
      </c>
      <c r="I35" s="117">
        <v>115</v>
      </c>
      <c r="J35" s="117">
        <v>107</v>
      </c>
      <c r="K35" s="117">
        <v>228</v>
      </c>
      <c r="L35" s="117">
        <v>249</v>
      </c>
      <c r="M35" s="118">
        <f t="shared" si="2"/>
        <v>786</v>
      </c>
    </row>
    <row r="36" spans="1:13" ht="28.5" customHeight="1">
      <c r="A36" s="85"/>
      <c r="B36" s="88"/>
      <c r="C36" s="125" t="s">
        <v>4</v>
      </c>
      <c r="D36" s="87"/>
      <c r="E36" s="115"/>
      <c r="F36" s="116"/>
      <c r="G36" s="116"/>
      <c r="H36" s="117">
        <v>158</v>
      </c>
      <c r="I36" s="117">
        <v>164</v>
      </c>
      <c r="J36" s="117">
        <v>143</v>
      </c>
      <c r="K36" s="117">
        <v>148</v>
      </c>
      <c r="L36" s="117">
        <v>82</v>
      </c>
      <c r="M36" s="118">
        <f t="shared" si="2"/>
        <v>695</v>
      </c>
    </row>
    <row r="37" spans="1:13" ht="28.5" customHeight="1">
      <c r="A37" s="85"/>
      <c r="B37" s="89"/>
      <c r="C37" s="125" t="s">
        <v>124</v>
      </c>
      <c r="D37" s="87"/>
      <c r="E37" s="115"/>
      <c r="F37" s="116"/>
      <c r="G37" s="116"/>
      <c r="H37" s="117">
        <v>25</v>
      </c>
      <c r="I37" s="117">
        <v>29</v>
      </c>
      <c r="J37" s="117">
        <v>44</v>
      </c>
      <c r="K37" s="117">
        <v>100</v>
      </c>
      <c r="L37" s="117">
        <v>184</v>
      </c>
      <c r="M37" s="118">
        <f>SUM(F37:L37)</f>
        <v>382</v>
      </c>
    </row>
    <row r="38" spans="1:13" ht="28.5" customHeight="1">
      <c r="A38" s="170" t="s">
        <v>126</v>
      </c>
      <c r="B38" s="171"/>
      <c r="C38" s="171"/>
      <c r="D38" s="171"/>
      <c r="E38" s="172"/>
      <c r="F38" s="132">
        <f aca="true" t="shared" si="7" ref="F38:L38">F10+F30</f>
        <v>0</v>
      </c>
      <c r="G38" s="132">
        <f t="shared" si="7"/>
        <v>3051</v>
      </c>
      <c r="H38" s="132">
        <f t="shared" si="7"/>
        <v>5105</v>
      </c>
      <c r="I38" s="132">
        <f t="shared" si="7"/>
        <v>3540</v>
      </c>
      <c r="J38" s="132">
        <f t="shared" si="7"/>
        <v>2317</v>
      </c>
      <c r="K38" s="132">
        <f t="shared" si="7"/>
        <v>2037</v>
      </c>
      <c r="L38" s="132">
        <f t="shared" si="7"/>
        <v>2273</v>
      </c>
      <c r="M38" s="133">
        <f>SUM(F38:L38)</f>
        <v>18323</v>
      </c>
    </row>
    <row r="39" spans="1:13" ht="28.5" customHeight="1">
      <c r="A39" s="139"/>
      <c r="B39" s="136"/>
      <c r="C39" s="136"/>
      <c r="D39" s="136"/>
      <c r="E39" s="136"/>
      <c r="F39" s="92"/>
      <c r="G39" s="92"/>
      <c r="H39" s="92"/>
      <c r="I39" s="92"/>
      <c r="J39" s="92"/>
      <c r="K39" s="92"/>
      <c r="L39" s="92"/>
      <c r="M39" s="92"/>
    </row>
    <row r="40" spans="1:13" ht="28.5" customHeight="1">
      <c r="A40" s="167" t="s">
        <v>106</v>
      </c>
      <c r="B40" s="168"/>
      <c r="C40" s="168"/>
      <c r="D40" s="168"/>
      <c r="E40" s="169"/>
      <c r="F40" s="100" t="s">
        <v>2</v>
      </c>
      <c r="G40" s="100" t="s">
        <v>107</v>
      </c>
      <c r="H40" s="100" t="s">
        <v>108</v>
      </c>
      <c r="I40" s="100" t="s">
        <v>109</v>
      </c>
      <c r="J40" s="100" t="s">
        <v>110</v>
      </c>
      <c r="K40" s="100" t="s">
        <v>111</v>
      </c>
      <c r="L40" s="100" t="s">
        <v>112</v>
      </c>
      <c r="M40" s="101" t="s">
        <v>3</v>
      </c>
    </row>
    <row r="41" spans="1:13" ht="28.5" customHeight="1">
      <c r="A41" s="140" t="s">
        <v>127</v>
      </c>
      <c r="B41" s="141"/>
      <c r="C41" s="141"/>
      <c r="D41" s="141"/>
      <c r="E41" s="141"/>
      <c r="F41" s="104"/>
      <c r="G41" s="104"/>
      <c r="H41" s="104"/>
      <c r="I41" s="104"/>
      <c r="J41" s="104"/>
      <c r="K41" s="104"/>
      <c r="L41" s="104"/>
      <c r="M41" s="105"/>
    </row>
    <row r="42" spans="1:13" ht="28.5" customHeight="1">
      <c r="A42" s="85" t="s">
        <v>114</v>
      </c>
      <c r="B42" s="106"/>
      <c r="C42" s="103"/>
      <c r="D42" s="103"/>
      <c r="E42" s="103"/>
      <c r="F42" s="107"/>
      <c r="G42" s="108">
        <f aca="true" t="shared" si="8" ref="G42:L42">G43+G51+G55</f>
        <v>5005281</v>
      </c>
      <c r="H42" s="108">
        <f t="shared" si="8"/>
        <v>13557173</v>
      </c>
      <c r="I42" s="108">
        <f t="shared" si="8"/>
        <v>11002045</v>
      </c>
      <c r="J42" s="108">
        <f t="shared" si="8"/>
        <v>8333710</v>
      </c>
      <c r="K42" s="108">
        <f t="shared" si="8"/>
        <v>6922478</v>
      </c>
      <c r="L42" s="108">
        <f t="shared" si="8"/>
        <v>7979306</v>
      </c>
      <c r="M42" s="109">
        <f>SUM(F42:L42)</f>
        <v>52799993</v>
      </c>
    </row>
    <row r="43" spans="1:13" ht="28.5" customHeight="1">
      <c r="A43" s="85"/>
      <c r="B43" s="110" t="s">
        <v>115</v>
      </c>
      <c r="C43" s="111"/>
      <c r="D43" s="111"/>
      <c r="E43" s="112"/>
      <c r="F43" s="107"/>
      <c r="G43" s="108">
        <f aca="true" t="shared" si="9" ref="G43:L43">SUM(G44:G50)</f>
        <v>3809991</v>
      </c>
      <c r="H43" s="108">
        <f t="shared" si="9"/>
        <v>10525162</v>
      </c>
      <c r="I43" s="108">
        <f t="shared" si="9"/>
        <v>8103012</v>
      </c>
      <c r="J43" s="108">
        <f t="shared" si="9"/>
        <v>6128502</v>
      </c>
      <c r="K43" s="108">
        <f t="shared" si="9"/>
        <v>5016924</v>
      </c>
      <c r="L43" s="108">
        <f t="shared" si="9"/>
        <v>6261202</v>
      </c>
      <c r="M43" s="109">
        <f t="shared" si="2"/>
        <v>39844793</v>
      </c>
    </row>
    <row r="44" spans="1:13" ht="28.5" customHeight="1">
      <c r="A44" s="85"/>
      <c r="B44" s="113"/>
      <c r="C44" s="114" t="s">
        <v>91</v>
      </c>
      <c r="D44" s="87"/>
      <c r="E44" s="115"/>
      <c r="F44" s="116"/>
      <c r="G44" s="117">
        <v>2586286</v>
      </c>
      <c r="H44" s="117">
        <v>5571499</v>
      </c>
      <c r="I44" s="117">
        <v>3805966</v>
      </c>
      <c r="J44" s="117">
        <v>2573066</v>
      </c>
      <c r="K44" s="117">
        <v>2118914</v>
      </c>
      <c r="L44" s="117">
        <v>2934854</v>
      </c>
      <c r="M44" s="118">
        <f>SUM(F44:L44)</f>
        <v>19590585</v>
      </c>
    </row>
    <row r="45" spans="1:13" ht="28.5" customHeight="1">
      <c r="A45" s="85"/>
      <c r="B45" s="113"/>
      <c r="C45" s="114" t="s">
        <v>92</v>
      </c>
      <c r="D45" s="87"/>
      <c r="E45" s="115"/>
      <c r="F45" s="116"/>
      <c r="G45" s="117">
        <v>3750</v>
      </c>
      <c r="H45" s="117">
        <v>5000</v>
      </c>
      <c r="I45" s="117">
        <v>73675</v>
      </c>
      <c r="J45" s="117">
        <v>162128</v>
      </c>
      <c r="K45" s="117">
        <v>251898</v>
      </c>
      <c r="L45" s="117">
        <v>739325</v>
      </c>
      <c r="M45" s="118">
        <f t="shared" si="2"/>
        <v>1235776</v>
      </c>
    </row>
    <row r="46" spans="1:13" ht="28.5" customHeight="1">
      <c r="A46" s="85"/>
      <c r="B46" s="113"/>
      <c r="C46" s="114" t="s">
        <v>93</v>
      </c>
      <c r="D46" s="87"/>
      <c r="E46" s="115"/>
      <c r="F46" s="116"/>
      <c r="G46" s="117">
        <v>91261</v>
      </c>
      <c r="H46" s="117">
        <v>587105</v>
      </c>
      <c r="I46" s="117">
        <v>700666</v>
      </c>
      <c r="J46" s="117">
        <v>717610</v>
      </c>
      <c r="K46" s="117">
        <v>732457</v>
      </c>
      <c r="L46" s="117">
        <v>1076630</v>
      </c>
      <c r="M46" s="118">
        <f t="shared" si="2"/>
        <v>3905729</v>
      </c>
    </row>
    <row r="47" spans="1:13" ht="28.5" customHeight="1">
      <c r="A47" s="85"/>
      <c r="B47" s="113"/>
      <c r="C47" s="114" t="s">
        <v>94</v>
      </c>
      <c r="D47" s="87"/>
      <c r="E47" s="115"/>
      <c r="F47" s="116"/>
      <c r="G47" s="117">
        <v>6012</v>
      </c>
      <c r="H47" s="117">
        <v>18150</v>
      </c>
      <c r="I47" s="117">
        <v>29050</v>
      </c>
      <c r="J47" s="117">
        <v>21000</v>
      </c>
      <c r="K47" s="117">
        <v>27150</v>
      </c>
      <c r="L47" s="117">
        <v>46750</v>
      </c>
      <c r="M47" s="118">
        <f t="shared" si="2"/>
        <v>148112</v>
      </c>
    </row>
    <row r="48" spans="1:13" ht="28.5" customHeight="1">
      <c r="A48" s="85"/>
      <c r="B48" s="113"/>
      <c r="C48" s="114" t="s">
        <v>116</v>
      </c>
      <c r="D48" s="87"/>
      <c r="E48" s="115"/>
      <c r="F48" s="116"/>
      <c r="G48" s="117">
        <v>654310</v>
      </c>
      <c r="H48" s="117">
        <v>2709653</v>
      </c>
      <c r="I48" s="117">
        <v>2091664</v>
      </c>
      <c r="J48" s="117">
        <v>1702269</v>
      </c>
      <c r="K48" s="117">
        <v>1130131</v>
      </c>
      <c r="L48" s="117">
        <v>736287</v>
      </c>
      <c r="M48" s="118">
        <f t="shared" si="2"/>
        <v>9024314</v>
      </c>
    </row>
    <row r="49" spans="1:13" ht="28.5" customHeight="1">
      <c r="A49" s="85"/>
      <c r="B49" s="113"/>
      <c r="C49" s="114" t="s">
        <v>117</v>
      </c>
      <c r="D49" s="87"/>
      <c r="E49" s="115"/>
      <c r="F49" s="116"/>
      <c r="G49" s="117">
        <v>108679</v>
      </c>
      <c r="H49" s="117">
        <v>783669</v>
      </c>
      <c r="I49" s="117">
        <v>747687</v>
      </c>
      <c r="J49" s="117">
        <v>437165</v>
      </c>
      <c r="K49" s="117">
        <v>309832</v>
      </c>
      <c r="L49" s="117">
        <v>214391</v>
      </c>
      <c r="M49" s="118">
        <f t="shared" si="2"/>
        <v>2601423</v>
      </c>
    </row>
    <row r="50" spans="1:13" ht="28.5" customHeight="1">
      <c r="A50" s="85"/>
      <c r="B50" s="119"/>
      <c r="C50" s="114" t="s">
        <v>95</v>
      </c>
      <c r="D50" s="87"/>
      <c r="E50" s="115"/>
      <c r="F50" s="116"/>
      <c r="G50" s="117">
        <v>359693</v>
      </c>
      <c r="H50" s="117">
        <v>850086</v>
      </c>
      <c r="I50" s="117">
        <v>654304</v>
      </c>
      <c r="J50" s="117">
        <v>515264</v>
      </c>
      <c r="K50" s="117">
        <v>446542</v>
      </c>
      <c r="L50" s="117">
        <v>512965</v>
      </c>
      <c r="M50" s="118">
        <f t="shared" si="2"/>
        <v>3338854</v>
      </c>
    </row>
    <row r="51" spans="1:13" ht="28.5" customHeight="1">
      <c r="A51" s="85"/>
      <c r="B51" s="110" t="s">
        <v>118</v>
      </c>
      <c r="C51" s="87"/>
      <c r="D51" s="87"/>
      <c r="E51" s="115"/>
      <c r="F51" s="116"/>
      <c r="G51" s="108">
        <f aca="true" t="shared" si="10" ref="G51:L51">SUM(G52:G54)</f>
        <v>37858</v>
      </c>
      <c r="H51" s="108">
        <f t="shared" si="10"/>
        <v>452851</v>
      </c>
      <c r="I51" s="108">
        <f t="shared" si="10"/>
        <v>749808</v>
      </c>
      <c r="J51" s="108">
        <f t="shared" si="10"/>
        <v>1019046</v>
      </c>
      <c r="K51" s="108">
        <f t="shared" si="10"/>
        <v>1013254</v>
      </c>
      <c r="L51" s="108">
        <f t="shared" si="10"/>
        <v>1041649</v>
      </c>
      <c r="M51" s="109">
        <f t="shared" si="2"/>
        <v>4314466</v>
      </c>
    </row>
    <row r="52" spans="1:13" ht="28.5" customHeight="1">
      <c r="A52" s="85"/>
      <c r="B52" s="120"/>
      <c r="C52" s="114" t="s">
        <v>96</v>
      </c>
      <c r="D52" s="87"/>
      <c r="E52" s="115"/>
      <c r="F52" s="116"/>
      <c r="G52" s="117">
        <v>31984</v>
      </c>
      <c r="H52" s="117">
        <v>319756</v>
      </c>
      <c r="I52" s="117">
        <v>562775</v>
      </c>
      <c r="J52" s="117">
        <v>853449</v>
      </c>
      <c r="K52" s="117">
        <v>808511</v>
      </c>
      <c r="L52" s="117">
        <v>809247</v>
      </c>
      <c r="M52" s="118">
        <f t="shared" si="2"/>
        <v>3385722</v>
      </c>
    </row>
    <row r="53" spans="1:13" ht="28.5" customHeight="1">
      <c r="A53" s="85"/>
      <c r="B53" s="120"/>
      <c r="C53" s="114" t="s">
        <v>97</v>
      </c>
      <c r="D53" s="87"/>
      <c r="E53" s="115"/>
      <c r="F53" s="116"/>
      <c r="G53" s="117">
        <v>5874</v>
      </c>
      <c r="H53" s="117">
        <v>133095</v>
      </c>
      <c r="I53" s="117">
        <v>181580</v>
      </c>
      <c r="J53" s="117">
        <v>165597</v>
      </c>
      <c r="K53" s="117">
        <v>204743</v>
      </c>
      <c r="L53" s="117">
        <v>220998</v>
      </c>
      <c r="M53" s="118">
        <f t="shared" si="2"/>
        <v>911887</v>
      </c>
    </row>
    <row r="54" spans="1:13" ht="28.5" customHeight="1">
      <c r="A54" s="85"/>
      <c r="B54" s="119"/>
      <c r="C54" s="114" t="s">
        <v>98</v>
      </c>
      <c r="D54" s="87"/>
      <c r="E54" s="115"/>
      <c r="F54" s="116"/>
      <c r="G54" s="117">
        <v>0</v>
      </c>
      <c r="H54" s="117">
        <v>0</v>
      </c>
      <c r="I54" s="117">
        <v>5453</v>
      </c>
      <c r="J54" s="117">
        <v>0</v>
      </c>
      <c r="K54" s="117">
        <v>0</v>
      </c>
      <c r="L54" s="117">
        <v>11404</v>
      </c>
      <c r="M54" s="118">
        <f t="shared" si="2"/>
        <v>16857</v>
      </c>
    </row>
    <row r="55" spans="1:13" ht="28.5" customHeight="1">
      <c r="A55" s="85"/>
      <c r="B55" s="110" t="s">
        <v>119</v>
      </c>
      <c r="C55" s="87"/>
      <c r="D55" s="87"/>
      <c r="E55" s="115"/>
      <c r="F55" s="116"/>
      <c r="G55" s="108">
        <f aca="true" t="shared" si="11" ref="G55:L55">SUM(G56:G59)</f>
        <v>1157432</v>
      </c>
      <c r="H55" s="108">
        <f t="shared" si="11"/>
        <v>2579160</v>
      </c>
      <c r="I55" s="108">
        <f t="shared" si="11"/>
        <v>2149225</v>
      </c>
      <c r="J55" s="108">
        <f t="shared" si="11"/>
        <v>1186162</v>
      </c>
      <c r="K55" s="108">
        <f t="shared" si="11"/>
        <v>892300</v>
      </c>
      <c r="L55" s="108">
        <f t="shared" si="11"/>
        <v>676455</v>
      </c>
      <c r="M55" s="109">
        <f t="shared" si="2"/>
        <v>8640734</v>
      </c>
    </row>
    <row r="56" spans="1:13" ht="28.5" customHeight="1">
      <c r="A56" s="85"/>
      <c r="B56" s="120"/>
      <c r="C56" s="87" t="s">
        <v>99</v>
      </c>
      <c r="D56" s="87"/>
      <c r="E56" s="115"/>
      <c r="F56" s="116"/>
      <c r="G56" s="122">
        <v>28820</v>
      </c>
      <c r="H56" s="117">
        <v>65000</v>
      </c>
      <c r="I56" s="117">
        <v>60320</v>
      </c>
      <c r="J56" s="117">
        <v>50920</v>
      </c>
      <c r="K56" s="117">
        <v>47840</v>
      </c>
      <c r="L56" s="117">
        <v>95180</v>
      </c>
      <c r="M56" s="118">
        <f t="shared" si="2"/>
        <v>348080</v>
      </c>
    </row>
    <row r="57" spans="1:13" ht="28.5" customHeight="1">
      <c r="A57" s="85"/>
      <c r="B57" s="120"/>
      <c r="C57" s="87" t="s">
        <v>132</v>
      </c>
      <c r="D57" s="87"/>
      <c r="E57" s="115"/>
      <c r="F57" s="116"/>
      <c r="G57" s="123"/>
      <c r="H57" s="117">
        <v>547218</v>
      </c>
      <c r="I57" s="117">
        <v>769063</v>
      </c>
      <c r="J57" s="117">
        <v>410616</v>
      </c>
      <c r="K57" s="117">
        <v>264510</v>
      </c>
      <c r="L57" s="117">
        <v>127575</v>
      </c>
      <c r="M57" s="118">
        <f t="shared" si="2"/>
        <v>2118982</v>
      </c>
    </row>
    <row r="58" spans="1:13" ht="28.5" customHeight="1">
      <c r="A58" s="85"/>
      <c r="B58" s="120"/>
      <c r="C58" s="87" t="s">
        <v>100</v>
      </c>
      <c r="D58" s="87"/>
      <c r="E58" s="115"/>
      <c r="F58" s="116"/>
      <c r="G58" s="117">
        <v>40222</v>
      </c>
      <c r="H58" s="117">
        <v>544959</v>
      </c>
      <c r="I58" s="117">
        <v>463232</v>
      </c>
      <c r="J58" s="117">
        <v>238081</v>
      </c>
      <c r="K58" s="117">
        <v>232860</v>
      </c>
      <c r="L58" s="117">
        <v>123420</v>
      </c>
      <c r="M58" s="118">
        <f t="shared" si="2"/>
        <v>1642774</v>
      </c>
    </row>
    <row r="59" spans="1:13" ht="28.5" customHeight="1">
      <c r="A59" s="85"/>
      <c r="B59" s="134"/>
      <c r="C59" s="87" t="s">
        <v>101</v>
      </c>
      <c r="D59" s="87"/>
      <c r="E59" s="115"/>
      <c r="F59" s="116"/>
      <c r="G59" s="117">
        <v>1088390</v>
      </c>
      <c r="H59" s="117">
        <v>1421983</v>
      </c>
      <c r="I59" s="117">
        <v>856610</v>
      </c>
      <c r="J59" s="117">
        <v>486545</v>
      </c>
      <c r="K59" s="117">
        <v>347090</v>
      </c>
      <c r="L59" s="117">
        <v>330280</v>
      </c>
      <c r="M59" s="118">
        <f t="shared" si="2"/>
        <v>4530898</v>
      </c>
    </row>
    <row r="60" spans="1:13" ht="28.5" customHeight="1">
      <c r="A60" s="126" t="s">
        <v>122</v>
      </c>
      <c r="B60" s="84"/>
      <c r="C60" s="127"/>
      <c r="D60" s="127"/>
      <c r="E60" s="128"/>
      <c r="F60" s="129">
        <f aca="true" t="shared" si="12" ref="F60:L60">SUM(F61:F63)</f>
        <v>0</v>
      </c>
      <c r="G60" s="129">
        <f t="shared" si="12"/>
        <v>43048</v>
      </c>
      <c r="H60" s="129">
        <f t="shared" si="12"/>
        <v>5699645</v>
      </c>
      <c r="I60" s="129">
        <f t="shared" si="12"/>
        <v>7324624</v>
      </c>
      <c r="J60" s="129">
        <f t="shared" si="12"/>
        <v>7523779</v>
      </c>
      <c r="K60" s="129">
        <f t="shared" si="12"/>
        <v>13635801</v>
      </c>
      <c r="L60" s="129">
        <f t="shared" si="12"/>
        <v>16588178</v>
      </c>
      <c r="M60" s="118">
        <f t="shared" si="2"/>
        <v>50815075</v>
      </c>
    </row>
    <row r="61" spans="1:13" ht="28.5" customHeight="1">
      <c r="A61" s="85"/>
      <c r="B61" s="130" t="s">
        <v>123</v>
      </c>
      <c r="C61" s="87"/>
      <c r="D61" s="87"/>
      <c r="E61" s="115"/>
      <c r="F61" s="117">
        <v>0</v>
      </c>
      <c r="G61" s="117">
        <v>43048</v>
      </c>
      <c r="H61" s="117">
        <v>1667655</v>
      </c>
      <c r="I61" s="117">
        <v>2627155</v>
      </c>
      <c r="J61" s="117">
        <v>2514921</v>
      </c>
      <c r="K61" s="117">
        <v>6078343</v>
      </c>
      <c r="L61" s="117">
        <v>7002958</v>
      </c>
      <c r="M61" s="118">
        <f>SUM(F61:L61)</f>
        <v>19934080</v>
      </c>
    </row>
    <row r="62" spans="1:13" ht="28.5" customHeight="1">
      <c r="A62" s="85"/>
      <c r="B62" s="130" t="s">
        <v>4</v>
      </c>
      <c r="C62" s="87"/>
      <c r="D62" s="87"/>
      <c r="E62" s="115"/>
      <c r="F62" s="116"/>
      <c r="G62" s="116"/>
      <c r="H62" s="117">
        <v>3447299</v>
      </c>
      <c r="I62" s="117">
        <v>3936750</v>
      </c>
      <c r="J62" s="117">
        <v>3573168</v>
      </c>
      <c r="K62" s="117">
        <v>3895771</v>
      </c>
      <c r="L62" s="117">
        <v>2310062</v>
      </c>
      <c r="M62" s="118">
        <f>SUM(F62:L62)</f>
        <v>17163050</v>
      </c>
    </row>
    <row r="63" spans="1:13" ht="28.5" customHeight="1">
      <c r="A63" s="85"/>
      <c r="B63" s="130" t="s">
        <v>124</v>
      </c>
      <c r="C63" s="87"/>
      <c r="D63" s="87"/>
      <c r="E63" s="115"/>
      <c r="F63" s="116"/>
      <c r="G63" s="116"/>
      <c r="H63" s="117">
        <v>584691</v>
      </c>
      <c r="I63" s="117">
        <v>760719</v>
      </c>
      <c r="J63" s="117">
        <v>1435690</v>
      </c>
      <c r="K63" s="117">
        <v>3661687</v>
      </c>
      <c r="L63" s="117">
        <v>7275158</v>
      </c>
      <c r="M63" s="118">
        <f t="shared" si="2"/>
        <v>13717945</v>
      </c>
    </row>
    <row r="64" spans="1:13" ht="28.5" customHeight="1">
      <c r="A64" s="85"/>
      <c r="B64" s="135" t="s">
        <v>128</v>
      </c>
      <c r="C64" s="87"/>
      <c r="D64" s="87"/>
      <c r="E64" s="115"/>
      <c r="F64" s="129">
        <f aca="true" t="shared" si="13" ref="F64:L64">SUM(F65:F67)</f>
        <v>0</v>
      </c>
      <c r="G64" s="129">
        <f t="shared" si="13"/>
        <v>62</v>
      </c>
      <c r="H64" s="129">
        <f t="shared" si="13"/>
        <v>7173</v>
      </c>
      <c r="I64" s="129">
        <f t="shared" si="13"/>
        <v>8591</v>
      </c>
      <c r="J64" s="129">
        <f t="shared" si="13"/>
        <v>8007</v>
      </c>
      <c r="K64" s="129">
        <f t="shared" si="13"/>
        <v>13278</v>
      </c>
      <c r="L64" s="129">
        <f t="shared" si="13"/>
        <v>14551</v>
      </c>
      <c r="M64" s="118">
        <f t="shared" si="2"/>
        <v>51662</v>
      </c>
    </row>
    <row r="65" spans="1:13" ht="28.5" customHeight="1">
      <c r="A65" s="85"/>
      <c r="B65" s="90"/>
      <c r="C65" s="125" t="s">
        <v>123</v>
      </c>
      <c r="D65" s="87"/>
      <c r="E65" s="115"/>
      <c r="F65" s="117">
        <v>0</v>
      </c>
      <c r="G65" s="117">
        <v>62</v>
      </c>
      <c r="H65" s="117">
        <v>2411</v>
      </c>
      <c r="I65" s="117">
        <v>3389</v>
      </c>
      <c r="J65" s="117">
        <v>3077</v>
      </c>
      <c r="K65" s="117">
        <v>6615</v>
      </c>
      <c r="L65" s="117">
        <v>7215</v>
      </c>
      <c r="M65" s="118">
        <f>SUM(F65:L65)</f>
        <v>22769</v>
      </c>
    </row>
    <row r="66" spans="1:13" ht="28.5" customHeight="1">
      <c r="A66" s="85"/>
      <c r="B66" s="90"/>
      <c r="C66" s="125" t="s">
        <v>4</v>
      </c>
      <c r="D66" s="87"/>
      <c r="E66" s="115"/>
      <c r="F66" s="116"/>
      <c r="G66" s="116"/>
      <c r="H66" s="117">
        <v>4053</v>
      </c>
      <c r="I66" s="117">
        <v>4387</v>
      </c>
      <c r="J66" s="117">
        <v>3736</v>
      </c>
      <c r="K66" s="117">
        <v>3838</v>
      </c>
      <c r="L66" s="117">
        <v>2174</v>
      </c>
      <c r="M66" s="118">
        <f>SUM(F66:L66)</f>
        <v>18188</v>
      </c>
    </row>
    <row r="67" spans="1:13" ht="28.5" customHeight="1">
      <c r="A67" s="85"/>
      <c r="B67" s="91"/>
      <c r="C67" s="125" t="s">
        <v>124</v>
      </c>
      <c r="D67" s="87"/>
      <c r="E67" s="115"/>
      <c r="F67" s="116"/>
      <c r="G67" s="116"/>
      <c r="H67" s="117">
        <v>709</v>
      </c>
      <c r="I67" s="117">
        <v>815</v>
      </c>
      <c r="J67" s="117">
        <v>1194</v>
      </c>
      <c r="K67" s="117">
        <v>2825</v>
      </c>
      <c r="L67" s="117">
        <v>5162</v>
      </c>
      <c r="M67" s="118">
        <f t="shared" si="2"/>
        <v>10705</v>
      </c>
    </row>
    <row r="68" spans="1:13" ht="28.5" customHeight="1">
      <c r="A68" s="170" t="s">
        <v>126</v>
      </c>
      <c r="B68" s="171"/>
      <c r="C68" s="171"/>
      <c r="D68" s="171"/>
      <c r="E68" s="172"/>
      <c r="F68" s="132">
        <f>F42+F60</f>
        <v>0</v>
      </c>
      <c r="G68" s="132">
        <f aca="true" t="shared" si="14" ref="G68:L68">G42+G60</f>
        <v>5048329</v>
      </c>
      <c r="H68" s="132">
        <f t="shared" si="14"/>
        <v>19256818</v>
      </c>
      <c r="I68" s="132">
        <f t="shared" si="14"/>
        <v>18326669</v>
      </c>
      <c r="J68" s="132">
        <f>J42+J60</f>
        <v>15857489</v>
      </c>
      <c r="K68" s="132">
        <f t="shared" si="14"/>
        <v>20558279</v>
      </c>
      <c r="L68" s="132">
        <f t="shared" si="14"/>
        <v>24567484</v>
      </c>
      <c r="M68" s="133">
        <f>SUM(F68:L68)</f>
        <v>103615068</v>
      </c>
    </row>
    <row r="69" spans="1:13" ht="28.5" customHeight="1">
      <c r="A69" s="136"/>
      <c r="B69" s="136"/>
      <c r="C69" s="136"/>
      <c r="D69" s="136"/>
      <c r="E69" s="136"/>
      <c r="F69" s="92"/>
      <c r="G69" s="92"/>
      <c r="H69" s="92"/>
      <c r="I69" s="92"/>
      <c r="J69" s="92"/>
      <c r="K69" s="92"/>
      <c r="L69" s="92"/>
      <c r="M69" s="93"/>
    </row>
    <row r="70" spans="1:13" ht="28.5" customHeight="1">
      <c r="A70" s="167" t="s">
        <v>106</v>
      </c>
      <c r="B70" s="168"/>
      <c r="C70" s="168"/>
      <c r="D70" s="168"/>
      <c r="E70" s="169"/>
      <c r="F70" s="100" t="s">
        <v>102</v>
      </c>
      <c r="G70" s="100" t="s">
        <v>19</v>
      </c>
      <c r="H70" s="100" t="s">
        <v>20</v>
      </c>
      <c r="I70" s="100" t="s">
        <v>21</v>
      </c>
      <c r="J70" s="100" t="s">
        <v>22</v>
      </c>
      <c r="K70" s="100" t="s">
        <v>23</v>
      </c>
      <c r="L70" s="100" t="s">
        <v>24</v>
      </c>
      <c r="M70" s="101" t="s">
        <v>7</v>
      </c>
    </row>
    <row r="71" spans="1:13" ht="28.5" customHeight="1">
      <c r="A71" s="102" t="s">
        <v>129</v>
      </c>
      <c r="B71" s="84"/>
      <c r="C71" s="103"/>
      <c r="D71" s="103"/>
      <c r="E71" s="103"/>
      <c r="F71" s="104"/>
      <c r="G71" s="104"/>
      <c r="H71" s="104"/>
      <c r="I71" s="104"/>
      <c r="J71" s="104"/>
      <c r="K71" s="104"/>
      <c r="L71" s="104"/>
      <c r="M71" s="105"/>
    </row>
    <row r="72" spans="1:13" ht="28.5" customHeight="1">
      <c r="A72" s="85" t="s">
        <v>114</v>
      </c>
      <c r="B72" s="106"/>
      <c r="C72" s="103"/>
      <c r="D72" s="103"/>
      <c r="E72" s="103"/>
      <c r="F72" s="107"/>
      <c r="G72" s="108">
        <f aca="true" t="shared" si="15" ref="G72:L72">G73+G81+G85+G90+G91</f>
        <v>57239687</v>
      </c>
      <c r="H72" s="108">
        <f t="shared" si="15"/>
        <v>148515300</v>
      </c>
      <c r="I72" s="108">
        <f t="shared" si="15"/>
        <v>118510672</v>
      </c>
      <c r="J72" s="108">
        <f t="shared" si="15"/>
        <v>89355243</v>
      </c>
      <c r="K72" s="108">
        <f t="shared" si="15"/>
        <v>73916715</v>
      </c>
      <c r="L72" s="108">
        <f t="shared" si="15"/>
        <v>84865068</v>
      </c>
      <c r="M72" s="109">
        <f>SUM(F72:L72)</f>
        <v>572402685</v>
      </c>
    </row>
    <row r="73" spans="1:13" ht="28.5" customHeight="1">
      <c r="A73" s="85"/>
      <c r="B73" s="110" t="s">
        <v>115</v>
      </c>
      <c r="C73" s="111"/>
      <c r="D73" s="111"/>
      <c r="E73" s="112"/>
      <c r="F73" s="107"/>
      <c r="G73" s="108">
        <f aca="true" t="shared" si="16" ref="G73:L73">SUM(G74:G80)</f>
        <v>40116786</v>
      </c>
      <c r="H73" s="108">
        <f t="shared" si="16"/>
        <v>110749998</v>
      </c>
      <c r="I73" s="108">
        <f t="shared" si="16"/>
        <v>85174566</v>
      </c>
      <c r="J73" s="108">
        <f t="shared" si="16"/>
        <v>64361598</v>
      </c>
      <c r="K73" s="108">
        <f t="shared" si="16"/>
        <v>52674830</v>
      </c>
      <c r="L73" s="108">
        <f t="shared" si="16"/>
        <v>65775513</v>
      </c>
      <c r="M73" s="109">
        <f>SUM(F73:L73)</f>
        <v>418853291</v>
      </c>
    </row>
    <row r="74" spans="1:13" ht="28.5" customHeight="1">
      <c r="A74" s="85"/>
      <c r="B74" s="113"/>
      <c r="C74" s="114" t="s">
        <v>91</v>
      </c>
      <c r="D74" s="87"/>
      <c r="E74" s="115"/>
      <c r="F74" s="116"/>
      <c r="G74" s="117">
        <v>27407383</v>
      </c>
      <c r="H74" s="117">
        <v>59042162</v>
      </c>
      <c r="I74" s="117">
        <v>40334055</v>
      </c>
      <c r="J74" s="117">
        <v>27246382</v>
      </c>
      <c r="K74" s="117">
        <v>22440976</v>
      </c>
      <c r="L74" s="117">
        <v>31093009</v>
      </c>
      <c r="M74" s="118">
        <f aca="true" t="shared" si="17" ref="M74:M82">SUM(F74:L74)</f>
        <v>207563967</v>
      </c>
    </row>
    <row r="75" spans="1:13" ht="28.5" customHeight="1">
      <c r="A75" s="85"/>
      <c r="B75" s="113"/>
      <c r="C75" s="114" t="s">
        <v>92</v>
      </c>
      <c r="D75" s="87"/>
      <c r="E75" s="115"/>
      <c r="F75" s="116"/>
      <c r="G75" s="117">
        <v>39750</v>
      </c>
      <c r="H75" s="117">
        <v>53000</v>
      </c>
      <c r="I75" s="117">
        <v>780955</v>
      </c>
      <c r="J75" s="117">
        <v>1718556</v>
      </c>
      <c r="K75" s="117">
        <v>2670118</v>
      </c>
      <c r="L75" s="117">
        <v>7836845</v>
      </c>
      <c r="M75" s="118">
        <f t="shared" si="17"/>
        <v>13099224</v>
      </c>
    </row>
    <row r="76" spans="1:13" ht="28.5" customHeight="1">
      <c r="A76" s="85"/>
      <c r="B76" s="113"/>
      <c r="C76" s="114" t="s">
        <v>93</v>
      </c>
      <c r="D76" s="87"/>
      <c r="E76" s="115"/>
      <c r="F76" s="116"/>
      <c r="G76" s="117">
        <v>948835</v>
      </c>
      <c r="H76" s="117">
        <v>6104995</v>
      </c>
      <c r="I76" s="117">
        <v>7286561</v>
      </c>
      <c r="J76" s="117">
        <v>7458594</v>
      </c>
      <c r="K76" s="117">
        <v>7616567</v>
      </c>
      <c r="L76" s="117">
        <v>11196486</v>
      </c>
      <c r="M76" s="118">
        <f t="shared" si="17"/>
        <v>40612038</v>
      </c>
    </row>
    <row r="77" spans="1:13" ht="28.5" customHeight="1">
      <c r="A77" s="85"/>
      <c r="B77" s="113"/>
      <c r="C77" s="114" t="s">
        <v>94</v>
      </c>
      <c r="D77" s="87"/>
      <c r="E77" s="115"/>
      <c r="F77" s="116"/>
      <c r="G77" s="117">
        <v>62525</v>
      </c>
      <c r="H77" s="117">
        <v>188760</v>
      </c>
      <c r="I77" s="117">
        <v>302120</v>
      </c>
      <c r="J77" s="117">
        <v>218400</v>
      </c>
      <c r="K77" s="117">
        <v>282360</v>
      </c>
      <c r="L77" s="117">
        <v>486200</v>
      </c>
      <c r="M77" s="118">
        <f t="shared" si="17"/>
        <v>1540365</v>
      </c>
    </row>
    <row r="78" spans="1:13" ht="28.5" customHeight="1">
      <c r="A78" s="85"/>
      <c r="B78" s="113"/>
      <c r="C78" s="114" t="s">
        <v>116</v>
      </c>
      <c r="D78" s="87"/>
      <c r="E78" s="115"/>
      <c r="F78" s="116"/>
      <c r="G78" s="117">
        <v>6931111</v>
      </c>
      <c r="H78" s="117">
        <v>28719568</v>
      </c>
      <c r="I78" s="117">
        <v>22157307</v>
      </c>
      <c r="J78" s="117">
        <v>18023312</v>
      </c>
      <c r="K78" s="117">
        <v>11979304</v>
      </c>
      <c r="L78" s="117">
        <v>7803664</v>
      </c>
      <c r="M78" s="118">
        <f t="shared" si="17"/>
        <v>95614266</v>
      </c>
    </row>
    <row r="79" spans="1:13" ht="28.5" customHeight="1">
      <c r="A79" s="85"/>
      <c r="B79" s="113"/>
      <c r="C79" s="114" t="s">
        <v>117</v>
      </c>
      <c r="D79" s="87"/>
      <c r="E79" s="115"/>
      <c r="F79" s="116"/>
      <c r="G79" s="117">
        <v>1130252</v>
      </c>
      <c r="H79" s="117">
        <v>8140653</v>
      </c>
      <c r="I79" s="117">
        <v>7770528</v>
      </c>
      <c r="J79" s="117">
        <v>4543714</v>
      </c>
      <c r="K79" s="117">
        <v>3220085</v>
      </c>
      <c r="L79" s="117">
        <v>2229659</v>
      </c>
      <c r="M79" s="118">
        <f t="shared" si="17"/>
        <v>27034891</v>
      </c>
    </row>
    <row r="80" spans="1:13" ht="28.5" customHeight="1">
      <c r="A80" s="85"/>
      <c r="B80" s="119"/>
      <c r="C80" s="114" t="s">
        <v>95</v>
      </c>
      <c r="D80" s="87"/>
      <c r="E80" s="115"/>
      <c r="F80" s="116"/>
      <c r="G80" s="117">
        <v>3596930</v>
      </c>
      <c r="H80" s="117">
        <v>8500860</v>
      </c>
      <c r="I80" s="117">
        <v>6543040</v>
      </c>
      <c r="J80" s="117">
        <v>5152640</v>
      </c>
      <c r="K80" s="117">
        <v>4465420</v>
      </c>
      <c r="L80" s="117">
        <v>5129650</v>
      </c>
      <c r="M80" s="118">
        <f t="shared" si="17"/>
        <v>33388540</v>
      </c>
    </row>
    <row r="81" spans="1:13" ht="28.5" customHeight="1">
      <c r="A81" s="85"/>
      <c r="B81" s="110" t="s">
        <v>118</v>
      </c>
      <c r="C81" s="87"/>
      <c r="D81" s="87"/>
      <c r="E81" s="115"/>
      <c r="F81" s="107"/>
      <c r="G81" s="108">
        <f aca="true" t="shared" si="18" ref="G81:L81">SUM(G82:G84)</f>
        <v>393027</v>
      </c>
      <c r="H81" s="108">
        <f t="shared" si="18"/>
        <v>4700457</v>
      </c>
      <c r="I81" s="108">
        <f t="shared" si="18"/>
        <v>7796498</v>
      </c>
      <c r="J81" s="108">
        <f t="shared" si="18"/>
        <v>10598038</v>
      </c>
      <c r="K81" s="108">
        <f t="shared" si="18"/>
        <v>10533086</v>
      </c>
      <c r="L81" s="108">
        <f t="shared" si="18"/>
        <v>10833042</v>
      </c>
      <c r="M81" s="109">
        <f t="shared" si="17"/>
        <v>44854148</v>
      </c>
    </row>
    <row r="82" spans="1:13" ht="28.5" customHeight="1">
      <c r="A82" s="85"/>
      <c r="B82" s="120"/>
      <c r="C82" s="114" t="s">
        <v>96</v>
      </c>
      <c r="D82" s="87"/>
      <c r="E82" s="115"/>
      <c r="F82" s="116"/>
      <c r="G82" s="117">
        <v>331938</v>
      </c>
      <c r="H82" s="117">
        <v>3321353</v>
      </c>
      <c r="I82" s="117">
        <v>5851367</v>
      </c>
      <c r="J82" s="117">
        <v>8875834</v>
      </c>
      <c r="K82" s="117">
        <v>8403767</v>
      </c>
      <c r="L82" s="117">
        <v>8416138</v>
      </c>
      <c r="M82" s="118">
        <f t="shared" si="17"/>
        <v>35200397</v>
      </c>
    </row>
    <row r="83" spans="1:13" ht="28.5" customHeight="1">
      <c r="A83" s="85"/>
      <c r="B83" s="120"/>
      <c r="C83" s="114" t="s">
        <v>97</v>
      </c>
      <c r="D83" s="87"/>
      <c r="E83" s="115"/>
      <c r="F83" s="116"/>
      <c r="G83" s="117">
        <v>61089</v>
      </c>
      <c r="H83" s="117">
        <v>1379104</v>
      </c>
      <c r="I83" s="117">
        <v>1888420</v>
      </c>
      <c r="J83" s="117">
        <v>1722204</v>
      </c>
      <c r="K83" s="117">
        <v>2129319</v>
      </c>
      <c r="L83" s="117">
        <v>2298367</v>
      </c>
      <c r="M83" s="118">
        <f aca="true" t="shared" si="19" ref="M83:M89">SUM(F83:L83)</f>
        <v>9478503</v>
      </c>
    </row>
    <row r="84" spans="1:13" ht="28.5" customHeight="1">
      <c r="A84" s="85"/>
      <c r="B84" s="119"/>
      <c r="C84" s="114" t="s">
        <v>98</v>
      </c>
      <c r="D84" s="87"/>
      <c r="E84" s="115"/>
      <c r="F84" s="116"/>
      <c r="G84" s="117">
        <v>0</v>
      </c>
      <c r="H84" s="117">
        <v>0</v>
      </c>
      <c r="I84" s="117">
        <v>56711</v>
      </c>
      <c r="J84" s="117">
        <v>0</v>
      </c>
      <c r="K84" s="117">
        <v>0</v>
      </c>
      <c r="L84" s="117">
        <v>118537</v>
      </c>
      <c r="M84" s="118">
        <f t="shared" si="19"/>
        <v>175248</v>
      </c>
    </row>
    <row r="85" spans="1:13" ht="28.5" customHeight="1">
      <c r="A85" s="85"/>
      <c r="B85" s="110" t="s">
        <v>119</v>
      </c>
      <c r="C85" s="87"/>
      <c r="D85" s="87"/>
      <c r="E85" s="115"/>
      <c r="F85" s="107"/>
      <c r="G85" s="108">
        <f aca="true" t="shared" si="20" ref="G85:L85">SUM(G86:G89)</f>
        <v>12238847</v>
      </c>
      <c r="H85" s="108">
        <f t="shared" si="20"/>
        <v>27207001</v>
      </c>
      <c r="I85" s="108">
        <f t="shared" si="20"/>
        <v>22709689</v>
      </c>
      <c r="J85" s="108">
        <f t="shared" si="20"/>
        <v>12505306</v>
      </c>
      <c r="K85" s="108">
        <f t="shared" si="20"/>
        <v>9395344</v>
      </c>
      <c r="L85" s="108">
        <f t="shared" si="20"/>
        <v>7108872</v>
      </c>
      <c r="M85" s="109">
        <f t="shared" si="19"/>
        <v>91165059</v>
      </c>
    </row>
    <row r="86" spans="1:13" ht="28.5" customHeight="1">
      <c r="A86" s="85"/>
      <c r="B86" s="120"/>
      <c r="C86" s="87" t="s">
        <v>99</v>
      </c>
      <c r="D86" s="87"/>
      <c r="E86" s="115"/>
      <c r="F86" s="116"/>
      <c r="G86" s="122">
        <v>288200</v>
      </c>
      <c r="H86" s="117">
        <v>650000</v>
      </c>
      <c r="I86" s="117">
        <v>603200</v>
      </c>
      <c r="J86" s="117">
        <v>509200</v>
      </c>
      <c r="K86" s="117">
        <v>478400</v>
      </c>
      <c r="L86" s="117">
        <v>951800</v>
      </c>
      <c r="M86" s="118">
        <f t="shared" si="19"/>
        <v>3480800</v>
      </c>
    </row>
    <row r="87" spans="1:13" ht="28.5" customHeight="1">
      <c r="A87" s="85"/>
      <c r="B87" s="120"/>
      <c r="C87" s="87" t="s">
        <v>131</v>
      </c>
      <c r="D87" s="87"/>
      <c r="E87" s="115"/>
      <c r="F87" s="116"/>
      <c r="G87" s="123"/>
      <c r="H87" s="117">
        <v>5741911</v>
      </c>
      <c r="I87" s="117">
        <v>8152067</v>
      </c>
      <c r="J87" s="117">
        <v>4336347</v>
      </c>
      <c r="K87" s="117">
        <v>2803806</v>
      </c>
      <c r="L87" s="117">
        <v>1352295</v>
      </c>
      <c r="M87" s="118">
        <f t="shared" si="19"/>
        <v>22386426</v>
      </c>
    </row>
    <row r="88" spans="1:13" ht="28.5" customHeight="1">
      <c r="A88" s="85"/>
      <c r="B88" s="120"/>
      <c r="C88" s="87" t="s">
        <v>100</v>
      </c>
      <c r="D88" s="87"/>
      <c r="E88" s="115"/>
      <c r="F88" s="116"/>
      <c r="G88" s="117">
        <v>424453</v>
      </c>
      <c r="H88" s="117">
        <v>5756013</v>
      </c>
      <c r="I88" s="117">
        <v>4889188</v>
      </c>
      <c r="J88" s="117">
        <v>2513863</v>
      </c>
      <c r="K88" s="117">
        <v>2440416</v>
      </c>
      <c r="L88" s="117">
        <v>1308252</v>
      </c>
      <c r="M88" s="118">
        <f t="shared" si="19"/>
        <v>17332185</v>
      </c>
    </row>
    <row r="89" spans="1:13" ht="28.5" customHeight="1">
      <c r="A89" s="85"/>
      <c r="B89" s="134"/>
      <c r="C89" s="87" t="s">
        <v>101</v>
      </c>
      <c r="D89" s="87"/>
      <c r="E89" s="115"/>
      <c r="F89" s="116"/>
      <c r="G89" s="117">
        <v>11526194</v>
      </c>
      <c r="H89" s="117">
        <v>15059077</v>
      </c>
      <c r="I89" s="117">
        <v>9065234</v>
      </c>
      <c r="J89" s="117">
        <v>5145896</v>
      </c>
      <c r="K89" s="117">
        <v>3672722</v>
      </c>
      <c r="L89" s="117">
        <v>3496525</v>
      </c>
      <c r="M89" s="118">
        <f t="shared" si="19"/>
        <v>47965648</v>
      </c>
    </row>
    <row r="90" spans="1:13" ht="28.5" customHeight="1">
      <c r="A90" s="85"/>
      <c r="B90" s="137" t="s">
        <v>120</v>
      </c>
      <c r="C90" s="87"/>
      <c r="D90" s="87"/>
      <c r="E90" s="115"/>
      <c r="F90" s="116"/>
      <c r="G90" s="117">
        <v>585502</v>
      </c>
      <c r="H90" s="117">
        <v>1254735</v>
      </c>
      <c r="I90" s="117">
        <v>1022159</v>
      </c>
      <c r="J90" s="117">
        <v>757436</v>
      </c>
      <c r="K90" s="117">
        <v>319810</v>
      </c>
      <c r="L90" s="117">
        <v>347641</v>
      </c>
      <c r="M90" s="118">
        <f aca="true" t="shared" si="21" ref="M90:M98">SUM(F90:L90)</f>
        <v>4287283</v>
      </c>
    </row>
    <row r="91" spans="1:13" ht="28.5" customHeight="1">
      <c r="A91" s="85"/>
      <c r="B91" s="137" t="s">
        <v>121</v>
      </c>
      <c r="C91" s="87"/>
      <c r="D91" s="87"/>
      <c r="E91" s="115"/>
      <c r="F91" s="116"/>
      <c r="G91" s="117">
        <v>3905525</v>
      </c>
      <c r="H91" s="117">
        <v>4603109</v>
      </c>
      <c r="I91" s="117">
        <v>1807760</v>
      </c>
      <c r="J91" s="117">
        <v>1132865</v>
      </c>
      <c r="K91" s="117">
        <v>993645</v>
      </c>
      <c r="L91" s="117">
        <v>800000</v>
      </c>
      <c r="M91" s="118">
        <f t="shared" si="21"/>
        <v>13242904</v>
      </c>
    </row>
    <row r="92" spans="1:13" ht="28.5" customHeight="1">
      <c r="A92" s="126" t="s">
        <v>122</v>
      </c>
      <c r="B92" s="84"/>
      <c r="C92" s="127"/>
      <c r="D92" s="127"/>
      <c r="E92" s="128"/>
      <c r="F92" s="129">
        <f aca="true" t="shared" si="22" ref="F92:L92">SUM(F93:F95)</f>
        <v>0</v>
      </c>
      <c r="G92" s="129">
        <f t="shared" si="22"/>
        <v>589639</v>
      </c>
      <c r="H92" s="129">
        <f t="shared" si="22"/>
        <v>74720808</v>
      </c>
      <c r="I92" s="129">
        <f t="shared" si="22"/>
        <v>94382775</v>
      </c>
      <c r="J92" s="129">
        <f t="shared" si="22"/>
        <v>95223275</v>
      </c>
      <c r="K92" s="129">
        <f t="shared" si="22"/>
        <v>169824201</v>
      </c>
      <c r="L92" s="129">
        <f t="shared" si="22"/>
        <v>203729458</v>
      </c>
      <c r="M92" s="118">
        <f t="shared" si="21"/>
        <v>638470156</v>
      </c>
    </row>
    <row r="93" spans="1:13" ht="28.5" customHeight="1">
      <c r="A93" s="85"/>
      <c r="B93" s="130" t="s">
        <v>123</v>
      </c>
      <c r="C93" s="87"/>
      <c r="D93" s="87"/>
      <c r="E93" s="115"/>
      <c r="F93" s="117">
        <v>0</v>
      </c>
      <c r="G93" s="117">
        <v>589639</v>
      </c>
      <c r="H93" s="117">
        <v>22497086</v>
      </c>
      <c r="I93" s="117">
        <v>34475015</v>
      </c>
      <c r="J93" s="117">
        <v>32629656</v>
      </c>
      <c r="K93" s="117">
        <v>77098004</v>
      </c>
      <c r="L93" s="117">
        <v>88146270</v>
      </c>
      <c r="M93" s="118">
        <f t="shared" si="21"/>
        <v>255435670</v>
      </c>
    </row>
    <row r="94" spans="1:13" ht="28.5" customHeight="1">
      <c r="A94" s="85"/>
      <c r="B94" s="130" t="s">
        <v>4</v>
      </c>
      <c r="C94" s="87"/>
      <c r="D94" s="87"/>
      <c r="E94" s="115"/>
      <c r="F94" s="116"/>
      <c r="G94" s="116"/>
      <c r="H94" s="117">
        <v>44619641</v>
      </c>
      <c r="I94" s="117">
        <v>50247008</v>
      </c>
      <c r="J94" s="117">
        <v>45116264</v>
      </c>
      <c r="K94" s="117">
        <v>48669126</v>
      </c>
      <c r="L94" s="117">
        <v>28706951</v>
      </c>
      <c r="M94" s="118">
        <f t="shared" si="21"/>
        <v>217358990</v>
      </c>
    </row>
    <row r="95" spans="1:13" ht="28.5" customHeight="1">
      <c r="A95" s="85"/>
      <c r="B95" s="130" t="s">
        <v>124</v>
      </c>
      <c r="C95" s="87"/>
      <c r="D95" s="87"/>
      <c r="E95" s="115"/>
      <c r="F95" s="116"/>
      <c r="G95" s="116"/>
      <c r="H95" s="117">
        <v>7604081</v>
      </c>
      <c r="I95" s="117">
        <v>9660752</v>
      </c>
      <c r="J95" s="117">
        <v>17477355</v>
      </c>
      <c r="K95" s="117">
        <v>44057071</v>
      </c>
      <c r="L95" s="117">
        <v>86876237</v>
      </c>
      <c r="M95" s="118">
        <f t="shared" si="21"/>
        <v>165675496</v>
      </c>
    </row>
    <row r="96" spans="1:13" ht="28.5" customHeight="1">
      <c r="A96" s="85"/>
      <c r="B96" s="135" t="s">
        <v>125</v>
      </c>
      <c r="C96" s="87"/>
      <c r="D96" s="87"/>
      <c r="E96" s="115"/>
      <c r="F96" s="129">
        <f aca="true" t="shared" si="23" ref="F96:L96">SUM(F97:F99)</f>
        <v>0</v>
      </c>
      <c r="G96" s="129">
        <f t="shared" si="23"/>
        <v>141940</v>
      </c>
      <c r="H96" s="129">
        <f t="shared" si="23"/>
        <v>15580260</v>
      </c>
      <c r="I96" s="129">
        <f t="shared" si="23"/>
        <v>18553670</v>
      </c>
      <c r="J96" s="129">
        <f t="shared" si="23"/>
        <v>17296540</v>
      </c>
      <c r="K96" s="129">
        <f t="shared" si="23"/>
        <v>28695610</v>
      </c>
      <c r="L96" s="129">
        <f t="shared" si="23"/>
        <v>32055470</v>
      </c>
      <c r="M96" s="118">
        <f t="shared" si="21"/>
        <v>112323490</v>
      </c>
    </row>
    <row r="97" spans="1:13" ht="28.5" customHeight="1">
      <c r="A97" s="85"/>
      <c r="B97" s="90"/>
      <c r="C97" s="125" t="s">
        <v>123</v>
      </c>
      <c r="D97" s="87"/>
      <c r="E97" s="115"/>
      <c r="F97" s="117">
        <v>0</v>
      </c>
      <c r="G97" s="117">
        <v>141940</v>
      </c>
      <c r="H97" s="117">
        <v>5178820</v>
      </c>
      <c r="I97" s="117">
        <v>7244030</v>
      </c>
      <c r="J97" s="117">
        <v>6569590</v>
      </c>
      <c r="K97" s="117">
        <v>14125000</v>
      </c>
      <c r="L97" s="117">
        <v>15516650</v>
      </c>
      <c r="M97" s="118">
        <f t="shared" si="21"/>
        <v>48776030</v>
      </c>
    </row>
    <row r="98" spans="1:13" ht="28.5" customHeight="1">
      <c r="A98" s="85"/>
      <c r="B98" s="90"/>
      <c r="C98" s="125" t="s">
        <v>4</v>
      </c>
      <c r="D98" s="87"/>
      <c r="E98" s="115"/>
      <c r="F98" s="116"/>
      <c r="G98" s="116"/>
      <c r="H98" s="117">
        <v>8862110</v>
      </c>
      <c r="I98" s="117">
        <v>9473240</v>
      </c>
      <c r="J98" s="117">
        <v>8053220</v>
      </c>
      <c r="K98" s="117">
        <v>8262910</v>
      </c>
      <c r="L98" s="117">
        <v>4766030</v>
      </c>
      <c r="M98" s="118">
        <f t="shared" si="21"/>
        <v>39417510</v>
      </c>
    </row>
    <row r="99" spans="1:13" ht="28.5" customHeight="1">
      <c r="A99" s="85"/>
      <c r="B99" s="91"/>
      <c r="C99" s="125" t="s">
        <v>124</v>
      </c>
      <c r="D99" s="87"/>
      <c r="E99" s="115"/>
      <c r="F99" s="116"/>
      <c r="G99" s="116"/>
      <c r="H99" s="117">
        <v>1539330</v>
      </c>
      <c r="I99" s="117">
        <v>1836400</v>
      </c>
      <c r="J99" s="117">
        <v>2673730</v>
      </c>
      <c r="K99" s="117">
        <v>6307700</v>
      </c>
      <c r="L99" s="117">
        <v>11772790</v>
      </c>
      <c r="M99" s="118">
        <f>SUM(F99:L99)</f>
        <v>24129950</v>
      </c>
    </row>
    <row r="100" spans="1:13" ht="28.5" customHeight="1">
      <c r="A100" s="170" t="s">
        <v>126</v>
      </c>
      <c r="B100" s="171"/>
      <c r="C100" s="171"/>
      <c r="D100" s="171"/>
      <c r="E100" s="172"/>
      <c r="F100" s="132">
        <f aca="true" t="shared" si="24" ref="F100:L100">F72+F92</f>
        <v>0</v>
      </c>
      <c r="G100" s="132">
        <f t="shared" si="24"/>
        <v>57829326</v>
      </c>
      <c r="H100" s="132">
        <f t="shared" si="24"/>
        <v>223236108</v>
      </c>
      <c r="I100" s="132">
        <f t="shared" si="24"/>
        <v>212893447</v>
      </c>
      <c r="J100" s="132">
        <f t="shared" si="24"/>
        <v>184578518</v>
      </c>
      <c r="K100" s="132">
        <f t="shared" si="24"/>
        <v>243740916</v>
      </c>
      <c r="L100" s="132">
        <f t="shared" si="24"/>
        <v>288594526</v>
      </c>
      <c r="M100" s="133">
        <f>SUM(F100:L100)</f>
        <v>1210872841</v>
      </c>
    </row>
    <row r="101" spans="1:13" ht="28.5" customHeight="1">
      <c r="A101" s="139"/>
      <c r="B101" s="136"/>
      <c r="C101" s="136"/>
      <c r="D101" s="136"/>
      <c r="E101" s="136"/>
      <c r="F101" s="92"/>
      <c r="G101" s="92"/>
      <c r="H101" s="92"/>
      <c r="I101" s="92"/>
      <c r="J101" s="92"/>
      <c r="K101" s="92"/>
      <c r="L101" s="92"/>
      <c r="M101" s="92"/>
    </row>
    <row r="102" spans="1:13" ht="28.5" customHeight="1">
      <c r="A102" s="167" t="s">
        <v>106</v>
      </c>
      <c r="B102" s="168"/>
      <c r="C102" s="168"/>
      <c r="D102" s="168"/>
      <c r="E102" s="169"/>
      <c r="F102" s="100" t="s">
        <v>102</v>
      </c>
      <c r="G102" s="100" t="s">
        <v>19</v>
      </c>
      <c r="H102" s="100" t="s">
        <v>20</v>
      </c>
      <c r="I102" s="100" t="s">
        <v>21</v>
      </c>
      <c r="J102" s="100" t="s">
        <v>22</v>
      </c>
      <c r="K102" s="100" t="s">
        <v>23</v>
      </c>
      <c r="L102" s="100" t="s">
        <v>24</v>
      </c>
      <c r="M102" s="101" t="s">
        <v>7</v>
      </c>
    </row>
    <row r="103" spans="1:13" ht="28.5" customHeight="1">
      <c r="A103" s="102" t="s">
        <v>130</v>
      </c>
      <c r="B103" s="84"/>
      <c r="C103" s="103"/>
      <c r="D103" s="103"/>
      <c r="E103" s="103"/>
      <c r="F103" s="104"/>
      <c r="G103" s="104"/>
      <c r="H103" s="104"/>
      <c r="I103" s="104"/>
      <c r="J103" s="104"/>
      <c r="K103" s="104"/>
      <c r="L103" s="104"/>
      <c r="M103" s="105"/>
    </row>
    <row r="104" spans="1:13" ht="28.5" customHeight="1">
      <c r="A104" s="85" t="s">
        <v>114</v>
      </c>
      <c r="B104" s="106"/>
      <c r="C104" s="103"/>
      <c r="D104" s="103"/>
      <c r="E104" s="103"/>
      <c r="F104" s="107"/>
      <c r="G104" s="108">
        <f aca="true" t="shared" si="25" ref="G104:L104">G105+G113+G117+G122+G123</f>
        <v>52667756</v>
      </c>
      <c r="H104" s="108">
        <f t="shared" si="25"/>
        <v>135168698</v>
      </c>
      <c r="I104" s="108">
        <f t="shared" si="25"/>
        <v>107565454</v>
      </c>
      <c r="J104" s="108">
        <f t="shared" si="25"/>
        <v>80933908</v>
      </c>
      <c r="K104" s="108">
        <f t="shared" si="25"/>
        <v>66892026</v>
      </c>
      <c r="L104" s="108">
        <f t="shared" si="25"/>
        <v>76727894</v>
      </c>
      <c r="M104" s="109">
        <f>SUM(F104:L104)</f>
        <v>519955736</v>
      </c>
    </row>
    <row r="105" spans="1:13" ht="28.5" customHeight="1">
      <c r="A105" s="85"/>
      <c r="B105" s="110" t="s">
        <v>115</v>
      </c>
      <c r="C105" s="111"/>
      <c r="D105" s="111"/>
      <c r="E105" s="112"/>
      <c r="F105" s="107"/>
      <c r="G105" s="108">
        <f aca="true" t="shared" si="26" ref="G105:L105">SUM(G106:G112)</f>
        <v>36104541</v>
      </c>
      <c r="H105" s="108">
        <f t="shared" si="26"/>
        <v>99674098</v>
      </c>
      <c r="I105" s="108">
        <f t="shared" si="26"/>
        <v>76656519</v>
      </c>
      <c r="J105" s="108">
        <f t="shared" si="26"/>
        <v>57925113</v>
      </c>
      <c r="K105" s="108">
        <f t="shared" si="26"/>
        <v>47407110</v>
      </c>
      <c r="L105" s="108">
        <f t="shared" si="26"/>
        <v>59197702</v>
      </c>
      <c r="M105" s="109">
        <f>SUM(F105:L105)</f>
        <v>376965083</v>
      </c>
    </row>
    <row r="106" spans="1:13" ht="28.5" customHeight="1">
      <c r="A106" s="85"/>
      <c r="B106" s="113"/>
      <c r="C106" s="114" t="s">
        <v>91</v>
      </c>
      <c r="D106" s="87"/>
      <c r="E106" s="115"/>
      <c r="F106" s="116"/>
      <c r="G106" s="117">
        <v>24666200</v>
      </c>
      <c r="H106" s="117">
        <v>53137432</v>
      </c>
      <c r="I106" s="117">
        <v>36300381</v>
      </c>
      <c r="J106" s="117">
        <v>24521610</v>
      </c>
      <c r="K106" s="117">
        <v>20196789</v>
      </c>
      <c r="L106" s="117">
        <v>27983585</v>
      </c>
      <c r="M106" s="118">
        <f aca="true" t="shared" si="27" ref="M106:M114">SUM(F106:L106)</f>
        <v>186805997</v>
      </c>
    </row>
    <row r="107" spans="1:13" ht="28.5" customHeight="1">
      <c r="A107" s="85"/>
      <c r="B107" s="113"/>
      <c r="C107" s="114" t="s">
        <v>92</v>
      </c>
      <c r="D107" s="87"/>
      <c r="E107" s="115"/>
      <c r="F107" s="116"/>
      <c r="G107" s="117">
        <v>35775</v>
      </c>
      <c r="H107" s="117">
        <v>47700</v>
      </c>
      <c r="I107" s="117">
        <v>702859</v>
      </c>
      <c r="J107" s="117">
        <v>1546700</v>
      </c>
      <c r="K107" s="117">
        <v>2403105</v>
      </c>
      <c r="L107" s="117">
        <v>7053160</v>
      </c>
      <c r="M107" s="118">
        <f t="shared" si="27"/>
        <v>11789299</v>
      </c>
    </row>
    <row r="108" spans="1:13" ht="28.5" customHeight="1">
      <c r="A108" s="85"/>
      <c r="B108" s="113"/>
      <c r="C108" s="114" t="s">
        <v>93</v>
      </c>
      <c r="D108" s="87"/>
      <c r="E108" s="115"/>
      <c r="F108" s="116"/>
      <c r="G108" s="117">
        <v>853941</v>
      </c>
      <c r="H108" s="117">
        <v>5494446</v>
      </c>
      <c r="I108" s="117">
        <v>6557840</v>
      </c>
      <c r="J108" s="117">
        <v>6712677</v>
      </c>
      <c r="K108" s="117">
        <v>6854858</v>
      </c>
      <c r="L108" s="117">
        <v>10076763</v>
      </c>
      <c r="M108" s="118">
        <f t="shared" si="27"/>
        <v>36550525</v>
      </c>
    </row>
    <row r="109" spans="1:13" ht="28.5" customHeight="1">
      <c r="A109" s="85"/>
      <c r="B109" s="113"/>
      <c r="C109" s="114" t="s">
        <v>94</v>
      </c>
      <c r="D109" s="87"/>
      <c r="E109" s="115"/>
      <c r="F109" s="116"/>
      <c r="G109" s="117">
        <v>56273</v>
      </c>
      <c r="H109" s="117">
        <v>169884</v>
      </c>
      <c r="I109" s="117">
        <v>271908</v>
      </c>
      <c r="J109" s="117">
        <v>196560</v>
      </c>
      <c r="K109" s="117">
        <v>254124</v>
      </c>
      <c r="L109" s="117">
        <v>437580</v>
      </c>
      <c r="M109" s="118">
        <f t="shared" si="27"/>
        <v>1386329</v>
      </c>
    </row>
    <row r="110" spans="1:13" ht="28.5" customHeight="1">
      <c r="A110" s="85"/>
      <c r="B110" s="113"/>
      <c r="C110" s="114" t="s">
        <v>116</v>
      </c>
      <c r="D110" s="87"/>
      <c r="E110" s="115"/>
      <c r="F110" s="116"/>
      <c r="G110" s="117">
        <v>6237903</v>
      </c>
      <c r="H110" s="117">
        <v>25847358</v>
      </c>
      <c r="I110" s="117">
        <v>19941394</v>
      </c>
      <c r="J110" s="117">
        <v>16220876</v>
      </c>
      <c r="K110" s="117">
        <v>10781302</v>
      </c>
      <c r="L110" s="117">
        <v>7023248</v>
      </c>
      <c r="M110" s="118">
        <f t="shared" si="27"/>
        <v>86052081</v>
      </c>
    </row>
    <row r="111" spans="1:13" ht="28.5" customHeight="1">
      <c r="A111" s="85"/>
      <c r="B111" s="113"/>
      <c r="C111" s="114" t="s">
        <v>117</v>
      </c>
      <c r="D111" s="87"/>
      <c r="E111" s="115"/>
      <c r="F111" s="116"/>
      <c r="G111" s="117">
        <v>1017212</v>
      </c>
      <c r="H111" s="117">
        <v>7326504</v>
      </c>
      <c r="I111" s="117">
        <v>6993401</v>
      </c>
      <c r="J111" s="117">
        <v>4089314</v>
      </c>
      <c r="K111" s="117">
        <v>2898054</v>
      </c>
      <c r="L111" s="117">
        <v>2006681</v>
      </c>
      <c r="M111" s="118">
        <f t="shared" si="27"/>
        <v>24331166</v>
      </c>
    </row>
    <row r="112" spans="1:13" ht="28.5" customHeight="1">
      <c r="A112" s="85"/>
      <c r="B112" s="119"/>
      <c r="C112" s="114" t="s">
        <v>95</v>
      </c>
      <c r="D112" s="87"/>
      <c r="E112" s="115"/>
      <c r="F112" s="116"/>
      <c r="G112" s="117">
        <v>3237237</v>
      </c>
      <c r="H112" s="117">
        <v>7650774</v>
      </c>
      <c r="I112" s="117">
        <v>5888736</v>
      </c>
      <c r="J112" s="117">
        <v>4637376</v>
      </c>
      <c r="K112" s="117">
        <v>4018878</v>
      </c>
      <c r="L112" s="117">
        <v>4616685</v>
      </c>
      <c r="M112" s="118">
        <f t="shared" si="27"/>
        <v>30049686</v>
      </c>
    </row>
    <row r="113" spans="1:13" ht="28.5" customHeight="1">
      <c r="A113" s="85"/>
      <c r="B113" s="110" t="s">
        <v>118</v>
      </c>
      <c r="C113" s="87"/>
      <c r="D113" s="87"/>
      <c r="E113" s="115"/>
      <c r="F113" s="107"/>
      <c r="G113" s="108">
        <f aca="true" t="shared" si="28" ref="G113:L113">SUM(G114:G116)</f>
        <v>353720</v>
      </c>
      <c r="H113" s="108">
        <f t="shared" si="28"/>
        <v>4230373</v>
      </c>
      <c r="I113" s="108">
        <f t="shared" si="28"/>
        <v>7016790</v>
      </c>
      <c r="J113" s="108">
        <f t="shared" si="28"/>
        <v>9538178</v>
      </c>
      <c r="K113" s="108">
        <f t="shared" si="28"/>
        <v>9479731</v>
      </c>
      <c r="L113" s="108">
        <f t="shared" si="28"/>
        <v>9749682</v>
      </c>
      <c r="M113" s="109">
        <f t="shared" si="27"/>
        <v>40368474</v>
      </c>
    </row>
    <row r="114" spans="1:13" ht="28.5" customHeight="1">
      <c r="A114" s="85"/>
      <c r="B114" s="120"/>
      <c r="C114" s="114" t="s">
        <v>96</v>
      </c>
      <c r="D114" s="87"/>
      <c r="E114" s="115"/>
      <c r="F114" s="116"/>
      <c r="G114" s="117">
        <v>298740</v>
      </c>
      <c r="H114" s="117">
        <v>2989187</v>
      </c>
      <c r="I114" s="117">
        <v>5266184</v>
      </c>
      <c r="J114" s="117">
        <v>7988205</v>
      </c>
      <c r="K114" s="117">
        <v>7563350</v>
      </c>
      <c r="L114" s="117">
        <v>7574482</v>
      </c>
      <c r="M114" s="118">
        <f t="shared" si="27"/>
        <v>31680148</v>
      </c>
    </row>
    <row r="115" spans="1:13" ht="28.5" customHeight="1">
      <c r="A115" s="85"/>
      <c r="B115" s="120"/>
      <c r="C115" s="114" t="s">
        <v>97</v>
      </c>
      <c r="D115" s="87"/>
      <c r="E115" s="115"/>
      <c r="F115" s="116"/>
      <c r="G115" s="117">
        <v>54980</v>
      </c>
      <c r="H115" s="117">
        <v>1241186</v>
      </c>
      <c r="I115" s="117">
        <v>1699567</v>
      </c>
      <c r="J115" s="117">
        <v>1549973</v>
      </c>
      <c r="K115" s="117">
        <v>1916381</v>
      </c>
      <c r="L115" s="117">
        <v>2068517</v>
      </c>
      <c r="M115" s="118">
        <f aca="true" t="shared" si="29" ref="M115:M121">SUM(F115:L115)</f>
        <v>8530604</v>
      </c>
    </row>
    <row r="116" spans="1:13" ht="28.5" customHeight="1">
      <c r="A116" s="85"/>
      <c r="B116" s="119"/>
      <c r="C116" s="114" t="s">
        <v>98</v>
      </c>
      <c r="D116" s="87"/>
      <c r="E116" s="115"/>
      <c r="F116" s="116"/>
      <c r="G116" s="117">
        <v>0</v>
      </c>
      <c r="H116" s="117">
        <v>0</v>
      </c>
      <c r="I116" s="117">
        <v>51039</v>
      </c>
      <c r="J116" s="117">
        <v>0</v>
      </c>
      <c r="K116" s="117">
        <v>0</v>
      </c>
      <c r="L116" s="117">
        <v>106683</v>
      </c>
      <c r="M116" s="118">
        <f t="shared" si="29"/>
        <v>157722</v>
      </c>
    </row>
    <row r="117" spans="1:13" ht="28.5" customHeight="1">
      <c r="A117" s="85"/>
      <c r="B117" s="110" t="s">
        <v>119</v>
      </c>
      <c r="C117" s="87"/>
      <c r="D117" s="87"/>
      <c r="E117" s="115"/>
      <c r="F117" s="107"/>
      <c r="G117" s="108">
        <f aca="true" t="shared" si="30" ref="G117:L117">SUM(G118:G121)</f>
        <v>12167578</v>
      </c>
      <c r="H117" s="108">
        <f t="shared" si="30"/>
        <v>25992177</v>
      </c>
      <c r="I117" s="108">
        <f t="shared" si="30"/>
        <v>21345224</v>
      </c>
      <c r="J117" s="108">
        <f t="shared" si="30"/>
        <v>11769349</v>
      </c>
      <c r="K117" s="108">
        <f t="shared" si="30"/>
        <v>8823077</v>
      </c>
      <c r="L117" s="108">
        <f t="shared" si="30"/>
        <v>6747634</v>
      </c>
      <c r="M117" s="109">
        <f t="shared" si="29"/>
        <v>86845039</v>
      </c>
    </row>
    <row r="118" spans="1:13" ht="28.5" customHeight="1">
      <c r="A118" s="85"/>
      <c r="B118" s="120"/>
      <c r="C118" s="87" t="s">
        <v>99</v>
      </c>
      <c r="D118" s="87"/>
      <c r="E118" s="115"/>
      <c r="F118" s="116"/>
      <c r="G118" s="122">
        <v>259380</v>
      </c>
      <c r="H118" s="117">
        <v>585000</v>
      </c>
      <c r="I118" s="117">
        <v>542880</v>
      </c>
      <c r="J118" s="117">
        <v>458280</v>
      </c>
      <c r="K118" s="117">
        <v>430560</v>
      </c>
      <c r="L118" s="117">
        <v>856620</v>
      </c>
      <c r="M118" s="118">
        <f t="shared" si="29"/>
        <v>3132720</v>
      </c>
    </row>
    <row r="119" spans="1:13" ht="28.5" customHeight="1">
      <c r="A119" s="85"/>
      <c r="B119" s="120"/>
      <c r="C119" s="87" t="s">
        <v>132</v>
      </c>
      <c r="D119" s="87"/>
      <c r="E119" s="115"/>
      <c r="F119" s="116"/>
      <c r="G119" s="123"/>
      <c r="H119" s="117">
        <v>5167714</v>
      </c>
      <c r="I119" s="117">
        <v>7336847</v>
      </c>
      <c r="J119" s="117">
        <v>3902701</v>
      </c>
      <c r="K119" s="117">
        <v>2523421</v>
      </c>
      <c r="L119" s="117">
        <v>1217064</v>
      </c>
      <c r="M119" s="118">
        <f t="shared" si="29"/>
        <v>20147747</v>
      </c>
    </row>
    <row r="120" spans="1:13" ht="28.5" customHeight="1">
      <c r="A120" s="85"/>
      <c r="B120" s="120"/>
      <c r="C120" s="87" t="s">
        <v>100</v>
      </c>
      <c r="D120" s="87"/>
      <c r="E120" s="115"/>
      <c r="F120" s="116"/>
      <c r="G120" s="117">
        <v>382004</v>
      </c>
      <c r="H120" s="117">
        <v>5180386</v>
      </c>
      <c r="I120" s="117">
        <v>4400263</v>
      </c>
      <c r="J120" s="117">
        <v>2262472</v>
      </c>
      <c r="K120" s="117">
        <v>2196374</v>
      </c>
      <c r="L120" s="117">
        <v>1177425</v>
      </c>
      <c r="M120" s="118">
        <f t="shared" si="29"/>
        <v>15598924</v>
      </c>
    </row>
    <row r="121" spans="1:13" ht="28.5" customHeight="1">
      <c r="A121" s="85"/>
      <c r="B121" s="134"/>
      <c r="C121" s="87" t="s">
        <v>101</v>
      </c>
      <c r="D121" s="87"/>
      <c r="E121" s="115"/>
      <c r="F121" s="116"/>
      <c r="G121" s="117">
        <v>11526194</v>
      </c>
      <c r="H121" s="117">
        <v>15059077</v>
      </c>
      <c r="I121" s="117">
        <v>9065234</v>
      </c>
      <c r="J121" s="117">
        <v>5145896</v>
      </c>
      <c r="K121" s="117">
        <v>3672722</v>
      </c>
      <c r="L121" s="117">
        <v>3496525</v>
      </c>
      <c r="M121" s="118">
        <f t="shared" si="29"/>
        <v>47965648</v>
      </c>
    </row>
    <row r="122" spans="1:13" ht="28.5" customHeight="1">
      <c r="A122" s="85"/>
      <c r="B122" s="137" t="s">
        <v>120</v>
      </c>
      <c r="C122" s="87"/>
      <c r="D122" s="87"/>
      <c r="E122" s="115"/>
      <c r="F122" s="116"/>
      <c r="G122" s="117">
        <v>526949</v>
      </c>
      <c r="H122" s="117">
        <v>1129256</v>
      </c>
      <c r="I122" s="117">
        <v>919939</v>
      </c>
      <c r="J122" s="117">
        <v>681690</v>
      </c>
      <c r="K122" s="117">
        <v>287828</v>
      </c>
      <c r="L122" s="117">
        <v>312876</v>
      </c>
      <c r="M122" s="118">
        <f aca="true" t="shared" si="31" ref="M122:M130">SUM(F122:L122)</f>
        <v>3858538</v>
      </c>
    </row>
    <row r="123" spans="1:13" ht="28.5" customHeight="1">
      <c r="A123" s="85"/>
      <c r="B123" s="137" t="s">
        <v>121</v>
      </c>
      <c r="C123" s="87"/>
      <c r="D123" s="87"/>
      <c r="E123" s="115"/>
      <c r="F123" s="116"/>
      <c r="G123" s="117">
        <v>3514968</v>
      </c>
      <c r="H123" s="117">
        <v>4142794</v>
      </c>
      <c r="I123" s="117">
        <v>1626982</v>
      </c>
      <c r="J123" s="117">
        <v>1019578</v>
      </c>
      <c r="K123" s="117">
        <v>894280</v>
      </c>
      <c r="L123" s="117">
        <v>720000</v>
      </c>
      <c r="M123" s="118">
        <f t="shared" si="31"/>
        <v>11918602</v>
      </c>
    </row>
    <row r="124" spans="1:13" ht="28.5" customHeight="1">
      <c r="A124" s="126" t="s">
        <v>122</v>
      </c>
      <c r="B124" s="84"/>
      <c r="C124" s="127"/>
      <c r="D124" s="127"/>
      <c r="E124" s="128"/>
      <c r="F124" s="129">
        <f aca="true" t="shared" si="32" ref="F124:L124">SUM(F125:F127)</f>
        <v>0</v>
      </c>
      <c r="G124" s="129">
        <f t="shared" si="32"/>
        <v>513868</v>
      </c>
      <c r="H124" s="129">
        <f t="shared" si="32"/>
        <v>64876893</v>
      </c>
      <c r="I124" s="129">
        <f t="shared" si="32"/>
        <v>81623450</v>
      </c>
      <c r="J124" s="129">
        <f t="shared" si="32"/>
        <v>82793781</v>
      </c>
      <c r="K124" s="129">
        <f t="shared" si="32"/>
        <v>148591618</v>
      </c>
      <c r="L124" s="129">
        <f t="shared" si="32"/>
        <v>179035153</v>
      </c>
      <c r="M124" s="118">
        <f>SUM(F124:L124)</f>
        <v>557434763</v>
      </c>
    </row>
    <row r="125" spans="1:13" ht="28.5" customHeight="1">
      <c r="A125" s="85"/>
      <c r="B125" s="130" t="s">
        <v>123</v>
      </c>
      <c r="C125" s="87"/>
      <c r="D125" s="87"/>
      <c r="E125" s="115"/>
      <c r="F125" s="117">
        <v>0</v>
      </c>
      <c r="G125" s="117">
        <v>513868</v>
      </c>
      <c r="H125" s="117">
        <v>19751632</v>
      </c>
      <c r="I125" s="117">
        <v>30203250</v>
      </c>
      <c r="J125" s="117">
        <v>28786851</v>
      </c>
      <c r="K125" s="117">
        <v>68146350</v>
      </c>
      <c r="L125" s="117">
        <v>78436425</v>
      </c>
      <c r="M125" s="118">
        <f t="shared" si="31"/>
        <v>225838376</v>
      </c>
    </row>
    <row r="126" spans="1:13" ht="28.5" customHeight="1">
      <c r="A126" s="85"/>
      <c r="B126" s="130" t="s">
        <v>4</v>
      </c>
      <c r="C126" s="87"/>
      <c r="D126" s="87"/>
      <c r="E126" s="115"/>
      <c r="F126" s="116"/>
      <c r="G126" s="116"/>
      <c r="H126" s="117">
        <v>38559763</v>
      </c>
      <c r="I126" s="117">
        <v>43078949</v>
      </c>
      <c r="J126" s="117">
        <v>38835912</v>
      </c>
      <c r="K126" s="117">
        <v>42035148</v>
      </c>
      <c r="L126" s="117">
        <v>24854667</v>
      </c>
      <c r="M126" s="118">
        <f t="shared" si="31"/>
        <v>187364439</v>
      </c>
    </row>
    <row r="127" spans="1:13" ht="28.5" customHeight="1">
      <c r="A127" s="85"/>
      <c r="B127" s="130" t="s">
        <v>124</v>
      </c>
      <c r="C127" s="87"/>
      <c r="D127" s="87"/>
      <c r="E127" s="115"/>
      <c r="F127" s="116"/>
      <c r="G127" s="116"/>
      <c r="H127" s="117">
        <v>6565498</v>
      </c>
      <c r="I127" s="117">
        <v>8341251</v>
      </c>
      <c r="J127" s="117">
        <v>15171018</v>
      </c>
      <c r="K127" s="117">
        <v>38410120</v>
      </c>
      <c r="L127" s="117">
        <v>75744061</v>
      </c>
      <c r="M127" s="118">
        <f t="shared" si="31"/>
        <v>144231948</v>
      </c>
    </row>
    <row r="128" spans="1:13" ht="28.5" customHeight="1">
      <c r="A128" s="85"/>
      <c r="B128" s="135" t="s">
        <v>125</v>
      </c>
      <c r="C128" s="87"/>
      <c r="D128" s="87"/>
      <c r="E128" s="115"/>
      <c r="F128" s="129">
        <f aca="true" t="shared" si="33" ref="F128:L128">SUM(F129:F131)</f>
        <v>0</v>
      </c>
      <c r="G128" s="129">
        <f t="shared" si="33"/>
        <v>110940</v>
      </c>
      <c r="H128" s="129">
        <f t="shared" si="33"/>
        <v>11407860</v>
      </c>
      <c r="I128" s="129">
        <f t="shared" si="33"/>
        <v>13032450</v>
      </c>
      <c r="J128" s="129">
        <f t="shared" si="33"/>
        <v>12285320</v>
      </c>
      <c r="K128" s="129">
        <f t="shared" si="33"/>
        <v>20728830</v>
      </c>
      <c r="L128" s="129">
        <f t="shared" si="33"/>
        <v>23221490</v>
      </c>
      <c r="M128" s="118">
        <f t="shared" si="31"/>
        <v>80786890</v>
      </c>
    </row>
    <row r="129" spans="1:13" ht="28.5" customHeight="1">
      <c r="A129" s="85"/>
      <c r="B129" s="90"/>
      <c r="C129" s="125" t="s">
        <v>123</v>
      </c>
      <c r="D129" s="87"/>
      <c r="E129" s="115"/>
      <c r="F129" s="117">
        <v>0</v>
      </c>
      <c r="G129" s="117">
        <v>110940</v>
      </c>
      <c r="H129" s="117">
        <v>3922600</v>
      </c>
      <c r="I129" s="117">
        <v>5350490</v>
      </c>
      <c r="J129" s="117">
        <v>4958290</v>
      </c>
      <c r="K129" s="117">
        <v>10623520</v>
      </c>
      <c r="L129" s="117">
        <v>11762630</v>
      </c>
      <c r="M129" s="118">
        <f t="shared" si="31"/>
        <v>36728470</v>
      </c>
    </row>
    <row r="130" spans="1:13" ht="28.5" customHeight="1">
      <c r="A130" s="85"/>
      <c r="B130" s="90"/>
      <c r="C130" s="125" t="s">
        <v>4</v>
      </c>
      <c r="D130" s="87"/>
      <c r="E130" s="115"/>
      <c r="F130" s="116"/>
      <c r="G130" s="116"/>
      <c r="H130" s="117">
        <v>6378030</v>
      </c>
      <c r="I130" s="117">
        <v>6382620</v>
      </c>
      <c r="J130" s="117">
        <v>5479260</v>
      </c>
      <c r="K130" s="117">
        <v>5669590</v>
      </c>
      <c r="L130" s="117">
        <v>3307870</v>
      </c>
      <c r="M130" s="118">
        <f t="shared" si="31"/>
        <v>27217370</v>
      </c>
    </row>
    <row r="131" spans="1:13" ht="28.5" customHeight="1">
      <c r="A131" s="85"/>
      <c r="B131" s="91"/>
      <c r="C131" s="125" t="s">
        <v>124</v>
      </c>
      <c r="D131" s="87"/>
      <c r="E131" s="115"/>
      <c r="F131" s="116"/>
      <c r="G131" s="116"/>
      <c r="H131" s="117">
        <v>1107230</v>
      </c>
      <c r="I131" s="117">
        <v>1299340</v>
      </c>
      <c r="J131" s="117">
        <v>1847770</v>
      </c>
      <c r="K131" s="117">
        <v>4435720</v>
      </c>
      <c r="L131" s="117">
        <v>8150990</v>
      </c>
      <c r="M131" s="118">
        <f>SUM(F131:L131)</f>
        <v>16841050</v>
      </c>
    </row>
    <row r="132" spans="1:13" ht="28.5" customHeight="1">
      <c r="A132" s="170" t="s">
        <v>126</v>
      </c>
      <c r="B132" s="171"/>
      <c r="C132" s="171"/>
      <c r="D132" s="171"/>
      <c r="E132" s="172"/>
      <c r="F132" s="132">
        <f aca="true" t="shared" si="34" ref="F132:L132">F104+F124</f>
        <v>0</v>
      </c>
      <c r="G132" s="132">
        <f t="shared" si="34"/>
        <v>53181624</v>
      </c>
      <c r="H132" s="132">
        <f t="shared" si="34"/>
        <v>200045591</v>
      </c>
      <c r="I132" s="132">
        <f t="shared" si="34"/>
        <v>189188904</v>
      </c>
      <c r="J132" s="132">
        <f t="shared" si="34"/>
        <v>163727689</v>
      </c>
      <c r="K132" s="132">
        <f t="shared" si="34"/>
        <v>215483644</v>
      </c>
      <c r="L132" s="132">
        <f t="shared" si="34"/>
        <v>255763047</v>
      </c>
      <c r="M132" s="133">
        <f>SUM(F132:L132)</f>
        <v>1077390499</v>
      </c>
    </row>
    <row r="134" ht="23.25" customHeight="1">
      <c r="M134" s="142"/>
    </row>
    <row r="135" ht="23.25" customHeight="1">
      <c r="M135" s="94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平成１５年６月月報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80"/>
      <c r="K6" s="4"/>
      <c r="L6" s="6"/>
      <c r="M6" s="3"/>
      <c r="N6" s="3"/>
      <c r="O6" s="3"/>
    </row>
    <row r="7" spans="9:15" s="2" customFormat="1" ht="17.25">
      <c r="I7" s="6"/>
      <c r="J7" s="79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47">
        <v>0</v>
      </c>
      <c r="H15" s="149"/>
      <c r="I15" s="147">
        <v>125</v>
      </c>
      <c r="J15" s="149"/>
      <c r="K15" s="147">
        <f>G15+I15</f>
        <v>125</v>
      </c>
      <c r="L15" s="150"/>
    </row>
    <row r="16" spans="4:12" ht="18.75" customHeight="1" thickBot="1">
      <c r="D16" s="49" t="s">
        <v>64</v>
      </c>
      <c r="E16" s="50"/>
      <c r="F16" s="50"/>
      <c r="G16" s="143">
        <v>0</v>
      </c>
      <c r="H16" s="145"/>
      <c r="I16" s="143">
        <v>1672306</v>
      </c>
      <c r="J16" s="145"/>
      <c r="K16" s="143">
        <f>G16+I16</f>
        <v>1672306</v>
      </c>
      <c r="L16" s="146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47">
        <v>107</v>
      </c>
      <c r="H20" s="149"/>
      <c r="I20" s="147">
        <v>727</v>
      </c>
      <c r="J20" s="149"/>
      <c r="K20" s="147">
        <f>G20+I20</f>
        <v>834</v>
      </c>
      <c r="L20" s="150"/>
    </row>
    <row r="21" spans="4:12" ht="18.75" customHeight="1" thickBot="1">
      <c r="D21" s="49" t="s">
        <v>64</v>
      </c>
      <c r="E21" s="50"/>
      <c r="F21" s="50"/>
      <c r="G21" s="143">
        <v>917754</v>
      </c>
      <c r="H21" s="145"/>
      <c r="I21" s="143">
        <v>5038952</v>
      </c>
      <c r="J21" s="145"/>
      <c r="K21" s="143">
        <f>G21+I21</f>
        <v>5956706</v>
      </c>
      <c r="L21" s="146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47">
        <v>55</v>
      </c>
      <c r="H25" s="149"/>
      <c r="I25" s="147">
        <v>115</v>
      </c>
      <c r="J25" s="149"/>
      <c r="K25" s="147">
        <f>G25+I25</f>
        <v>170</v>
      </c>
      <c r="L25" s="150"/>
    </row>
    <row r="26" spans="4:12" ht="18.75" customHeight="1" thickBot="1">
      <c r="D26" s="49" t="s">
        <v>64</v>
      </c>
      <c r="E26" s="50"/>
      <c r="F26" s="50"/>
      <c r="G26" s="143">
        <v>429293</v>
      </c>
      <c r="H26" s="145"/>
      <c r="I26" s="143">
        <v>607413</v>
      </c>
      <c r="J26" s="145"/>
      <c r="K26" s="143">
        <f>G26+I26</f>
        <v>1036706</v>
      </c>
      <c r="L26" s="146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47">
        <f>G15+G20+G25</f>
        <v>162</v>
      </c>
      <c r="H30" s="149"/>
      <c r="I30" s="147">
        <f>I15+I20+I25</f>
        <v>967</v>
      </c>
      <c r="J30" s="149"/>
      <c r="K30" s="147">
        <f>G30+I30</f>
        <v>1129</v>
      </c>
      <c r="L30" s="150"/>
    </row>
    <row r="31" spans="4:12" ht="18.75" customHeight="1" thickBot="1">
      <c r="D31" s="49" t="s">
        <v>64</v>
      </c>
      <c r="E31" s="50"/>
      <c r="F31" s="50"/>
      <c r="G31" s="143">
        <f>G16+G21+G26</f>
        <v>1347047</v>
      </c>
      <c r="H31" s="145"/>
      <c r="I31" s="143">
        <f>I16+I21+I26</f>
        <v>7318671</v>
      </c>
      <c r="J31" s="145"/>
      <c r="K31" s="143">
        <f>G31+I31</f>
        <v>8665718</v>
      </c>
      <c r="L31" s="146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D29" sqref="D29:H29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3" t="s">
        <v>90</v>
      </c>
      <c r="B4" s="173"/>
      <c r="C4" s="173"/>
      <c r="D4" s="173"/>
      <c r="E4" s="173"/>
      <c r="F4" s="173"/>
      <c r="G4" s="173"/>
      <c r="H4" s="173"/>
      <c r="I4" s="173"/>
      <c r="J4" s="173"/>
      <c r="K4" s="63"/>
      <c r="L4" s="3"/>
      <c r="M4" s="3"/>
    </row>
    <row r="5" spans="1:10" s="2" customFormat="1" ht="24" customHeight="1">
      <c r="A5" s="11" t="str">
        <f>'様式１'!A5</f>
        <v>平成１５年６月月報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1"/>
      <c r="H7" s="4"/>
      <c r="I7" s="5"/>
      <c r="J7" s="3"/>
      <c r="K7" s="6"/>
    </row>
    <row r="8" spans="6:11" s="2" customFormat="1" ht="17.25">
      <c r="F8" s="3"/>
      <c r="G8" s="79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2087363060</v>
      </c>
      <c r="E14" s="69">
        <v>328526470</v>
      </c>
      <c r="F14" s="69">
        <v>3650630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482091440</v>
      </c>
      <c r="E15" s="69">
        <v>45157340</v>
      </c>
      <c r="F15" s="69">
        <v>83280</v>
      </c>
      <c r="G15" s="69">
        <v>0</v>
      </c>
      <c r="H15" s="69">
        <v>436934100</v>
      </c>
      <c r="I15" s="56">
        <v>14007470</v>
      </c>
    </row>
    <row r="16" spans="2:9" ht="21" customHeight="1">
      <c r="B16" s="70"/>
      <c r="C16" s="68" t="s">
        <v>7</v>
      </c>
      <c r="D16" s="69">
        <f aca="true" t="shared" si="0" ref="D16:I16">D14+D15</f>
        <v>2569454500</v>
      </c>
      <c r="E16" s="69">
        <f t="shared" si="0"/>
        <v>373683810</v>
      </c>
      <c r="F16" s="69">
        <f t="shared" si="0"/>
        <v>3733910</v>
      </c>
      <c r="G16" s="69">
        <f t="shared" si="0"/>
        <v>0</v>
      </c>
      <c r="H16" s="69">
        <f t="shared" si="0"/>
        <v>436934100</v>
      </c>
      <c r="I16" s="56">
        <f t="shared" si="0"/>
        <v>14007470</v>
      </c>
    </row>
    <row r="17" spans="2:9" ht="21" customHeight="1">
      <c r="B17" s="70" t="s">
        <v>33</v>
      </c>
      <c r="C17" s="68" t="s">
        <v>32</v>
      </c>
      <c r="D17" s="69">
        <v>35128170</v>
      </c>
      <c r="E17" s="69">
        <v>2756760</v>
      </c>
      <c r="F17" s="69">
        <v>30780</v>
      </c>
      <c r="G17" s="69">
        <v>536180</v>
      </c>
      <c r="H17" s="69">
        <v>31835230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2087363060</v>
      </c>
      <c r="E18" s="69">
        <f>E14</f>
        <v>328526470</v>
      </c>
      <c r="F18" s="69">
        <f>F14</f>
        <v>3650630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517219610</v>
      </c>
      <c r="E19" s="69">
        <f>E15+E17</f>
        <v>47914100</v>
      </c>
      <c r="F19" s="69">
        <f>F15+F17</f>
        <v>114060</v>
      </c>
      <c r="G19" s="69">
        <f>G15+G17</f>
        <v>536180</v>
      </c>
      <c r="H19" s="69">
        <f>H15+H17</f>
        <v>468769330</v>
      </c>
      <c r="I19" s="56">
        <f>I16+I18</f>
        <v>14007470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2604582670</v>
      </c>
      <c r="E20" s="74">
        <f t="shared" si="1"/>
        <v>376440570</v>
      </c>
      <c r="F20" s="74">
        <f t="shared" si="1"/>
        <v>3764690</v>
      </c>
      <c r="G20" s="74">
        <f t="shared" si="1"/>
        <v>536180</v>
      </c>
      <c r="H20" s="74">
        <f t="shared" si="1"/>
        <v>468769330</v>
      </c>
      <c r="I20" s="57">
        <f t="shared" si="1"/>
        <v>14007470</v>
      </c>
    </row>
    <row r="21" spans="3:5" ht="18.75" customHeight="1">
      <c r="C21" s="13"/>
      <c r="E21" s="75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2097726396</v>
      </c>
      <c r="E27" s="69">
        <v>2097726396</v>
      </c>
      <c r="F27" s="69">
        <v>0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104209982</v>
      </c>
      <c r="E28" s="69">
        <v>104209982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24461560</v>
      </c>
      <c r="E29" s="69">
        <v>24461560</v>
      </c>
      <c r="F29" s="69">
        <v>0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6"/>
      <c r="E30" s="76"/>
      <c r="F30" s="76"/>
      <c r="G30" s="76"/>
      <c r="H30" s="77"/>
    </row>
    <row r="31" spans="2:8" ht="21.75" customHeight="1" thickBot="1">
      <c r="B31" s="78" t="s">
        <v>7</v>
      </c>
      <c r="C31" s="50"/>
      <c r="D31" s="74">
        <f>SUM(D27:D30)</f>
        <v>2226397938</v>
      </c>
      <c r="E31" s="74">
        <f>SUM(E27:E30)</f>
        <v>2226397938</v>
      </c>
      <c r="F31" s="74">
        <f>SUM(F27:F30)</f>
        <v>0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2007-01-10T07:09:56Z</dcterms:modified>
  <cp:category/>
  <cp:version/>
  <cp:contentType/>
  <cp:contentStatus/>
</cp:coreProperties>
</file>