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<sst xmlns="http://schemas.openxmlformats.org/spreadsheetml/2006/main" count="294" uniqueCount="134">
  <si>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</si>
  <si>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</si>
  <si>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</si>
  <si>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</si>
  <si>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</si>
  <si>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</si>
  <si>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</si>
  <si>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</si>
  <si>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</si>
  <si>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</si>
  <si>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</si>
  <si>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</si>
  <si>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</si>
  <si>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</si>
  <si>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</si>
  <si>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</si>
  <si>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</si>
  <si>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</si>
  <si>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</si>
  <si>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</si>
  <si>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</si>
  <si>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</si>
  <si>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</si>
  <si>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</si>
  <si>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</si>
  <si>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</si>
  <si>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</si>
  <si>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</si>
  <si>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</si>
  <si>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</si>
  <si>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</si>
  <si>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</si>
  <si>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</si>
  <si>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</si>
  <si>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</si>
  <si>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</si>
  <si>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</si>
  <si>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</si>
  <si>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</si>
  <si>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</si>
  <si>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</si>
  <si>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</si>
  <si>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</si>
  <si>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</si>
  <si>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</si>
  <si>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</si>
  <si>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</si>
  <si>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</si>
  <si>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</si>
  <si>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</si>
  <si>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</si>
  <si>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</si>
  <si>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</si>
  <si>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</si>
  <si>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</si>
  <si>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</si>
  <si>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</si>
  <si>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</si>
  <si>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</si>
  <si>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</si>
  <si>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</si>
  <si>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</si>
  <si>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</si>
  <si>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</si>
  <si>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</si>
  <si>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</si>
  <si>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</si>
  <si>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</si>
  <si>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</si>
  <si>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</si>
  <si>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</si>
  <si>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</si>
  <si>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</si>
  <si>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</si>
  <si>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</si>
  <si>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</si>
  <si>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</si>
  <si>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</si>
  <si>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</si>
  <si>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</si>
  <si>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</si>
  <si>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</si>
  <si>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</si>
  <si>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</si>
  <si>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</si>
  <si>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</si>
  <si>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</si>
  <si>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</si>
  <si>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</si>
  <si>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</si>
  <si>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</si>
  <si>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</si>
  <si>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</si>
  <si>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</si>
  <si>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</si>
  <si>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</si>
  <si>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</si>
  <si>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</si>
  <si>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</si>
  <si>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</si>
  <si>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</si>
  <si>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</si>
  <si>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</si>
  <si>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</si>
  <si>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</si>
  <si>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</si>
  <si>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</si>
  <si>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</si>
  <si>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</si>
  <si>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</si>
  <si>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</si>
  <si>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</si>
  <si>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</si>
  <si>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</si>
  <si>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</si>
  <si>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</si>
  <si>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</si>
  <si>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</si>
  <si>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</si>
  <si>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</si>
  <si>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</si>
  <si>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</si>
  <si>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</si>
  <si>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</si>
  <si>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</si>
  <si>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</si>
  <si>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</si>
  <si>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</si>
  <si>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</si>
  <si>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</si>
  <si>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</si>
  <si>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</si>
  <si>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</si>
  <si>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平成１６年３月月報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</si>
</sst>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2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2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0" fillId="0" borderId="49" xfId="21" applyNumberFormat="1" applyFont="1" applyBorder="1" applyAlignment="1">
      <alignment horizontal="right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176" fontId="0" fillId="0" borderId="51" xfId="21" applyNumberFormat="1" applyFont="1" applyBorder="1" applyAlignment="1">
      <alignment horizontal="right" vertical="center"/>
      <protection/>
    </xf>
    <xf numFmtId="176" fontId="0" fillId="0" borderId="52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0" fontId="0" fillId="0" borderId="50" xfId="21" applyFont="1" applyBorder="1" applyAlignment="1">
      <alignment horizontal="right" vertical="center"/>
      <protection/>
    </xf>
    <xf numFmtId="0" fontId="0" fillId="0" borderId="51" xfId="21" applyFont="1" applyBorder="1" applyAlignment="1">
      <alignment horizontal="right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3" fillId="0" borderId="55" xfId="21" applyFont="1" applyBorder="1" applyAlignment="1">
      <alignment horizontal="center" vertical="center"/>
      <protection/>
    </xf>
    <xf numFmtId="0" fontId="3" fillId="0" borderId="56" xfId="21" applyFont="1" applyBorder="1" applyAlignment="1">
      <alignment horizontal="center" vertical="center"/>
      <protection/>
    </xf>
    <xf numFmtId="0" fontId="3" fillId="0" borderId="57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49" xfId="21" applyNumberFormat="1" applyFont="1" applyBorder="1" applyAlignment="1">
      <alignment horizontal="right" vertical="center"/>
      <protection/>
    </xf>
    <xf numFmtId="176" fontId="2" fillId="0" borderId="51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52450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62915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52450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63867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42">
        <v>53217</v>
      </c>
      <c r="E15" s="143"/>
      <c r="F15" s="143"/>
      <c r="G15" s="143"/>
      <c r="H15" s="144"/>
      <c r="I15" s="142">
        <v>348</v>
      </c>
      <c r="J15" s="143"/>
      <c r="K15" s="143"/>
      <c r="L15" s="143"/>
      <c r="M15" s="144"/>
      <c r="N15" s="142">
        <v>198</v>
      </c>
      <c r="O15" s="143"/>
      <c r="P15" s="143"/>
      <c r="Q15" s="143"/>
      <c r="R15" s="144"/>
      <c r="S15" s="142">
        <f>D15+I15-N15</f>
        <v>53367</v>
      </c>
      <c r="T15" s="145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46">
        <v>42755</v>
      </c>
      <c r="E20" s="147"/>
      <c r="F20" s="147"/>
      <c r="G20" s="147"/>
      <c r="H20" s="148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46">
        <v>42775</v>
      </c>
      <c r="T20" s="149"/>
    </row>
    <row r="21" spans="3:20" ht="21.75" customHeight="1">
      <c r="C21" s="20" t="s">
        <v>41</v>
      </c>
      <c r="D21" s="146">
        <v>30129</v>
      </c>
      <c r="E21" s="147"/>
      <c r="F21" s="147"/>
      <c r="G21" s="147"/>
      <c r="H21" s="148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46">
        <v>30321</v>
      </c>
      <c r="T21" s="149"/>
    </row>
    <row r="22" spans="3:20" ht="21.75" customHeight="1">
      <c r="C22" s="22" t="s">
        <v>42</v>
      </c>
      <c r="D22" s="146">
        <v>714</v>
      </c>
      <c r="E22" s="147"/>
      <c r="F22" s="147"/>
      <c r="G22" s="147"/>
      <c r="H22" s="148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46">
        <v>717</v>
      </c>
      <c r="T22" s="149"/>
    </row>
    <row r="23" spans="3:20" ht="21.75" customHeight="1">
      <c r="C23" s="22" t="s">
        <v>43</v>
      </c>
      <c r="D23" s="146">
        <v>82</v>
      </c>
      <c r="E23" s="147"/>
      <c r="F23" s="147"/>
      <c r="G23" s="147"/>
      <c r="H23" s="148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46">
        <v>83</v>
      </c>
      <c r="T23" s="149"/>
    </row>
    <row r="24" spans="3:20" ht="21.75" customHeight="1" thickBot="1">
      <c r="C24" s="19" t="s">
        <v>7</v>
      </c>
      <c r="D24" s="142">
        <f>D20+D21</f>
        <v>72884</v>
      </c>
      <c r="E24" s="143"/>
      <c r="F24" s="143"/>
      <c r="G24" s="143"/>
      <c r="H24" s="144"/>
      <c r="I24" s="23" t="s">
        <v>44</v>
      </c>
      <c r="J24" s="24"/>
      <c r="K24" s="143">
        <f>S29</f>
        <v>554</v>
      </c>
      <c r="L24" s="150"/>
      <c r="M24" s="151"/>
      <c r="N24" s="23" t="s">
        <v>45</v>
      </c>
      <c r="O24" s="24"/>
      <c r="P24" s="143">
        <f>S31</f>
        <v>342</v>
      </c>
      <c r="Q24" s="150"/>
      <c r="R24" s="151"/>
      <c r="S24" s="142">
        <f>S20+S21</f>
        <v>73096</v>
      </c>
      <c r="T24" s="145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52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56" t="s">
        <v>85</v>
      </c>
      <c r="N28" s="157"/>
      <c r="O28" s="158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53"/>
      <c r="D29" s="146">
        <v>116</v>
      </c>
      <c r="E29" s="147"/>
      <c r="F29" s="148"/>
      <c r="G29" s="146">
        <v>2</v>
      </c>
      <c r="H29" s="147"/>
      <c r="I29" s="148"/>
      <c r="J29" s="146">
        <v>436</v>
      </c>
      <c r="K29" s="147"/>
      <c r="L29" s="148"/>
      <c r="M29" s="146">
        <v>0</v>
      </c>
      <c r="N29" s="147"/>
      <c r="O29" s="148"/>
      <c r="P29" s="146">
        <v>0</v>
      </c>
      <c r="Q29" s="147"/>
      <c r="R29" s="148"/>
      <c r="S29" s="29">
        <f>SUM(D29:R29)</f>
        <v>554</v>
      </c>
      <c r="T29" s="4"/>
    </row>
    <row r="30" spans="3:20" ht="24.75" customHeight="1">
      <c r="C30" s="154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59" t="s">
        <v>86</v>
      </c>
      <c r="N30" s="160"/>
      <c r="O30" s="161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55"/>
      <c r="D31" s="142">
        <v>104</v>
      </c>
      <c r="E31" s="143"/>
      <c r="F31" s="144"/>
      <c r="G31" s="142">
        <v>1</v>
      </c>
      <c r="H31" s="143"/>
      <c r="I31" s="144"/>
      <c r="J31" s="142">
        <v>237</v>
      </c>
      <c r="K31" s="143"/>
      <c r="L31" s="144"/>
      <c r="M31" s="142">
        <v>0</v>
      </c>
      <c r="N31" s="143"/>
      <c r="O31" s="144"/>
      <c r="P31" s="142">
        <v>0</v>
      </c>
      <c r="Q31" s="143"/>
      <c r="R31" s="144"/>
      <c r="S31" s="34">
        <f>SUM(D31:R31)</f>
        <v>342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7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平成１６年３月月報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8"/>
      <c r="O6" s="4"/>
    </row>
    <row r="7" spans="10:15" s="2" customFormat="1" ht="17.25">
      <c r="J7" s="4"/>
      <c r="K7" s="4"/>
      <c r="L7" s="28"/>
      <c r="M7" s="78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2609</v>
      </c>
      <c r="G14" s="46">
        <f t="shared" si="0"/>
        <v>2759</v>
      </c>
      <c r="H14" s="46">
        <f t="shared" si="0"/>
        <v>1553</v>
      </c>
      <c r="I14" s="46">
        <f t="shared" si="0"/>
        <v>1175</v>
      </c>
      <c r="J14" s="46">
        <f t="shared" si="0"/>
        <v>998</v>
      </c>
      <c r="K14" s="46">
        <f t="shared" si="0"/>
        <v>1125</v>
      </c>
      <c r="L14" s="47">
        <f>SUM(F14:K14)</f>
        <v>10219</v>
      </c>
      <c r="M14" s="3"/>
    </row>
    <row r="15" spans="3:13" ht="22.5" customHeight="1">
      <c r="C15" s="44"/>
      <c r="D15" s="48" t="s">
        <v>40</v>
      </c>
      <c r="E15" s="48"/>
      <c r="F15" s="46">
        <v>545</v>
      </c>
      <c r="G15" s="46">
        <v>491</v>
      </c>
      <c r="H15" s="46">
        <v>257</v>
      </c>
      <c r="I15" s="46">
        <v>199</v>
      </c>
      <c r="J15" s="46">
        <v>153</v>
      </c>
      <c r="K15" s="46">
        <v>170</v>
      </c>
      <c r="L15" s="47">
        <f>SUM(F15:K15)</f>
        <v>1815</v>
      </c>
      <c r="M15" s="3"/>
    </row>
    <row r="16" spans="3:13" ht="22.5" customHeight="1">
      <c r="C16" s="44"/>
      <c r="D16" s="48" t="s">
        <v>51</v>
      </c>
      <c r="E16" s="48"/>
      <c r="F16" s="46">
        <v>2064</v>
      </c>
      <c r="G16" s="46">
        <v>2268</v>
      </c>
      <c r="H16" s="46">
        <v>1296</v>
      </c>
      <c r="I16" s="46">
        <v>976</v>
      </c>
      <c r="J16" s="46">
        <v>845</v>
      </c>
      <c r="K16" s="46">
        <v>955</v>
      </c>
      <c r="L16" s="47">
        <f>SUM(F16:K16)</f>
        <v>8404</v>
      </c>
      <c r="M16" s="3"/>
    </row>
    <row r="17" spans="3:13" ht="22.5" customHeight="1">
      <c r="C17" s="44" t="s">
        <v>52</v>
      </c>
      <c r="D17" s="45"/>
      <c r="E17" s="45"/>
      <c r="F17" s="46">
        <v>62</v>
      </c>
      <c r="G17" s="46">
        <v>116</v>
      </c>
      <c r="H17" s="46">
        <v>71</v>
      </c>
      <c r="I17" s="46">
        <v>45</v>
      </c>
      <c r="J17" s="46">
        <v>35</v>
      </c>
      <c r="K17" s="46">
        <v>64</v>
      </c>
      <c r="L17" s="47">
        <f>SUM(F17:K17)</f>
        <v>393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2671</v>
      </c>
      <c r="G18" s="51">
        <f t="shared" si="1"/>
        <v>2875</v>
      </c>
      <c r="H18" s="51">
        <f t="shared" si="1"/>
        <v>1624</v>
      </c>
      <c r="I18" s="51">
        <f t="shared" si="1"/>
        <v>1220</v>
      </c>
      <c r="J18" s="51">
        <f t="shared" si="1"/>
        <v>1033</v>
      </c>
      <c r="K18" s="51">
        <f t="shared" si="1"/>
        <v>1189</v>
      </c>
      <c r="L18" s="52">
        <f>SUM(F18:K18)</f>
        <v>10612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1600</v>
      </c>
      <c r="G23" s="46">
        <v>1932</v>
      </c>
      <c r="H23" s="46">
        <v>1054</v>
      </c>
      <c r="I23" s="46">
        <v>655</v>
      </c>
      <c r="J23" s="46">
        <v>419</v>
      </c>
      <c r="K23" s="46">
        <v>388</v>
      </c>
      <c r="L23" s="47">
        <f>SUM(F23:K23)</f>
        <v>6048</v>
      </c>
      <c r="M23" s="3"/>
    </row>
    <row r="24" spans="3:13" ht="22.5" customHeight="1">
      <c r="C24" s="55" t="s">
        <v>55</v>
      </c>
      <c r="D24" s="45"/>
      <c r="E24" s="45"/>
      <c r="F24" s="46">
        <v>29</v>
      </c>
      <c r="G24" s="46">
        <v>77</v>
      </c>
      <c r="H24" s="46">
        <v>46</v>
      </c>
      <c r="I24" s="46">
        <v>35</v>
      </c>
      <c r="J24" s="46">
        <v>24</v>
      </c>
      <c r="K24" s="46">
        <v>28</v>
      </c>
      <c r="L24" s="47">
        <f>SUM(F24:K24)</f>
        <v>239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1629</v>
      </c>
      <c r="G25" s="51">
        <f t="shared" si="2"/>
        <v>2009</v>
      </c>
      <c r="H25" s="51">
        <f t="shared" si="2"/>
        <v>1100</v>
      </c>
      <c r="I25" s="51">
        <f t="shared" si="2"/>
        <v>690</v>
      </c>
      <c r="J25" s="51">
        <f t="shared" si="2"/>
        <v>443</v>
      </c>
      <c r="K25" s="51">
        <f t="shared" si="2"/>
        <v>416</v>
      </c>
      <c r="L25" s="52">
        <f>SUM(F25:K25)</f>
        <v>6287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2">
        <v>852</v>
      </c>
      <c r="G30" s="163"/>
      <c r="H30" s="162">
        <v>671</v>
      </c>
      <c r="I30" s="163"/>
      <c r="J30" s="162">
        <v>377</v>
      </c>
      <c r="K30" s="163"/>
      <c r="L30" s="56">
        <f>SUM(F30:K30)</f>
        <v>1900</v>
      </c>
      <c r="M30" s="3"/>
    </row>
    <row r="31" spans="3:13" ht="22.5" customHeight="1">
      <c r="C31" s="55" t="s">
        <v>55</v>
      </c>
      <c r="D31" s="45"/>
      <c r="E31" s="45"/>
      <c r="F31" s="162">
        <v>10</v>
      </c>
      <c r="G31" s="163"/>
      <c r="H31" s="162">
        <v>9</v>
      </c>
      <c r="I31" s="163"/>
      <c r="J31" s="162">
        <v>15</v>
      </c>
      <c r="K31" s="163"/>
      <c r="L31" s="56">
        <f>SUM(F31:K31)</f>
        <v>34</v>
      </c>
      <c r="M31" s="3"/>
    </row>
    <row r="32" spans="3:13" ht="22.5" customHeight="1" thickBot="1">
      <c r="C32" s="49" t="s">
        <v>53</v>
      </c>
      <c r="D32" s="50"/>
      <c r="E32" s="50"/>
      <c r="F32" s="164">
        <f>F30+F31</f>
        <v>862</v>
      </c>
      <c r="G32" s="165"/>
      <c r="H32" s="164">
        <f>H30+H31</f>
        <v>680</v>
      </c>
      <c r="I32" s="165"/>
      <c r="J32" s="164">
        <f>J30+J31</f>
        <v>392</v>
      </c>
      <c r="K32" s="165"/>
      <c r="L32" s="57">
        <f>SUM(F32:K32)</f>
        <v>1934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30">
      <selection activeCell="G118" sqref="G118"/>
    </sheetView>
  </sheetViews>
  <sheetFormatPr defaultColWidth="9.00390625" defaultRowHeight="23.25" customHeight="1"/>
  <cols>
    <col min="1" max="2" width="3.00390625" style="81" customWidth="1"/>
    <col min="3" max="4" width="12.125" style="81" customWidth="1"/>
    <col min="5" max="5" width="3.00390625" style="81" customWidth="1"/>
    <col min="6" max="13" width="13.625" style="81" customWidth="1"/>
    <col min="14" max="16384" width="9.00390625" style="81" customWidth="1"/>
  </cols>
  <sheetData>
    <row r="1" ht="23.25" customHeight="1">
      <c r="A1" s="96" t="s">
        <v>0</v>
      </c>
    </row>
    <row r="2" ht="23.25" customHeight="1">
      <c r="H2" s="137" t="s">
        <v>103</v>
      </c>
    </row>
    <row r="3" spans="7:8" ht="23.25" customHeight="1">
      <c r="G3" s="97"/>
      <c r="H3" s="94" t="str">
        <f>'様式１'!A5</f>
        <v>平成１６年３月月報</v>
      </c>
    </row>
    <row r="4" ht="23.25" customHeight="1">
      <c r="L4" s="98"/>
    </row>
    <row r="5" spans="1:12" ht="23.25" customHeight="1">
      <c r="A5" s="82" t="s">
        <v>104</v>
      </c>
      <c r="L5" s="98"/>
    </row>
    <row r="6" ht="23.25" customHeight="1">
      <c r="A6" s="95" t="s">
        <v>1</v>
      </c>
    </row>
    <row r="7" ht="23.25" customHeight="1">
      <c r="A7" s="96" t="s">
        <v>105</v>
      </c>
    </row>
    <row r="8" spans="1:13" ht="28.5" customHeight="1">
      <c r="A8" s="166" t="s">
        <v>106</v>
      </c>
      <c r="B8" s="167"/>
      <c r="C8" s="167"/>
      <c r="D8" s="167"/>
      <c r="E8" s="168"/>
      <c r="F8" s="99" t="s">
        <v>2</v>
      </c>
      <c r="G8" s="99" t="s">
        <v>107</v>
      </c>
      <c r="H8" s="99" t="s">
        <v>108</v>
      </c>
      <c r="I8" s="99" t="s">
        <v>109</v>
      </c>
      <c r="J8" s="99" t="s">
        <v>110</v>
      </c>
      <c r="K8" s="99" t="s">
        <v>111</v>
      </c>
      <c r="L8" s="99" t="s">
        <v>112</v>
      </c>
      <c r="M8" s="100" t="s">
        <v>3</v>
      </c>
    </row>
    <row r="9" spans="1:13" ht="28.5" customHeight="1">
      <c r="A9" s="101" t="s">
        <v>113</v>
      </c>
      <c r="B9" s="83"/>
      <c r="C9" s="102"/>
      <c r="D9" s="102"/>
      <c r="E9" s="102"/>
      <c r="F9" s="103"/>
      <c r="G9" s="103"/>
      <c r="H9" s="103"/>
      <c r="I9" s="103"/>
      <c r="J9" s="103"/>
      <c r="K9" s="103"/>
      <c r="L9" s="103"/>
      <c r="M9" s="104"/>
    </row>
    <row r="10" spans="1:13" ht="28.5" customHeight="1">
      <c r="A10" s="84" t="s">
        <v>114</v>
      </c>
      <c r="B10" s="105"/>
      <c r="C10" s="102"/>
      <c r="D10" s="102"/>
      <c r="E10" s="102"/>
      <c r="F10" s="106"/>
      <c r="G10" s="107">
        <f aca="true" t="shared" si="0" ref="G10:L10">G11+G19+G23+G28+G29</f>
        <v>3753</v>
      </c>
      <c r="H10" s="107">
        <f t="shared" si="0"/>
        <v>5593</v>
      </c>
      <c r="I10" s="107">
        <f t="shared" si="0"/>
        <v>3431</v>
      </c>
      <c r="J10" s="107">
        <f t="shared" si="0"/>
        <v>2364</v>
      </c>
      <c r="K10" s="107">
        <f t="shared" si="0"/>
        <v>1740</v>
      </c>
      <c r="L10" s="107">
        <f t="shared" si="0"/>
        <v>1911</v>
      </c>
      <c r="M10" s="108">
        <f>SUM(F10:L10)</f>
        <v>18792</v>
      </c>
    </row>
    <row r="11" spans="1:13" ht="28.5" customHeight="1">
      <c r="A11" s="84"/>
      <c r="B11" s="109" t="s">
        <v>115</v>
      </c>
      <c r="C11" s="110"/>
      <c r="D11" s="110"/>
      <c r="E11" s="111"/>
      <c r="F11" s="106"/>
      <c r="G11" s="107">
        <f aca="true" t="shared" si="1" ref="G11:L11">SUM(G12:G18)</f>
        <v>2016</v>
      </c>
      <c r="H11" s="107">
        <f t="shared" si="1"/>
        <v>3280</v>
      </c>
      <c r="I11" s="107">
        <f t="shared" si="1"/>
        <v>2075</v>
      </c>
      <c r="J11" s="107">
        <f t="shared" si="1"/>
        <v>1427</v>
      </c>
      <c r="K11" s="107">
        <f t="shared" si="1"/>
        <v>1091</v>
      </c>
      <c r="L11" s="107">
        <f t="shared" si="1"/>
        <v>1249</v>
      </c>
      <c r="M11" s="108">
        <f>SUM(F11:L11)</f>
        <v>11138</v>
      </c>
    </row>
    <row r="12" spans="1:13" ht="28.5" customHeight="1">
      <c r="A12" s="84"/>
      <c r="B12" s="112"/>
      <c r="C12" s="113" t="s">
        <v>91</v>
      </c>
      <c r="D12" s="86"/>
      <c r="E12" s="114"/>
      <c r="F12" s="115"/>
      <c r="G12" s="116">
        <v>1247</v>
      </c>
      <c r="H12" s="116">
        <v>1368</v>
      </c>
      <c r="I12" s="116">
        <v>638</v>
      </c>
      <c r="J12" s="116">
        <v>402</v>
      </c>
      <c r="K12" s="116">
        <v>291</v>
      </c>
      <c r="L12" s="116">
        <v>314</v>
      </c>
      <c r="M12" s="117">
        <f aca="true" t="shared" si="2" ref="M12:M67">SUM(F12:L12)</f>
        <v>4260</v>
      </c>
    </row>
    <row r="13" spans="1:13" ht="28.5" customHeight="1">
      <c r="A13" s="84"/>
      <c r="B13" s="112"/>
      <c r="C13" s="113" t="s">
        <v>92</v>
      </c>
      <c r="D13" s="86"/>
      <c r="E13" s="114"/>
      <c r="F13" s="115"/>
      <c r="G13" s="116">
        <v>0</v>
      </c>
      <c r="H13" s="116">
        <v>8</v>
      </c>
      <c r="I13" s="116">
        <v>14</v>
      </c>
      <c r="J13" s="116">
        <v>20</v>
      </c>
      <c r="K13" s="116">
        <v>59</v>
      </c>
      <c r="L13" s="116">
        <v>149</v>
      </c>
      <c r="M13" s="117">
        <f t="shared" si="2"/>
        <v>250</v>
      </c>
    </row>
    <row r="14" spans="1:13" ht="28.5" customHeight="1">
      <c r="A14" s="84"/>
      <c r="B14" s="112"/>
      <c r="C14" s="113" t="s">
        <v>93</v>
      </c>
      <c r="D14" s="86"/>
      <c r="E14" s="114"/>
      <c r="F14" s="115"/>
      <c r="G14" s="116">
        <v>55</v>
      </c>
      <c r="H14" s="116">
        <v>192</v>
      </c>
      <c r="I14" s="116">
        <v>180</v>
      </c>
      <c r="J14" s="116">
        <v>171</v>
      </c>
      <c r="K14" s="116">
        <v>159</v>
      </c>
      <c r="L14" s="116">
        <v>208</v>
      </c>
      <c r="M14" s="117">
        <f t="shared" si="2"/>
        <v>965</v>
      </c>
    </row>
    <row r="15" spans="1:13" ht="28.5" customHeight="1">
      <c r="A15" s="84"/>
      <c r="B15" s="112"/>
      <c r="C15" s="113" t="s">
        <v>94</v>
      </c>
      <c r="D15" s="86"/>
      <c r="E15" s="114"/>
      <c r="F15" s="115"/>
      <c r="G15" s="116">
        <v>1</v>
      </c>
      <c r="H15" s="116">
        <v>15</v>
      </c>
      <c r="I15" s="116">
        <v>20</v>
      </c>
      <c r="J15" s="116">
        <v>10</v>
      </c>
      <c r="K15" s="116">
        <v>11</v>
      </c>
      <c r="L15" s="116">
        <v>25</v>
      </c>
      <c r="M15" s="117">
        <f t="shared" si="2"/>
        <v>82</v>
      </c>
    </row>
    <row r="16" spans="1:13" ht="28.5" customHeight="1">
      <c r="A16" s="84"/>
      <c r="B16" s="112"/>
      <c r="C16" s="113" t="s">
        <v>116</v>
      </c>
      <c r="D16" s="86"/>
      <c r="E16" s="114"/>
      <c r="F16" s="115"/>
      <c r="G16" s="116">
        <v>286</v>
      </c>
      <c r="H16" s="116">
        <v>687</v>
      </c>
      <c r="I16" s="116">
        <v>481</v>
      </c>
      <c r="J16" s="116">
        <v>308</v>
      </c>
      <c r="K16" s="116">
        <v>170</v>
      </c>
      <c r="L16" s="116">
        <v>122</v>
      </c>
      <c r="M16" s="117">
        <f t="shared" si="2"/>
        <v>2054</v>
      </c>
    </row>
    <row r="17" spans="1:13" ht="28.5" customHeight="1">
      <c r="A17" s="84"/>
      <c r="B17" s="112"/>
      <c r="C17" s="113" t="s">
        <v>117</v>
      </c>
      <c r="D17" s="86"/>
      <c r="E17" s="114"/>
      <c r="F17" s="115"/>
      <c r="G17" s="116">
        <v>37</v>
      </c>
      <c r="H17" s="116">
        <v>146</v>
      </c>
      <c r="I17" s="116">
        <v>135</v>
      </c>
      <c r="J17" s="116">
        <v>74</v>
      </c>
      <c r="K17" s="116">
        <v>47</v>
      </c>
      <c r="L17" s="116">
        <v>25</v>
      </c>
      <c r="M17" s="117">
        <f t="shared" si="2"/>
        <v>464</v>
      </c>
    </row>
    <row r="18" spans="1:13" ht="28.5" customHeight="1">
      <c r="A18" s="84"/>
      <c r="B18" s="118"/>
      <c r="C18" s="113" t="s">
        <v>95</v>
      </c>
      <c r="D18" s="86"/>
      <c r="E18" s="114"/>
      <c r="F18" s="115"/>
      <c r="G18" s="116">
        <v>390</v>
      </c>
      <c r="H18" s="116">
        <v>864</v>
      </c>
      <c r="I18" s="116">
        <v>607</v>
      </c>
      <c r="J18" s="116">
        <v>442</v>
      </c>
      <c r="K18" s="116">
        <v>354</v>
      </c>
      <c r="L18" s="116">
        <v>406</v>
      </c>
      <c r="M18" s="117">
        <f t="shared" si="2"/>
        <v>3063</v>
      </c>
    </row>
    <row r="19" spans="1:13" ht="28.5" customHeight="1">
      <c r="A19" s="84"/>
      <c r="B19" s="109" t="s">
        <v>118</v>
      </c>
      <c r="C19" s="110"/>
      <c r="D19" s="110"/>
      <c r="E19" s="111"/>
      <c r="F19" s="106"/>
      <c r="G19" s="107">
        <f aca="true" t="shared" si="3" ref="G19:L19">SUM(G20:G22)</f>
        <v>10</v>
      </c>
      <c r="H19" s="107">
        <f t="shared" si="3"/>
        <v>96</v>
      </c>
      <c r="I19" s="107">
        <f t="shared" si="3"/>
        <v>134</v>
      </c>
      <c r="J19" s="107">
        <f t="shared" si="3"/>
        <v>139</v>
      </c>
      <c r="K19" s="107">
        <f t="shared" si="3"/>
        <v>84</v>
      </c>
      <c r="L19" s="107">
        <f t="shared" si="3"/>
        <v>117</v>
      </c>
      <c r="M19" s="108">
        <f t="shared" si="2"/>
        <v>580</v>
      </c>
    </row>
    <row r="20" spans="1:13" ht="28.5" customHeight="1">
      <c r="A20" s="84"/>
      <c r="B20" s="119"/>
      <c r="C20" s="113" t="s">
        <v>96</v>
      </c>
      <c r="D20" s="86"/>
      <c r="E20" s="114"/>
      <c r="F20" s="115"/>
      <c r="G20" s="116">
        <v>7</v>
      </c>
      <c r="H20" s="116">
        <v>74</v>
      </c>
      <c r="I20" s="116">
        <v>109</v>
      </c>
      <c r="J20" s="116">
        <v>107</v>
      </c>
      <c r="K20" s="116">
        <v>69</v>
      </c>
      <c r="L20" s="116">
        <v>90</v>
      </c>
      <c r="M20" s="117">
        <f t="shared" si="2"/>
        <v>456</v>
      </c>
    </row>
    <row r="21" spans="1:13" ht="28.5" customHeight="1">
      <c r="A21" s="84"/>
      <c r="B21" s="119"/>
      <c r="C21" s="113" t="s">
        <v>97</v>
      </c>
      <c r="D21" s="86"/>
      <c r="E21" s="114"/>
      <c r="F21" s="115"/>
      <c r="G21" s="116">
        <v>3</v>
      </c>
      <c r="H21" s="116">
        <v>22</v>
      </c>
      <c r="I21" s="116">
        <v>24</v>
      </c>
      <c r="J21" s="116">
        <v>31</v>
      </c>
      <c r="K21" s="116">
        <v>15</v>
      </c>
      <c r="L21" s="116">
        <v>25</v>
      </c>
      <c r="M21" s="117">
        <f>SUM(F21:L21)</f>
        <v>120</v>
      </c>
    </row>
    <row r="22" spans="1:13" ht="28.5" customHeight="1">
      <c r="A22" s="84"/>
      <c r="B22" s="118"/>
      <c r="C22" s="113" t="s">
        <v>98</v>
      </c>
      <c r="D22" s="86"/>
      <c r="E22" s="114"/>
      <c r="F22" s="115"/>
      <c r="G22" s="116">
        <v>0</v>
      </c>
      <c r="H22" s="116">
        <v>0</v>
      </c>
      <c r="I22" s="116">
        <v>1</v>
      </c>
      <c r="J22" s="116">
        <v>1</v>
      </c>
      <c r="K22" s="116">
        <v>0</v>
      </c>
      <c r="L22" s="116">
        <v>2</v>
      </c>
      <c r="M22" s="117">
        <f t="shared" si="2"/>
        <v>4</v>
      </c>
    </row>
    <row r="23" spans="1:13" ht="28.5" customHeight="1">
      <c r="A23" s="84"/>
      <c r="B23" s="109" t="s">
        <v>119</v>
      </c>
      <c r="C23" s="110"/>
      <c r="D23" s="110"/>
      <c r="E23" s="111"/>
      <c r="F23" s="106"/>
      <c r="G23" s="107">
        <f aca="true" t="shared" si="4" ref="G23:L23">SUM(G24:G27)</f>
        <v>1666</v>
      </c>
      <c r="H23" s="107">
        <f t="shared" si="4"/>
        <v>2155</v>
      </c>
      <c r="I23" s="107">
        <f t="shared" si="4"/>
        <v>1190</v>
      </c>
      <c r="J23" s="107">
        <f t="shared" si="4"/>
        <v>770</v>
      </c>
      <c r="K23" s="107">
        <f t="shared" si="4"/>
        <v>542</v>
      </c>
      <c r="L23" s="107">
        <f t="shared" si="4"/>
        <v>534</v>
      </c>
      <c r="M23" s="108">
        <f t="shared" si="2"/>
        <v>6857</v>
      </c>
    </row>
    <row r="24" spans="1:13" ht="28.5" customHeight="1">
      <c r="A24" s="84"/>
      <c r="B24" s="120"/>
      <c r="C24" s="86" t="s">
        <v>99</v>
      </c>
      <c r="D24" s="86"/>
      <c r="E24" s="114"/>
      <c r="F24" s="115"/>
      <c r="G24" s="121">
        <v>47</v>
      </c>
      <c r="H24" s="116">
        <v>129</v>
      </c>
      <c r="I24" s="116">
        <v>87</v>
      </c>
      <c r="J24" s="116">
        <v>77</v>
      </c>
      <c r="K24" s="116">
        <v>87</v>
      </c>
      <c r="L24" s="116">
        <v>120</v>
      </c>
      <c r="M24" s="117">
        <f t="shared" si="2"/>
        <v>547</v>
      </c>
    </row>
    <row r="25" spans="1:13" ht="28.5" customHeight="1">
      <c r="A25" s="84"/>
      <c r="B25" s="120"/>
      <c r="C25" s="86" t="s">
        <v>131</v>
      </c>
      <c r="D25" s="86"/>
      <c r="E25" s="114"/>
      <c r="F25" s="115"/>
      <c r="G25" s="122"/>
      <c r="H25" s="116">
        <v>34</v>
      </c>
      <c r="I25" s="116">
        <v>31</v>
      </c>
      <c r="J25" s="116">
        <v>35</v>
      </c>
      <c r="K25" s="116">
        <v>21</v>
      </c>
      <c r="L25" s="116">
        <v>6</v>
      </c>
      <c r="M25" s="117">
        <f t="shared" si="2"/>
        <v>127</v>
      </c>
    </row>
    <row r="26" spans="1:13" ht="28.5" customHeight="1">
      <c r="A26" s="84"/>
      <c r="B26" s="120"/>
      <c r="C26" s="86" t="s">
        <v>100</v>
      </c>
      <c r="D26" s="86"/>
      <c r="E26" s="114"/>
      <c r="F26" s="115"/>
      <c r="G26" s="116">
        <v>5</v>
      </c>
      <c r="H26" s="116">
        <v>47</v>
      </c>
      <c r="I26" s="116">
        <v>22</v>
      </c>
      <c r="J26" s="116">
        <v>19</v>
      </c>
      <c r="K26" s="116">
        <v>12</v>
      </c>
      <c r="L26" s="116">
        <v>7</v>
      </c>
      <c r="M26" s="117">
        <f t="shared" si="2"/>
        <v>112</v>
      </c>
    </row>
    <row r="27" spans="1:13" ht="28.5" customHeight="1">
      <c r="A27" s="84"/>
      <c r="B27" s="123"/>
      <c r="C27" s="86" t="s">
        <v>101</v>
      </c>
      <c r="D27" s="86"/>
      <c r="E27" s="114"/>
      <c r="F27" s="115"/>
      <c r="G27" s="116">
        <v>1614</v>
      </c>
      <c r="H27" s="116">
        <v>1945</v>
      </c>
      <c r="I27" s="116">
        <v>1050</v>
      </c>
      <c r="J27" s="116">
        <v>639</v>
      </c>
      <c r="K27" s="116">
        <v>422</v>
      </c>
      <c r="L27" s="116">
        <v>401</v>
      </c>
      <c r="M27" s="117">
        <f>SUM(F27:L27)</f>
        <v>6071</v>
      </c>
    </row>
    <row r="28" spans="1:13" ht="28.5" customHeight="1">
      <c r="A28" s="84"/>
      <c r="B28" s="124" t="s">
        <v>120</v>
      </c>
      <c r="C28" s="86"/>
      <c r="D28" s="86"/>
      <c r="E28" s="114"/>
      <c r="F28" s="115"/>
      <c r="G28" s="116">
        <v>38</v>
      </c>
      <c r="H28" s="116">
        <v>39</v>
      </c>
      <c r="I28" s="116">
        <v>19</v>
      </c>
      <c r="J28" s="116">
        <v>16</v>
      </c>
      <c r="K28" s="116">
        <v>15</v>
      </c>
      <c r="L28" s="116">
        <v>9</v>
      </c>
      <c r="M28" s="117">
        <f t="shared" si="2"/>
        <v>136</v>
      </c>
    </row>
    <row r="29" spans="1:13" ht="28.5" customHeight="1">
      <c r="A29" s="84"/>
      <c r="B29" s="124" t="s">
        <v>121</v>
      </c>
      <c r="C29" s="86"/>
      <c r="D29" s="86"/>
      <c r="E29" s="114"/>
      <c r="F29" s="115"/>
      <c r="G29" s="116">
        <v>23</v>
      </c>
      <c r="H29" s="116">
        <v>23</v>
      </c>
      <c r="I29" s="116">
        <v>13</v>
      </c>
      <c r="J29" s="116">
        <v>12</v>
      </c>
      <c r="K29" s="116">
        <v>8</v>
      </c>
      <c r="L29" s="116">
        <v>2</v>
      </c>
      <c r="M29" s="117">
        <f t="shared" si="2"/>
        <v>81</v>
      </c>
    </row>
    <row r="30" spans="1:13" ht="28.5" customHeight="1">
      <c r="A30" s="125" t="s">
        <v>122</v>
      </c>
      <c r="B30" s="85"/>
      <c r="C30" s="126"/>
      <c r="D30" s="126"/>
      <c r="E30" s="127"/>
      <c r="F30" s="128">
        <f aca="true" t="shared" si="5" ref="F30:L30">SUM(F31:F33)</f>
        <v>0</v>
      </c>
      <c r="G30" s="128">
        <f t="shared" si="5"/>
        <v>3</v>
      </c>
      <c r="H30" s="128">
        <f t="shared" si="5"/>
        <v>274</v>
      </c>
      <c r="I30" s="128">
        <f t="shared" si="5"/>
        <v>269</v>
      </c>
      <c r="J30" s="128">
        <f t="shared" si="5"/>
        <v>343</v>
      </c>
      <c r="K30" s="128">
        <f t="shared" si="5"/>
        <v>481</v>
      </c>
      <c r="L30" s="128">
        <f t="shared" si="5"/>
        <v>603</v>
      </c>
      <c r="M30" s="117">
        <f t="shared" si="2"/>
        <v>1973</v>
      </c>
    </row>
    <row r="31" spans="1:13" ht="28.5" customHeight="1">
      <c r="A31" s="84"/>
      <c r="B31" s="129" t="s">
        <v>123</v>
      </c>
      <c r="C31" s="86"/>
      <c r="D31" s="86"/>
      <c r="E31" s="114"/>
      <c r="F31" s="116">
        <v>0</v>
      </c>
      <c r="G31" s="116">
        <v>3</v>
      </c>
      <c r="H31" s="116">
        <v>92</v>
      </c>
      <c r="I31" s="116">
        <v>107</v>
      </c>
      <c r="J31" s="116">
        <v>151</v>
      </c>
      <c r="K31" s="116">
        <v>232</v>
      </c>
      <c r="L31" s="116">
        <v>283</v>
      </c>
      <c r="M31" s="117">
        <f t="shared" si="2"/>
        <v>868</v>
      </c>
    </row>
    <row r="32" spans="1:13" ht="28.5" customHeight="1">
      <c r="A32" s="84"/>
      <c r="B32" s="129" t="s">
        <v>4</v>
      </c>
      <c r="C32" s="86"/>
      <c r="D32" s="86"/>
      <c r="E32" s="114"/>
      <c r="F32" s="115"/>
      <c r="G32" s="115"/>
      <c r="H32" s="116">
        <v>160</v>
      </c>
      <c r="I32" s="116">
        <v>147</v>
      </c>
      <c r="J32" s="116">
        <v>160</v>
      </c>
      <c r="K32" s="116">
        <v>145</v>
      </c>
      <c r="L32" s="116">
        <v>94</v>
      </c>
      <c r="M32" s="117">
        <f t="shared" si="2"/>
        <v>706</v>
      </c>
    </row>
    <row r="33" spans="1:13" ht="28.5" customHeight="1">
      <c r="A33" s="84"/>
      <c r="B33" s="129" t="s">
        <v>124</v>
      </c>
      <c r="C33" s="86"/>
      <c r="D33" s="86"/>
      <c r="E33" s="114"/>
      <c r="F33" s="115"/>
      <c r="G33" s="115"/>
      <c r="H33" s="116">
        <v>22</v>
      </c>
      <c r="I33" s="116">
        <v>15</v>
      </c>
      <c r="J33" s="116">
        <v>32</v>
      </c>
      <c r="K33" s="116">
        <v>104</v>
      </c>
      <c r="L33" s="116">
        <v>226</v>
      </c>
      <c r="M33" s="117">
        <f t="shared" si="2"/>
        <v>399</v>
      </c>
    </row>
    <row r="34" spans="1:13" ht="28.5" customHeight="1">
      <c r="A34" s="84"/>
      <c r="B34" s="130" t="s">
        <v>125</v>
      </c>
      <c r="C34" s="86"/>
      <c r="D34" s="86"/>
      <c r="E34" s="114"/>
      <c r="F34" s="128">
        <f aca="true" t="shared" si="6" ref="F34:L34">SUM(F35:F37)</f>
        <v>0</v>
      </c>
      <c r="G34" s="128">
        <f t="shared" si="6"/>
        <v>3</v>
      </c>
      <c r="H34" s="128">
        <f t="shared" si="6"/>
        <v>274</v>
      </c>
      <c r="I34" s="128">
        <f t="shared" si="6"/>
        <v>269</v>
      </c>
      <c r="J34" s="128">
        <f t="shared" si="6"/>
        <v>343</v>
      </c>
      <c r="K34" s="128">
        <f t="shared" si="6"/>
        <v>478</v>
      </c>
      <c r="L34" s="128">
        <f t="shared" si="6"/>
        <v>592</v>
      </c>
      <c r="M34" s="117">
        <f t="shared" si="2"/>
        <v>1959</v>
      </c>
    </row>
    <row r="35" spans="1:13" ht="28.5" customHeight="1">
      <c r="A35" s="84"/>
      <c r="B35" s="87"/>
      <c r="C35" s="124" t="s">
        <v>123</v>
      </c>
      <c r="D35" s="86"/>
      <c r="E35" s="114"/>
      <c r="F35" s="116">
        <v>0</v>
      </c>
      <c r="G35" s="116">
        <v>3</v>
      </c>
      <c r="H35" s="116">
        <v>92</v>
      </c>
      <c r="I35" s="116">
        <v>107</v>
      </c>
      <c r="J35" s="116">
        <v>151</v>
      </c>
      <c r="K35" s="116">
        <v>229</v>
      </c>
      <c r="L35" s="116">
        <v>276</v>
      </c>
      <c r="M35" s="117">
        <f t="shared" si="2"/>
        <v>858</v>
      </c>
    </row>
    <row r="36" spans="1:13" ht="28.5" customHeight="1">
      <c r="A36" s="84"/>
      <c r="B36" s="87"/>
      <c r="C36" s="124" t="s">
        <v>4</v>
      </c>
      <c r="D36" s="86"/>
      <c r="E36" s="114"/>
      <c r="F36" s="115"/>
      <c r="G36" s="115"/>
      <c r="H36" s="116">
        <v>160</v>
      </c>
      <c r="I36" s="116">
        <v>147</v>
      </c>
      <c r="J36" s="116">
        <v>160</v>
      </c>
      <c r="K36" s="116">
        <v>145</v>
      </c>
      <c r="L36" s="116">
        <v>94</v>
      </c>
      <c r="M36" s="117">
        <f t="shared" si="2"/>
        <v>706</v>
      </c>
    </row>
    <row r="37" spans="1:13" ht="28.5" customHeight="1">
      <c r="A37" s="84"/>
      <c r="B37" s="88"/>
      <c r="C37" s="124" t="s">
        <v>124</v>
      </c>
      <c r="D37" s="86"/>
      <c r="E37" s="114"/>
      <c r="F37" s="115"/>
      <c r="G37" s="115"/>
      <c r="H37" s="116">
        <v>22</v>
      </c>
      <c r="I37" s="116">
        <v>15</v>
      </c>
      <c r="J37" s="116">
        <v>32</v>
      </c>
      <c r="K37" s="116">
        <v>104</v>
      </c>
      <c r="L37" s="116">
        <v>222</v>
      </c>
      <c r="M37" s="117">
        <f>SUM(F37:L37)</f>
        <v>395</v>
      </c>
    </row>
    <row r="38" spans="1:13" ht="28.5" customHeight="1">
      <c r="A38" s="169" t="s">
        <v>126</v>
      </c>
      <c r="B38" s="170"/>
      <c r="C38" s="170"/>
      <c r="D38" s="170"/>
      <c r="E38" s="171"/>
      <c r="F38" s="131">
        <f aca="true" t="shared" si="7" ref="F38:L38">F10+F30</f>
        <v>0</v>
      </c>
      <c r="G38" s="131">
        <f t="shared" si="7"/>
        <v>3756</v>
      </c>
      <c r="H38" s="131">
        <f t="shared" si="7"/>
        <v>5867</v>
      </c>
      <c r="I38" s="131">
        <f t="shared" si="7"/>
        <v>3700</v>
      </c>
      <c r="J38" s="131">
        <f t="shared" si="7"/>
        <v>2707</v>
      </c>
      <c r="K38" s="131">
        <f t="shared" si="7"/>
        <v>2221</v>
      </c>
      <c r="L38" s="131">
        <f t="shared" si="7"/>
        <v>2514</v>
      </c>
      <c r="M38" s="132">
        <f>SUM(F38:L38)</f>
        <v>20765</v>
      </c>
    </row>
    <row r="39" spans="1:13" ht="28.5" customHeight="1">
      <c r="A39" s="138"/>
      <c r="B39" s="135"/>
      <c r="C39" s="135"/>
      <c r="D39" s="135"/>
      <c r="E39" s="135"/>
      <c r="F39" s="91"/>
      <c r="G39" s="91"/>
      <c r="H39" s="91"/>
      <c r="I39" s="91"/>
      <c r="J39" s="91"/>
      <c r="K39" s="91"/>
      <c r="L39" s="91"/>
      <c r="M39" s="91"/>
    </row>
    <row r="40" spans="1:13" ht="28.5" customHeight="1">
      <c r="A40" s="166" t="s">
        <v>106</v>
      </c>
      <c r="B40" s="167"/>
      <c r="C40" s="167"/>
      <c r="D40" s="167"/>
      <c r="E40" s="168"/>
      <c r="F40" s="99" t="s">
        <v>2</v>
      </c>
      <c r="G40" s="99" t="s">
        <v>107</v>
      </c>
      <c r="H40" s="99" t="s">
        <v>108</v>
      </c>
      <c r="I40" s="99" t="s">
        <v>109</v>
      </c>
      <c r="J40" s="99" t="s">
        <v>110</v>
      </c>
      <c r="K40" s="99" t="s">
        <v>111</v>
      </c>
      <c r="L40" s="99" t="s">
        <v>112</v>
      </c>
      <c r="M40" s="100" t="s">
        <v>3</v>
      </c>
    </row>
    <row r="41" spans="1:13" ht="28.5" customHeight="1">
      <c r="A41" s="139" t="s">
        <v>127</v>
      </c>
      <c r="B41" s="140"/>
      <c r="C41" s="140"/>
      <c r="D41" s="140"/>
      <c r="E41" s="140"/>
      <c r="F41" s="103"/>
      <c r="G41" s="103"/>
      <c r="H41" s="103"/>
      <c r="I41" s="103"/>
      <c r="J41" s="103"/>
      <c r="K41" s="103"/>
      <c r="L41" s="103"/>
      <c r="M41" s="104"/>
    </row>
    <row r="42" spans="1:13" ht="28.5" customHeight="1">
      <c r="A42" s="84" t="s">
        <v>114</v>
      </c>
      <c r="B42" s="105"/>
      <c r="C42" s="102"/>
      <c r="D42" s="102"/>
      <c r="E42" s="102"/>
      <c r="F42" s="106"/>
      <c r="G42" s="107">
        <f aca="true" t="shared" si="8" ref="G42:L42">G43+G51+G55</f>
        <v>5881278</v>
      </c>
      <c r="H42" s="107">
        <f t="shared" si="8"/>
        <v>15517256</v>
      </c>
      <c r="I42" s="107">
        <f t="shared" si="8"/>
        <v>11668074</v>
      </c>
      <c r="J42" s="107">
        <f t="shared" si="8"/>
        <v>10198866</v>
      </c>
      <c r="K42" s="107">
        <f t="shared" si="8"/>
        <v>7614510</v>
      </c>
      <c r="L42" s="107">
        <f t="shared" si="8"/>
        <v>8991953</v>
      </c>
      <c r="M42" s="108">
        <f>SUM(F42:L42)</f>
        <v>59871937</v>
      </c>
    </row>
    <row r="43" spans="1:13" ht="28.5" customHeight="1">
      <c r="A43" s="84"/>
      <c r="B43" s="109" t="s">
        <v>115</v>
      </c>
      <c r="C43" s="110"/>
      <c r="D43" s="110"/>
      <c r="E43" s="111"/>
      <c r="F43" s="106"/>
      <c r="G43" s="107">
        <f aca="true" t="shared" si="9" ref="G43:L43">SUM(G44:G50)</f>
        <v>4406002</v>
      </c>
      <c r="H43" s="107">
        <f t="shared" si="9"/>
        <v>11650972</v>
      </c>
      <c r="I43" s="107">
        <f t="shared" si="9"/>
        <v>8617958</v>
      </c>
      <c r="J43" s="107">
        <f t="shared" si="9"/>
        <v>7234769</v>
      </c>
      <c r="K43" s="107">
        <f t="shared" si="9"/>
        <v>5600052</v>
      </c>
      <c r="L43" s="107">
        <f t="shared" si="9"/>
        <v>6939443</v>
      </c>
      <c r="M43" s="108">
        <f t="shared" si="2"/>
        <v>44449196</v>
      </c>
    </row>
    <row r="44" spans="1:13" ht="28.5" customHeight="1">
      <c r="A44" s="84"/>
      <c r="B44" s="112"/>
      <c r="C44" s="113" t="s">
        <v>91</v>
      </c>
      <c r="D44" s="86"/>
      <c r="E44" s="114"/>
      <c r="F44" s="115"/>
      <c r="G44" s="116">
        <v>2870582</v>
      </c>
      <c r="H44" s="116">
        <v>6108339</v>
      </c>
      <c r="I44" s="116">
        <v>3890306</v>
      </c>
      <c r="J44" s="116">
        <v>3132538</v>
      </c>
      <c r="K44" s="116">
        <v>2510993</v>
      </c>
      <c r="L44" s="116">
        <v>3368408</v>
      </c>
      <c r="M44" s="117">
        <f>SUM(F44:L44)</f>
        <v>21881166</v>
      </c>
    </row>
    <row r="45" spans="1:13" ht="28.5" customHeight="1">
      <c r="A45" s="84"/>
      <c r="B45" s="112"/>
      <c r="C45" s="113" t="s">
        <v>92</v>
      </c>
      <c r="D45" s="86"/>
      <c r="E45" s="114"/>
      <c r="F45" s="115"/>
      <c r="G45" s="116">
        <v>0</v>
      </c>
      <c r="H45" s="116">
        <v>30000</v>
      </c>
      <c r="I45" s="116">
        <v>74700</v>
      </c>
      <c r="J45" s="116">
        <v>113829</v>
      </c>
      <c r="K45" s="116">
        <v>259775</v>
      </c>
      <c r="L45" s="116">
        <v>790275</v>
      </c>
      <c r="M45" s="117">
        <f t="shared" si="2"/>
        <v>1268579</v>
      </c>
    </row>
    <row r="46" spans="1:13" ht="28.5" customHeight="1">
      <c r="A46" s="84"/>
      <c r="B46" s="112"/>
      <c r="C46" s="113" t="s">
        <v>93</v>
      </c>
      <c r="D46" s="86"/>
      <c r="E46" s="114"/>
      <c r="F46" s="115"/>
      <c r="G46" s="116">
        <v>129898</v>
      </c>
      <c r="H46" s="116">
        <v>676553</v>
      </c>
      <c r="I46" s="116">
        <v>755967</v>
      </c>
      <c r="J46" s="116">
        <v>782288</v>
      </c>
      <c r="K46" s="116">
        <v>775648</v>
      </c>
      <c r="L46" s="116">
        <v>1105673</v>
      </c>
      <c r="M46" s="117">
        <f t="shared" si="2"/>
        <v>4226027</v>
      </c>
    </row>
    <row r="47" spans="1:13" ht="28.5" customHeight="1">
      <c r="A47" s="84"/>
      <c r="B47" s="112"/>
      <c r="C47" s="113" t="s">
        <v>94</v>
      </c>
      <c r="D47" s="86"/>
      <c r="E47" s="114"/>
      <c r="F47" s="115"/>
      <c r="G47" s="116">
        <v>3300</v>
      </c>
      <c r="H47" s="116">
        <v>26550</v>
      </c>
      <c r="I47" s="116">
        <v>38500</v>
      </c>
      <c r="J47" s="116">
        <v>19500</v>
      </c>
      <c r="K47" s="116">
        <v>24650</v>
      </c>
      <c r="L47" s="116">
        <v>52250</v>
      </c>
      <c r="M47" s="117">
        <f t="shared" si="2"/>
        <v>164750</v>
      </c>
    </row>
    <row r="48" spans="1:13" ht="28.5" customHeight="1">
      <c r="A48" s="84"/>
      <c r="B48" s="112"/>
      <c r="C48" s="113" t="s">
        <v>116</v>
      </c>
      <c r="D48" s="86"/>
      <c r="E48" s="114"/>
      <c r="F48" s="115"/>
      <c r="G48" s="116">
        <v>813868</v>
      </c>
      <c r="H48" s="116">
        <v>3031538</v>
      </c>
      <c r="I48" s="116">
        <v>2421129</v>
      </c>
      <c r="J48" s="116">
        <v>2117423</v>
      </c>
      <c r="K48" s="116">
        <v>1186243</v>
      </c>
      <c r="L48" s="116">
        <v>798471</v>
      </c>
      <c r="M48" s="117">
        <f t="shared" si="2"/>
        <v>10368672</v>
      </c>
    </row>
    <row r="49" spans="1:13" ht="28.5" customHeight="1">
      <c r="A49" s="84"/>
      <c r="B49" s="112"/>
      <c r="C49" s="113" t="s">
        <v>117</v>
      </c>
      <c r="D49" s="86"/>
      <c r="E49" s="114"/>
      <c r="F49" s="115"/>
      <c r="G49" s="116">
        <v>104302</v>
      </c>
      <c r="H49" s="116">
        <v>721003</v>
      </c>
      <c r="I49" s="116">
        <v>636996</v>
      </c>
      <c r="J49" s="116">
        <v>447661</v>
      </c>
      <c r="K49" s="116">
        <v>288596</v>
      </c>
      <c r="L49" s="116">
        <v>145681</v>
      </c>
      <c r="M49" s="117">
        <f t="shared" si="2"/>
        <v>2344239</v>
      </c>
    </row>
    <row r="50" spans="1:13" ht="28.5" customHeight="1">
      <c r="A50" s="84"/>
      <c r="B50" s="118"/>
      <c r="C50" s="113" t="s">
        <v>95</v>
      </c>
      <c r="D50" s="86"/>
      <c r="E50" s="114"/>
      <c r="F50" s="115"/>
      <c r="G50" s="116">
        <v>484052</v>
      </c>
      <c r="H50" s="116">
        <v>1056989</v>
      </c>
      <c r="I50" s="116">
        <v>800360</v>
      </c>
      <c r="J50" s="116">
        <v>621530</v>
      </c>
      <c r="K50" s="116">
        <v>554147</v>
      </c>
      <c r="L50" s="116">
        <v>678685</v>
      </c>
      <c r="M50" s="117">
        <f t="shared" si="2"/>
        <v>4195763</v>
      </c>
    </row>
    <row r="51" spans="1:13" ht="28.5" customHeight="1">
      <c r="A51" s="84"/>
      <c r="B51" s="109" t="s">
        <v>118</v>
      </c>
      <c r="C51" s="86"/>
      <c r="D51" s="86"/>
      <c r="E51" s="114"/>
      <c r="F51" s="115"/>
      <c r="G51" s="107">
        <f aca="true" t="shared" si="10" ref="G51:L51">SUM(G52:G54)</f>
        <v>42499</v>
      </c>
      <c r="H51" s="107">
        <f t="shared" si="10"/>
        <v>529361</v>
      </c>
      <c r="I51" s="107">
        <f t="shared" si="10"/>
        <v>871655</v>
      </c>
      <c r="J51" s="107">
        <f t="shared" si="10"/>
        <v>1077402</v>
      </c>
      <c r="K51" s="107">
        <f t="shared" si="10"/>
        <v>752137</v>
      </c>
      <c r="L51" s="107">
        <f t="shared" si="10"/>
        <v>1269063</v>
      </c>
      <c r="M51" s="108">
        <f t="shared" si="2"/>
        <v>4542117</v>
      </c>
    </row>
    <row r="52" spans="1:13" ht="28.5" customHeight="1">
      <c r="A52" s="84"/>
      <c r="B52" s="119"/>
      <c r="C52" s="113" t="s">
        <v>96</v>
      </c>
      <c r="D52" s="86"/>
      <c r="E52" s="114"/>
      <c r="F52" s="115"/>
      <c r="G52" s="116">
        <v>26689</v>
      </c>
      <c r="H52" s="116">
        <v>358161</v>
      </c>
      <c r="I52" s="116">
        <v>686250</v>
      </c>
      <c r="J52" s="116">
        <v>810753</v>
      </c>
      <c r="K52" s="116">
        <v>598520</v>
      </c>
      <c r="L52" s="116">
        <v>1046737</v>
      </c>
      <c r="M52" s="117">
        <f t="shared" si="2"/>
        <v>3527110</v>
      </c>
    </row>
    <row r="53" spans="1:13" ht="28.5" customHeight="1">
      <c r="A53" s="84"/>
      <c r="B53" s="119"/>
      <c r="C53" s="113" t="s">
        <v>97</v>
      </c>
      <c r="D53" s="86"/>
      <c r="E53" s="114"/>
      <c r="F53" s="115"/>
      <c r="G53" s="116">
        <v>15810</v>
      </c>
      <c r="H53" s="116">
        <v>171200</v>
      </c>
      <c r="I53" s="116">
        <v>176933</v>
      </c>
      <c r="J53" s="116">
        <v>261441</v>
      </c>
      <c r="K53" s="116">
        <v>153617</v>
      </c>
      <c r="L53" s="116">
        <v>202884</v>
      </c>
      <c r="M53" s="117">
        <f t="shared" si="2"/>
        <v>981885</v>
      </c>
    </row>
    <row r="54" spans="1:13" ht="28.5" customHeight="1">
      <c r="A54" s="84"/>
      <c r="B54" s="118"/>
      <c r="C54" s="113" t="s">
        <v>98</v>
      </c>
      <c r="D54" s="86"/>
      <c r="E54" s="114"/>
      <c r="F54" s="115"/>
      <c r="G54" s="116">
        <v>0</v>
      </c>
      <c r="H54" s="116">
        <v>0</v>
      </c>
      <c r="I54" s="116">
        <v>8472</v>
      </c>
      <c r="J54" s="116">
        <v>5208</v>
      </c>
      <c r="K54" s="116">
        <v>0</v>
      </c>
      <c r="L54" s="116">
        <v>19442</v>
      </c>
      <c r="M54" s="117">
        <f t="shared" si="2"/>
        <v>33122</v>
      </c>
    </row>
    <row r="55" spans="1:13" ht="28.5" customHeight="1">
      <c r="A55" s="84"/>
      <c r="B55" s="109" t="s">
        <v>119</v>
      </c>
      <c r="C55" s="86"/>
      <c r="D55" s="86"/>
      <c r="E55" s="114"/>
      <c r="F55" s="115"/>
      <c r="G55" s="107">
        <f aca="true" t="shared" si="11" ref="G55:L55">SUM(G56:G59)</f>
        <v>1432777</v>
      </c>
      <c r="H55" s="107">
        <f t="shared" si="11"/>
        <v>3336923</v>
      </c>
      <c r="I55" s="107">
        <f t="shared" si="11"/>
        <v>2178461</v>
      </c>
      <c r="J55" s="107">
        <f t="shared" si="11"/>
        <v>1886695</v>
      </c>
      <c r="K55" s="107">
        <f t="shared" si="11"/>
        <v>1262321</v>
      </c>
      <c r="L55" s="107">
        <f t="shared" si="11"/>
        <v>783447</v>
      </c>
      <c r="M55" s="108">
        <f t="shared" si="2"/>
        <v>10880624</v>
      </c>
    </row>
    <row r="56" spans="1:13" ht="28.5" customHeight="1">
      <c r="A56" s="84"/>
      <c r="B56" s="119"/>
      <c r="C56" s="86" t="s">
        <v>99</v>
      </c>
      <c r="D56" s="86"/>
      <c r="E56" s="114"/>
      <c r="F56" s="115"/>
      <c r="G56" s="121">
        <v>33860</v>
      </c>
      <c r="H56" s="116">
        <v>100620</v>
      </c>
      <c r="I56" s="116">
        <v>72780</v>
      </c>
      <c r="J56" s="116">
        <v>63160</v>
      </c>
      <c r="K56" s="116">
        <v>69310</v>
      </c>
      <c r="L56" s="116">
        <v>93330</v>
      </c>
      <c r="M56" s="117">
        <f t="shared" si="2"/>
        <v>433060</v>
      </c>
    </row>
    <row r="57" spans="1:13" ht="28.5" customHeight="1">
      <c r="A57" s="84"/>
      <c r="B57" s="119"/>
      <c r="C57" s="86" t="s">
        <v>132</v>
      </c>
      <c r="D57" s="86"/>
      <c r="E57" s="114"/>
      <c r="F57" s="115"/>
      <c r="G57" s="122"/>
      <c r="H57" s="116">
        <v>825394</v>
      </c>
      <c r="I57" s="116">
        <v>802874</v>
      </c>
      <c r="J57" s="116">
        <v>896401</v>
      </c>
      <c r="K57" s="116">
        <v>567804</v>
      </c>
      <c r="L57" s="116">
        <v>161157</v>
      </c>
      <c r="M57" s="117">
        <f t="shared" si="2"/>
        <v>3253630</v>
      </c>
    </row>
    <row r="58" spans="1:13" ht="28.5" customHeight="1">
      <c r="A58" s="84"/>
      <c r="B58" s="119"/>
      <c r="C58" s="86" t="s">
        <v>100</v>
      </c>
      <c r="D58" s="86"/>
      <c r="E58" s="114"/>
      <c r="F58" s="115"/>
      <c r="G58" s="116">
        <v>36652</v>
      </c>
      <c r="H58" s="116">
        <v>765339</v>
      </c>
      <c r="I58" s="116">
        <v>410012</v>
      </c>
      <c r="J58" s="116">
        <v>378479</v>
      </c>
      <c r="K58" s="116">
        <v>259872</v>
      </c>
      <c r="L58" s="116">
        <v>178250</v>
      </c>
      <c r="M58" s="117">
        <f t="shared" si="2"/>
        <v>2028604</v>
      </c>
    </row>
    <row r="59" spans="1:13" ht="28.5" customHeight="1">
      <c r="A59" s="84"/>
      <c r="B59" s="133"/>
      <c r="C59" s="86" t="s">
        <v>101</v>
      </c>
      <c r="D59" s="86"/>
      <c r="E59" s="114"/>
      <c r="F59" s="115"/>
      <c r="G59" s="116">
        <v>1362265</v>
      </c>
      <c r="H59" s="116">
        <v>1645570</v>
      </c>
      <c r="I59" s="116">
        <v>892795</v>
      </c>
      <c r="J59" s="116">
        <v>548655</v>
      </c>
      <c r="K59" s="116">
        <v>365335</v>
      </c>
      <c r="L59" s="116">
        <v>350710</v>
      </c>
      <c r="M59" s="117">
        <f t="shared" si="2"/>
        <v>5165330</v>
      </c>
    </row>
    <row r="60" spans="1:13" ht="28.5" customHeight="1">
      <c r="A60" s="125" t="s">
        <v>122</v>
      </c>
      <c r="B60" s="83"/>
      <c r="C60" s="126"/>
      <c r="D60" s="126"/>
      <c r="E60" s="127"/>
      <c r="F60" s="128">
        <f aca="true" t="shared" si="12" ref="F60:L60">SUM(F61:F63)</f>
        <v>0</v>
      </c>
      <c r="G60" s="128">
        <f t="shared" si="12"/>
        <v>65782</v>
      </c>
      <c r="H60" s="128">
        <f t="shared" si="12"/>
        <v>6091065</v>
      </c>
      <c r="I60" s="128">
        <f t="shared" si="12"/>
        <v>6151383</v>
      </c>
      <c r="J60" s="128">
        <f t="shared" si="12"/>
        <v>8637172</v>
      </c>
      <c r="K60" s="128">
        <f t="shared" si="12"/>
        <v>13714415</v>
      </c>
      <c r="L60" s="128">
        <f t="shared" si="12"/>
        <v>19423300</v>
      </c>
      <c r="M60" s="117">
        <f t="shared" si="2"/>
        <v>54083117</v>
      </c>
    </row>
    <row r="61" spans="1:13" ht="28.5" customHeight="1">
      <c r="A61" s="84"/>
      <c r="B61" s="129" t="s">
        <v>123</v>
      </c>
      <c r="C61" s="86"/>
      <c r="D61" s="86"/>
      <c r="E61" s="114"/>
      <c r="F61" s="116">
        <v>0</v>
      </c>
      <c r="G61" s="116">
        <v>65782</v>
      </c>
      <c r="H61" s="116">
        <v>1914926</v>
      </c>
      <c r="I61" s="116">
        <v>2409862</v>
      </c>
      <c r="J61" s="116">
        <v>3554647</v>
      </c>
      <c r="K61" s="116">
        <v>5965472</v>
      </c>
      <c r="L61" s="116">
        <v>7911137</v>
      </c>
      <c r="M61" s="117">
        <f>SUM(F61:L61)</f>
        <v>21821826</v>
      </c>
    </row>
    <row r="62" spans="1:13" ht="28.5" customHeight="1">
      <c r="A62" s="84"/>
      <c r="B62" s="129" t="s">
        <v>4</v>
      </c>
      <c r="C62" s="86"/>
      <c r="D62" s="86"/>
      <c r="E62" s="114"/>
      <c r="F62" s="115"/>
      <c r="G62" s="115"/>
      <c r="H62" s="116">
        <v>3630527</v>
      </c>
      <c r="I62" s="116">
        <v>3318822</v>
      </c>
      <c r="J62" s="116">
        <v>3974336</v>
      </c>
      <c r="K62" s="116">
        <v>3903649</v>
      </c>
      <c r="L62" s="116">
        <v>2620238</v>
      </c>
      <c r="M62" s="117">
        <f>SUM(F62:L62)</f>
        <v>17447572</v>
      </c>
    </row>
    <row r="63" spans="1:13" ht="28.5" customHeight="1">
      <c r="A63" s="84"/>
      <c r="B63" s="129" t="s">
        <v>124</v>
      </c>
      <c r="C63" s="86"/>
      <c r="D63" s="86"/>
      <c r="E63" s="114"/>
      <c r="F63" s="115"/>
      <c r="G63" s="115"/>
      <c r="H63" s="116">
        <v>545612</v>
      </c>
      <c r="I63" s="116">
        <v>422699</v>
      </c>
      <c r="J63" s="116">
        <v>1108189</v>
      </c>
      <c r="K63" s="116">
        <v>3845294</v>
      </c>
      <c r="L63" s="116">
        <v>8891925</v>
      </c>
      <c r="M63" s="117">
        <f t="shared" si="2"/>
        <v>14813719</v>
      </c>
    </row>
    <row r="64" spans="1:13" ht="28.5" customHeight="1">
      <c r="A64" s="84"/>
      <c r="B64" s="134" t="s">
        <v>128</v>
      </c>
      <c r="C64" s="86"/>
      <c r="D64" s="86"/>
      <c r="E64" s="114"/>
      <c r="F64" s="128">
        <f aca="true" t="shared" si="13" ref="F64:L64">SUM(F65:F67)</f>
        <v>0</v>
      </c>
      <c r="G64" s="128">
        <f t="shared" si="13"/>
        <v>93</v>
      </c>
      <c r="H64" s="128">
        <f t="shared" si="13"/>
        <v>7618</v>
      </c>
      <c r="I64" s="128">
        <f t="shared" si="13"/>
        <v>7173</v>
      </c>
      <c r="J64" s="128">
        <f t="shared" si="13"/>
        <v>9362</v>
      </c>
      <c r="K64" s="128">
        <f t="shared" si="13"/>
        <v>13310</v>
      </c>
      <c r="L64" s="128">
        <f t="shared" si="13"/>
        <v>16911</v>
      </c>
      <c r="M64" s="117">
        <f t="shared" si="2"/>
        <v>54467</v>
      </c>
    </row>
    <row r="65" spans="1:13" ht="28.5" customHeight="1">
      <c r="A65" s="84"/>
      <c r="B65" s="89"/>
      <c r="C65" s="124" t="s">
        <v>123</v>
      </c>
      <c r="D65" s="86"/>
      <c r="E65" s="114"/>
      <c r="F65" s="116">
        <v>0</v>
      </c>
      <c r="G65" s="116">
        <v>93</v>
      </c>
      <c r="H65" s="116">
        <v>2745</v>
      </c>
      <c r="I65" s="116">
        <v>3088</v>
      </c>
      <c r="J65" s="116">
        <v>4304</v>
      </c>
      <c r="K65" s="116">
        <v>6475</v>
      </c>
      <c r="L65" s="116">
        <v>8154</v>
      </c>
      <c r="M65" s="117">
        <f>SUM(F65:L65)</f>
        <v>24859</v>
      </c>
    </row>
    <row r="66" spans="1:13" ht="28.5" customHeight="1">
      <c r="A66" s="84"/>
      <c r="B66" s="89"/>
      <c r="C66" s="124" t="s">
        <v>4</v>
      </c>
      <c r="D66" s="86"/>
      <c r="E66" s="114"/>
      <c r="F66" s="115"/>
      <c r="G66" s="115"/>
      <c r="H66" s="116">
        <v>4228</v>
      </c>
      <c r="I66" s="116">
        <v>3654</v>
      </c>
      <c r="J66" s="116">
        <v>4144</v>
      </c>
      <c r="K66" s="116">
        <v>3820</v>
      </c>
      <c r="L66" s="116">
        <v>2455</v>
      </c>
      <c r="M66" s="117">
        <f>SUM(F66:L66)</f>
        <v>18301</v>
      </c>
    </row>
    <row r="67" spans="1:13" ht="28.5" customHeight="1">
      <c r="A67" s="84"/>
      <c r="B67" s="90"/>
      <c r="C67" s="124" t="s">
        <v>124</v>
      </c>
      <c r="D67" s="86"/>
      <c r="E67" s="114"/>
      <c r="F67" s="115"/>
      <c r="G67" s="115"/>
      <c r="H67" s="116">
        <v>645</v>
      </c>
      <c r="I67" s="116">
        <v>431</v>
      </c>
      <c r="J67" s="116">
        <v>914</v>
      </c>
      <c r="K67" s="116">
        <v>3015</v>
      </c>
      <c r="L67" s="116">
        <v>6302</v>
      </c>
      <c r="M67" s="117">
        <f t="shared" si="2"/>
        <v>11307</v>
      </c>
    </row>
    <row r="68" spans="1:13" ht="28.5" customHeight="1">
      <c r="A68" s="169" t="s">
        <v>126</v>
      </c>
      <c r="B68" s="170"/>
      <c r="C68" s="170"/>
      <c r="D68" s="170"/>
      <c r="E68" s="171"/>
      <c r="F68" s="131">
        <f>F42+F60</f>
        <v>0</v>
      </c>
      <c r="G68" s="131">
        <f aca="true" t="shared" si="14" ref="G68:L68">G42+G60</f>
        <v>5947060</v>
      </c>
      <c r="H68" s="131">
        <f t="shared" si="14"/>
        <v>21608321</v>
      </c>
      <c r="I68" s="131">
        <f t="shared" si="14"/>
        <v>17819457</v>
      </c>
      <c r="J68" s="131">
        <f>J42+J60</f>
        <v>18836038</v>
      </c>
      <c r="K68" s="131">
        <f t="shared" si="14"/>
        <v>21328925</v>
      </c>
      <c r="L68" s="131">
        <f t="shared" si="14"/>
        <v>28415253</v>
      </c>
      <c r="M68" s="132">
        <f>SUM(F68:L68)</f>
        <v>113955054</v>
      </c>
    </row>
    <row r="69" spans="1:13" ht="28.5" customHeight="1">
      <c r="A69" s="135"/>
      <c r="B69" s="135"/>
      <c r="C69" s="135"/>
      <c r="D69" s="135"/>
      <c r="E69" s="135"/>
      <c r="F69" s="91"/>
      <c r="G69" s="91"/>
      <c r="H69" s="91"/>
      <c r="I69" s="91"/>
      <c r="J69" s="91"/>
      <c r="K69" s="91"/>
      <c r="L69" s="91"/>
      <c r="M69" s="92"/>
    </row>
    <row r="70" spans="1:13" ht="28.5" customHeight="1">
      <c r="A70" s="166" t="s">
        <v>106</v>
      </c>
      <c r="B70" s="167"/>
      <c r="C70" s="167"/>
      <c r="D70" s="167"/>
      <c r="E70" s="168"/>
      <c r="F70" s="99" t="s">
        <v>102</v>
      </c>
      <c r="G70" s="99" t="s">
        <v>19</v>
      </c>
      <c r="H70" s="99" t="s">
        <v>20</v>
      </c>
      <c r="I70" s="99" t="s">
        <v>21</v>
      </c>
      <c r="J70" s="99" t="s">
        <v>22</v>
      </c>
      <c r="K70" s="99" t="s">
        <v>23</v>
      </c>
      <c r="L70" s="99" t="s">
        <v>24</v>
      </c>
      <c r="M70" s="100" t="s">
        <v>7</v>
      </c>
    </row>
    <row r="71" spans="1:13" ht="28.5" customHeight="1">
      <c r="A71" s="101" t="s">
        <v>129</v>
      </c>
      <c r="B71" s="83"/>
      <c r="C71" s="102"/>
      <c r="D71" s="102"/>
      <c r="E71" s="102"/>
      <c r="F71" s="103"/>
      <c r="G71" s="103"/>
      <c r="H71" s="103"/>
      <c r="I71" s="103"/>
      <c r="J71" s="103"/>
      <c r="K71" s="103"/>
      <c r="L71" s="103"/>
      <c r="M71" s="104"/>
    </row>
    <row r="72" spans="1:13" ht="28.5" customHeight="1">
      <c r="A72" s="84" t="s">
        <v>114</v>
      </c>
      <c r="B72" s="105"/>
      <c r="C72" s="102"/>
      <c r="D72" s="102"/>
      <c r="E72" s="102"/>
      <c r="F72" s="106"/>
      <c r="G72" s="107">
        <f aca="true" t="shared" si="15" ref="G72:L72">G73+G81+G85+G90+G91</f>
        <v>66371678</v>
      </c>
      <c r="H72" s="107">
        <f t="shared" si="15"/>
        <v>167709020</v>
      </c>
      <c r="I72" s="107">
        <f t="shared" si="15"/>
        <v>125372718</v>
      </c>
      <c r="J72" s="107">
        <f t="shared" si="15"/>
        <v>109339576</v>
      </c>
      <c r="K72" s="107">
        <f t="shared" si="15"/>
        <v>81538119</v>
      </c>
      <c r="L72" s="107">
        <f t="shared" si="15"/>
        <v>94927312</v>
      </c>
      <c r="M72" s="108">
        <f>SUM(F72:L72)</f>
        <v>645258423</v>
      </c>
    </row>
    <row r="73" spans="1:13" ht="28.5" customHeight="1">
      <c r="A73" s="84"/>
      <c r="B73" s="109" t="s">
        <v>115</v>
      </c>
      <c r="C73" s="110"/>
      <c r="D73" s="110"/>
      <c r="E73" s="111"/>
      <c r="F73" s="106"/>
      <c r="G73" s="107">
        <f aca="true" t="shared" si="16" ref="G73:L73">SUM(G74:G80)</f>
        <v>46351213</v>
      </c>
      <c r="H73" s="107">
        <f t="shared" si="16"/>
        <v>122550051</v>
      </c>
      <c r="I73" s="107">
        <f t="shared" si="16"/>
        <v>90559161</v>
      </c>
      <c r="J73" s="107">
        <f t="shared" si="16"/>
        <v>76029206</v>
      </c>
      <c r="K73" s="107">
        <f t="shared" si="16"/>
        <v>58782384</v>
      </c>
      <c r="L73" s="107">
        <f t="shared" si="16"/>
        <v>72876299</v>
      </c>
      <c r="M73" s="108">
        <f>SUM(F73:L73)</f>
        <v>467148314</v>
      </c>
    </row>
    <row r="74" spans="1:13" ht="28.5" customHeight="1">
      <c r="A74" s="84"/>
      <c r="B74" s="112"/>
      <c r="C74" s="113" t="s">
        <v>91</v>
      </c>
      <c r="D74" s="86"/>
      <c r="E74" s="114"/>
      <c r="F74" s="115"/>
      <c r="G74" s="116">
        <v>30418743</v>
      </c>
      <c r="H74" s="116">
        <v>64728431</v>
      </c>
      <c r="I74" s="116">
        <v>41226178</v>
      </c>
      <c r="J74" s="116">
        <v>33194808</v>
      </c>
      <c r="K74" s="116">
        <v>26604302</v>
      </c>
      <c r="L74" s="116">
        <v>35691333</v>
      </c>
      <c r="M74" s="117">
        <f aca="true" t="shared" si="17" ref="M74:M82">SUM(F74:L74)</f>
        <v>231863795</v>
      </c>
    </row>
    <row r="75" spans="1:13" ht="28.5" customHeight="1">
      <c r="A75" s="84"/>
      <c r="B75" s="112"/>
      <c r="C75" s="113" t="s">
        <v>92</v>
      </c>
      <c r="D75" s="86"/>
      <c r="E75" s="114"/>
      <c r="F75" s="115"/>
      <c r="G75" s="116">
        <v>0</v>
      </c>
      <c r="H75" s="116">
        <v>318000</v>
      </c>
      <c r="I75" s="116">
        <v>791820</v>
      </c>
      <c r="J75" s="116">
        <v>1206587</v>
      </c>
      <c r="K75" s="116">
        <v>2752415</v>
      </c>
      <c r="L75" s="116">
        <v>8376915</v>
      </c>
      <c r="M75" s="117">
        <f t="shared" si="17"/>
        <v>13445737</v>
      </c>
    </row>
    <row r="76" spans="1:13" ht="28.5" customHeight="1">
      <c r="A76" s="84"/>
      <c r="B76" s="112"/>
      <c r="C76" s="113" t="s">
        <v>93</v>
      </c>
      <c r="D76" s="86"/>
      <c r="E76" s="114"/>
      <c r="F76" s="115"/>
      <c r="G76" s="116">
        <v>1350936</v>
      </c>
      <c r="H76" s="116">
        <v>7033324</v>
      </c>
      <c r="I76" s="116">
        <v>7861682</v>
      </c>
      <c r="J76" s="116">
        <v>8131908</v>
      </c>
      <c r="K76" s="116">
        <v>8066380</v>
      </c>
      <c r="L76" s="116">
        <v>11498973</v>
      </c>
      <c r="M76" s="117">
        <f t="shared" si="17"/>
        <v>43943203</v>
      </c>
    </row>
    <row r="77" spans="1:13" ht="28.5" customHeight="1">
      <c r="A77" s="84"/>
      <c r="B77" s="112"/>
      <c r="C77" s="113" t="s">
        <v>94</v>
      </c>
      <c r="D77" s="86"/>
      <c r="E77" s="114"/>
      <c r="F77" s="115"/>
      <c r="G77" s="116">
        <v>34320</v>
      </c>
      <c r="H77" s="116">
        <v>276120</v>
      </c>
      <c r="I77" s="116">
        <v>400400</v>
      </c>
      <c r="J77" s="116">
        <v>202338</v>
      </c>
      <c r="K77" s="116">
        <v>256360</v>
      </c>
      <c r="L77" s="116">
        <v>543400</v>
      </c>
      <c r="M77" s="117">
        <f t="shared" si="17"/>
        <v>1712938</v>
      </c>
    </row>
    <row r="78" spans="1:13" ht="28.5" customHeight="1">
      <c r="A78" s="84"/>
      <c r="B78" s="112"/>
      <c r="C78" s="113" t="s">
        <v>116</v>
      </c>
      <c r="D78" s="86"/>
      <c r="E78" s="114"/>
      <c r="F78" s="115"/>
      <c r="G78" s="116">
        <v>8622726</v>
      </c>
      <c r="H78" s="116">
        <v>32131691</v>
      </c>
      <c r="I78" s="116">
        <v>25652617</v>
      </c>
      <c r="J78" s="116">
        <v>22424466</v>
      </c>
      <c r="K78" s="116">
        <v>12571788</v>
      </c>
      <c r="L78" s="116">
        <v>8463750</v>
      </c>
      <c r="M78" s="117">
        <f t="shared" si="17"/>
        <v>109867038</v>
      </c>
    </row>
    <row r="79" spans="1:13" ht="28.5" customHeight="1">
      <c r="A79" s="84"/>
      <c r="B79" s="112"/>
      <c r="C79" s="113" t="s">
        <v>117</v>
      </c>
      <c r="D79" s="86"/>
      <c r="E79" s="114"/>
      <c r="F79" s="115"/>
      <c r="G79" s="116">
        <v>1083968</v>
      </c>
      <c r="H79" s="116">
        <v>7492595</v>
      </c>
      <c r="I79" s="116">
        <v>6622864</v>
      </c>
      <c r="J79" s="116">
        <v>4653799</v>
      </c>
      <c r="K79" s="116">
        <v>2989669</v>
      </c>
      <c r="L79" s="116">
        <v>1515078</v>
      </c>
      <c r="M79" s="117">
        <f t="shared" si="17"/>
        <v>24357973</v>
      </c>
    </row>
    <row r="80" spans="1:13" ht="28.5" customHeight="1">
      <c r="A80" s="84"/>
      <c r="B80" s="118"/>
      <c r="C80" s="113" t="s">
        <v>95</v>
      </c>
      <c r="D80" s="86"/>
      <c r="E80" s="114"/>
      <c r="F80" s="115"/>
      <c r="G80" s="116">
        <v>4840520</v>
      </c>
      <c r="H80" s="116">
        <v>10569890</v>
      </c>
      <c r="I80" s="116">
        <v>8003600</v>
      </c>
      <c r="J80" s="116">
        <v>6215300</v>
      </c>
      <c r="K80" s="116">
        <v>5541470</v>
      </c>
      <c r="L80" s="116">
        <v>6786850</v>
      </c>
      <c r="M80" s="117">
        <f t="shared" si="17"/>
        <v>41957630</v>
      </c>
    </row>
    <row r="81" spans="1:13" ht="28.5" customHeight="1">
      <c r="A81" s="84"/>
      <c r="B81" s="109" t="s">
        <v>118</v>
      </c>
      <c r="C81" s="86"/>
      <c r="D81" s="86"/>
      <c r="E81" s="114"/>
      <c r="F81" s="106"/>
      <c r="G81" s="107">
        <f aca="true" t="shared" si="18" ref="G81:L81">SUM(G82:G84)</f>
        <v>441985</v>
      </c>
      <c r="H81" s="107">
        <f t="shared" si="18"/>
        <v>5502887</v>
      </c>
      <c r="I81" s="107">
        <f t="shared" si="18"/>
        <v>9049127</v>
      </c>
      <c r="J81" s="107">
        <f t="shared" si="18"/>
        <v>11201661</v>
      </c>
      <c r="K81" s="107">
        <f t="shared" si="18"/>
        <v>7816482</v>
      </c>
      <c r="L81" s="107">
        <f t="shared" si="18"/>
        <v>13171199</v>
      </c>
      <c r="M81" s="108">
        <f t="shared" si="17"/>
        <v>47183341</v>
      </c>
    </row>
    <row r="82" spans="1:13" ht="28.5" customHeight="1">
      <c r="A82" s="84"/>
      <c r="B82" s="119"/>
      <c r="C82" s="113" t="s">
        <v>96</v>
      </c>
      <c r="D82" s="86"/>
      <c r="E82" s="114"/>
      <c r="F82" s="115"/>
      <c r="G82" s="116">
        <v>277563</v>
      </c>
      <c r="H82" s="116">
        <v>3723762</v>
      </c>
      <c r="I82" s="116">
        <v>7120940</v>
      </c>
      <c r="J82" s="116">
        <v>8430934</v>
      </c>
      <c r="K82" s="116">
        <v>6218872</v>
      </c>
      <c r="L82" s="116">
        <v>10859079</v>
      </c>
      <c r="M82" s="117">
        <f t="shared" si="17"/>
        <v>36631150</v>
      </c>
    </row>
    <row r="83" spans="1:13" ht="28.5" customHeight="1">
      <c r="A83" s="84"/>
      <c r="B83" s="119"/>
      <c r="C83" s="113" t="s">
        <v>97</v>
      </c>
      <c r="D83" s="86"/>
      <c r="E83" s="114"/>
      <c r="F83" s="115"/>
      <c r="G83" s="116">
        <v>164422</v>
      </c>
      <c r="H83" s="116">
        <v>1779125</v>
      </c>
      <c r="I83" s="116">
        <v>1840095</v>
      </c>
      <c r="J83" s="116">
        <v>2716580</v>
      </c>
      <c r="K83" s="116">
        <v>1597610</v>
      </c>
      <c r="L83" s="116">
        <v>2109984</v>
      </c>
      <c r="M83" s="117">
        <f aca="true" t="shared" si="19" ref="M83:M89">SUM(F83:L83)</f>
        <v>10207816</v>
      </c>
    </row>
    <row r="84" spans="1:13" ht="28.5" customHeight="1">
      <c r="A84" s="84"/>
      <c r="B84" s="118"/>
      <c r="C84" s="113" t="s">
        <v>98</v>
      </c>
      <c r="D84" s="86"/>
      <c r="E84" s="114"/>
      <c r="F84" s="115"/>
      <c r="G84" s="116">
        <v>0</v>
      </c>
      <c r="H84" s="116">
        <v>0</v>
      </c>
      <c r="I84" s="116">
        <v>88092</v>
      </c>
      <c r="J84" s="116">
        <v>54147</v>
      </c>
      <c r="K84" s="116">
        <v>0</v>
      </c>
      <c r="L84" s="116">
        <v>202136</v>
      </c>
      <c r="M84" s="117">
        <f t="shared" si="19"/>
        <v>344375</v>
      </c>
    </row>
    <row r="85" spans="1:13" ht="28.5" customHeight="1">
      <c r="A85" s="84"/>
      <c r="B85" s="109" t="s">
        <v>119</v>
      </c>
      <c r="C85" s="86"/>
      <c r="D85" s="86"/>
      <c r="E85" s="114"/>
      <c r="F85" s="106"/>
      <c r="G85" s="107">
        <f aca="true" t="shared" si="20" ref="G85:L85">SUM(G86:G89)</f>
        <v>15161780</v>
      </c>
      <c r="H85" s="107">
        <f t="shared" si="20"/>
        <v>35208637</v>
      </c>
      <c r="I85" s="107">
        <f t="shared" si="20"/>
        <v>23035430</v>
      </c>
      <c r="J85" s="107">
        <f t="shared" si="20"/>
        <v>19885598</v>
      </c>
      <c r="K85" s="107">
        <f t="shared" si="20"/>
        <v>13309503</v>
      </c>
      <c r="L85" s="107">
        <f t="shared" si="20"/>
        <v>8235283</v>
      </c>
      <c r="M85" s="108">
        <f t="shared" si="19"/>
        <v>114836231</v>
      </c>
    </row>
    <row r="86" spans="1:13" ht="28.5" customHeight="1">
      <c r="A86" s="84"/>
      <c r="B86" s="119"/>
      <c r="C86" s="86" t="s">
        <v>99</v>
      </c>
      <c r="D86" s="86"/>
      <c r="E86" s="114"/>
      <c r="F86" s="115"/>
      <c r="G86" s="121">
        <v>338600</v>
      </c>
      <c r="H86" s="116">
        <v>1006200</v>
      </c>
      <c r="I86" s="116">
        <v>727800</v>
      </c>
      <c r="J86" s="116">
        <v>631600</v>
      </c>
      <c r="K86" s="116">
        <v>693100</v>
      </c>
      <c r="L86" s="116">
        <v>933300</v>
      </c>
      <c r="M86" s="117">
        <f t="shared" si="19"/>
        <v>4330600</v>
      </c>
    </row>
    <row r="87" spans="1:13" ht="28.5" customHeight="1">
      <c r="A87" s="84"/>
      <c r="B87" s="119"/>
      <c r="C87" s="86" t="s">
        <v>131</v>
      </c>
      <c r="D87" s="86"/>
      <c r="E87" s="114"/>
      <c r="F87" s="115"/>
      <c r="G87" s="122"/>
      <c r="H87" s="116">
        <v>8691185</v>
      </c>
      <c r="I87" s="116">
        <v>8510445</v>
      </c>
      <c r="J87" s="116">
        <v>9443201</v>
      </c>
      <c r="K87" s="116">
        <v>6018720</v>
      </c>
      <c r="L87" s="116">
        <v>1708262</v>
      </c>
      <c r="M87" s="117">
        <f t="shared" si="19"/>
        <v>34371813</v>
      </c>
    </row>
    <row r="88" spans="1:13" ht="28.5" customHeight="1">
      <c r="A88" s="84"/>
      <c r="B88" s="119"/>
      <c r="C88" s="86" t="s">
        <v>100</v>
      </c>
      <c r="D88" s="86"/>
      <c r="E88" s="114"/>
      <c r="F88" s="115"/>
      <c r="G88" s="116">
        <v>388508</v>
      </c>
      <c r="H88" s="116">
        <v>8080540</v>
      </c>
      <c r="I88" s="116">
        <v>4338094</v>
      </c>
      <c r="J88" s="116">
        <v>3999203</v>
      </c>
      <c r="K88" s="116">
        <v>2730928</v>
      </c>
      <c r="L88" s="116">
        <v>1878796</v>
      </c>
      <c r="M88" s="117">
        <f t="shared" si="19"/>
        <v>21416069</v>
      </c>
    </row>
    <row r="89" spans="1:13" ht="28.5" customHeight="1">
      <c r="A89" s="84"/>
      <c r="B89" s="133"/>
      <c r="C89" s="86" t="s">
        <v>101</v>
      </c>
      <c r="D89" s="86"/>
      <c r="E89" s="114"/>
      <c r="F89" s="115"/>
      <c r="G89" s="116">
        <v>14434672</v>
      </c>
      <c r="H89" s="116">
        <v>17430712</v>
      </c>
      <c r="I89" s="116">
        <v>9459091</v>
      </c>
      <c r="J89" s="116">
        <v>5811594</v>
      </c>
      <c r="K89" s="116">
        <v>3866755</v>
      </c>
      <c r="L89" s="116">
        <v>3714925</v>
      </c>
      <c r="M89" s="117">
        <f t="shared" si="19"/>
        <v>54717749</v>
      </c>
    </row>
    <row r="90" spans="1:13" ht="28.5" customHeight="1">
      <c r="A90" s="84"/>
      <c r="B90" s="136" t="s">
        <v>120</v>
      </c>
      <c r="C90" s="86"/>
      <c r="D90" s="86"/>
      <c r="E90" s="114"/>
      <c r="F90" s="115"/>
      <c r="G90" s="116">
        <v>683207</v>
      </c>
      <c r="H90" s="116">
        <v>1228364</v>
      </c>
      <c r="I90" s="116">
        <v>437628</v>
      </c>
      <c r="J90" s="116">
        <v>537320</v>
      </c>
      <c r="K90" s="116">
        <v>626375</v>
      </c>
      <c r="L90" s="116">
        <v>419531</v>
      </c>
      <c r="M90" s="117">
        <f aca="true" t="shared" si="21" ref="M90:M98">SUM(F90:L90)</f>
        <v>3932425</v>
      </c>
    </row>
    <row r="91" spans="1:13" ht="28.5" customHeight="1">
      <c r="A91" s="84"/>
      <c r="B91" s="136" t="s">
        <v>121</v>
      </c>
      <c r="C91" s="86"/>
      <c r="D91" s="86"/>
      <c r="E91" s="114"/>
      <c r="F91" s="115"/>
      <c r="G91" s="116">
        <v>3733493</v>
      </c>
      <c r="H91" s="116">
        <v>3219081</v>
      </c>
      <c r="I91" s="116">
        <v>2291372</v>
      </c>
      <c r="J91" s="116">
        <v>1685791</v>
      </c>
      <c r="K91" s="116">
        <v>1003375</v>
      </c>
      <c r="L91" s="116">
        <v>225000</v>
      </c>
      <c r="M91" s="117">
        <f t="shared" si="21"/>
        <v>12158112</v>
      </c>
    </row>
    <row r="92" spans="1:13" ht="28.5" customHeight="1">
      <c r="A92" s="125" t="s">
        <v>122</v>
      </c>
      <c r="B92" s="83"/>
      <c r="C92" s="126"/>
      <c r="D92" s="126"/>
      <c r="E92" s="127"/>
      <c r="F92" s="128">
        <f aca="true" t="shared" si="22" ref="F92:L92">SUM(F93:F95)</f>
        <v>0</v>
      </c>
      <c r="G92" s="128">
        <f t="shared" si="22"/>
        <v>902991</v>
      </c>
      <c r="H92" s="128">
        <f t="shared" si="22"/>
        <v>79666160</v>
      </c>
      <c r="I92" s="128">
        <f t="shared" si="22"/>
        <v>79379606</v>
      </c>
      <c r="J92" s="128">
        <f t="shared" si="22"/>
        <v>109769609</v>
      </c>
      <c r="K92" s="128">
        <f t="shared" si="22"/>
        <v>170563743</v>
      </c>
      <c r="L92" s="128">
        <f t="shared" si="22"/>
        <v>238429166</v>
      </c>
      <c r="M92" s="117">
        <f t="shared" si="21"/>
        <v>678711275</v>
      </c>
    </row>
    <row r="93" spans="1:13" ht="28.5" customHeight="1">
      <c r="A93" s="84"/>
      <c r="B93" s="129" t="s">
        <v>123</v>
      </c>
      <c r="C93" s="86"/>
      <c r="D93" s="86"/>
      <c r="E93" s="114"/>
      <c r="F93" s="116">
        <v>0</v>
      </c>
      <c r="G93" s="116">
        <v>902991</v>
      </c>
      <c r="H93" s="116">
        <v>25786129</v>
      </c>
      <c r="I93" s="116">
        <v>31623134</v>
      </c>
      <c r="J93" s="116">
        <v>45995507</v>
      </c>
      <c r="K93" s="116">
        <v>75661047</v>
      </c>
      <c r="L93" s="116">
        <v>99600931</v>
      </c>
      <c r="M93" s="117">
        <f t="shared" si="21"/>
        <v>279569739</v>
      </c>
    </row>
    <row r="94" spans="1:13" ht="28.5" customHeight="1">
      <c r="A94" s="84"/>
      <c r="B94" s="129" t="s">
        <v>4</v>
      </c>
      <c r="C94" s="86"/>
      <c r="D94" s="86"/>
      <c r="E94" s="114"/>
      <c r="F94" s="115"/>
      <c r="G94" s="115"/>
      <c r="H94" s="116">
        <v>46838630</v>
      </c>
      <c r="I94" s="116">
        <v>42452165</v>
      </c>
      <c r="J94" s="116">
        <v>50344486</v>
      </c>
      <c r="K94" s="116">
        <v>48631733</v>
      </c>
      <c r="L94" s="116">
        <v>32380509</v>
      </c>
      <c r="M94" s="117">
        <f t="shared" si="21"/>
        <v>220647523</v>
      </c>
    </row>
    <row r="95" spans="1:13" ht="28.5" customHeight="1">
      <c r="A95" s="84"/>
      <c r="B95" s="129" t="s">
        <v>124</v>
      </c>
      <c r="C95" s="86"/>
      <c r="D95" s="86"/>
      <c r="E95" s="114"/>
      <c r="F95" s="115"/>
      <c r="G95" s="115"/>
      <c r="H95" s="116">
        <v>7041401</v>
      </c>
      <c r="I95" s="116">
        <v>5304307</v>
      </c>
      <c r="J95" s="116">
        <v>13429616</v>
      </c>
      <c r="K95" s="116">
        <v>46270963</v>
      </c>
      <c r="L95" s="116">
        <v>106447726</v>
      </c>
      <c r="M95" s="117">
        <f t="shared" si="21"/>
        <v>178494013</v>
      </c>
    </row>
    <row r="96" spans="1:13" ht="28.5" customHeight="1">
      <c r="A96" s="84"/>
      <c r="B96" s="134" t="s">
        <v>125</v>
      </c>
      <c r="C96" s="86"/>
      <c r="D96" s="86"/>
      <c r="E96" s="114"/>
      <c r="F96" s="128">
        <f aca="true" t="shared" si="23" ref="F96:L96">SUM(F97:F99)</f>
        <v>0</v>
      </c>
      <c r="G96" s="128">
        <f t="shared" si="23"/>
        <v>218860</v>
      </c>
      <c r="H96" s="128">
        <f t="shared" si="23"/>
        <v>16455760</v>
      </c>
      <c r="I96" s="128">
        <f t="shared" si="23"/>
        <v>15551010</v>
      </c>
      <c r="J96" s="128">
        <f t="shared" si="23"/>
        <v>20233740</v>
      </c>
      <c r="K96" s="128">
        <f t="shared" si="23"/>
        <v>28664250</v>
      </c>
      <c r="L96" s="128">
        <f t="shared" si="23"/>
        <v>37351920</v>
      </c>
      <c r="M96" s="117">
        <f t="shared" si="21"/>
        <v>118475540</v>
      </c>
    </row>
    <row r="97" spans="1:13" ht="28.5" customHeight="1">
      <c r="A97" s="84"/>
      <c r="B97" s="89"/>
      <c r="C97" s="124" t="s">
        <v>123</v>
      </c>
      <c r="D97" s="86"/>
      <c r="E97" s="114"/>
      <c r="F97" s="116">
        <v>0</v>
      </c>
      <c r="G97" s="116">
        <v>218860</v>
      </c>
      <c r="H97" s="116">
        <v>5905100</v>
      </c>
      <c r="I97" s="116">
        <v>6613510</v>
      </c>
      <c r="J97" s="116">
        <v>9162030</v>
      </c>
      <c r="K97" s="116">
        <v>13855200</v>
      </c>
      <c r="L97" s="116">
        <v>17549030</v>
      </c>
      <c r="M97" s="117">
        <f t="shared" si="21"/>
        <v>53303730</v>
      </c>
    </row>
    <row r="98" spans="1:13" ht="28.5" customHeight="1">
      <c r="A98" s="84"/>
      <c r="B98" s="89"/>
      <c r="C98" s="124" t="s">
        <v>4</v>
      </c>
      <c r="D98" s="86"/>
      <c r="E98" s="114"/>
      <c r="F98" s="115"/>
      <c r="G98" s="115"/>
      <c r="H98" s="116">
        <v>9154760</v>
      </c>
      <c r="I98" s="116">
        <v>7971030</v>
      </c>
      <c r="J98" s="116">
        <v>8994680</v>
      </c>
      <c r="K98" s="116">
        <v>8181150</v>
      </c>
      <c r="L98" s="116">
        <v>5240350</v>
      </c>
      <c r="M98" s="117">
        <f t="shared" si="21"/>
        <v>39541970</v>
      </c>
    </row>
    <row r="99" spans="1:13" ht="28.5" customHeight="1">
      <c r="A99" s="84"/>
      <c r="B99" s="90"/>
      <c r="C99" s="124" t="s">
        <v>124</v>
      </c>
      <c r="D99" s="86"/>
      <c r="E99" s="114"/>
      <c r="F99" s="115"/>
      <c r="G99" s="115"/>
      <c r="H99" s="116">
        <v>1395900</v>
      </c>
      <c r="I99" s="116">
        <v>966470</v>
      </c>
      <c r="J99" s="116">
        <v>2077030</v>
      </c>
      <c r="K99" s="116">
        <v>6627900</v>
      </c>
      <c r="L99" s="116">
        <v>14562540</v>
      </c>
      <c r="M99" s="117">
        <f>SUM(F99:L99)</f>
        <v>25629840</v>
      </c>
    </row>
    <row r="100" spans="1:13" ht="28.5" customHeight="1">
      <c r="A100" s="169" t="s">
        <v>126</v>
      </c>
      <c r="B100" s="170"/>
      <c r="C100" s="170"/>
      <c r="D100" s="170"/>
      <c r="E100" s="171"/>
      <c r="F100" s="131">
        <f aca="true" t="shared" si="24" ref="F100:L100">F72+F92</f>
        <v>0</v>
      </c>
      <c r="G100" s="131">
        <f t="shared" si="24"/>
        <v>67274669</v>
      </c>
      <c r="H100" s="131">
        <f t="shared" si="24"/>
        <v>247375180</v>
      </c>
      <c r="I100" s="131">
        <f t="shared" si="24"/>
        <v>204752324</v>
      </c>
      <c r="J100" s="131">
        <f t="shared" si="24"/>
        <v>219109185</v>
      </c>
      <c r="K100" s="131">
        <f t="shared" si="24"/>
        <v>252101862</v>
      </c>
      <c r="L100" s="131">
        <f t="shared" si="24"/>
        <v>333356478</v>
      </c>
      <c r="M100" s="132">
        <f>SUM(F100:L100)</f>
        <v>1323969698</v>
      </c>
    </row>
    <row r="101" spans="1:13" ht="28.5" customHeight="1">
      <c r="A101" s="138"/>
      <c r="B101" s="135"/>
      <c r="C101" s="135"/>
      <c r="D101" s="135"/>
      <c r="E101" s="135"/>
      <c r="F101" s="91"/>
      <c r="G101" s="91"/>
      <c r="H101" s="91"/>
      <c r="I101" s="91"/>
      <c r="J101" s="91"/>
      <c r="K101" s="91"/>
      <c r="L101" s="91"/>
      <c r="M101" s="91"/>
    </row>
    <row r="102" spans="1:13" ht="28.5" customHeight="1">
      <c r="A102" s="166" t="s">
        <v>106</v>
      </c>
      <c r="B102" s="167"/>
      <c r="C102" s="167"/>
      <c r="D102" s="167"/>
      <c r="E102" s="168"/>
      <c r="F102" s="99" t="s">
        <v>102</v>
      </c>
      <c r="G102" s="99" t="s">
        <v>19</v>
      </c>
      <c r="H102" s="99" t="s">
        <v>20</v>
      </c>
      <c r="I102" s="99" t="s">
        <v>21</v>
      </c>
      <c r="J102" s="99" t="s">
        <v>22</v>
      </c>
      <c r="K102" s="99" t="s">
        <v>23</v>
      </c>
      <c r="L102" s="99" t="s">
        <v>24</v>
      </c>
      <c r="M102" s="100" t="s">
        <v>7</v>
      </c>
    </row>
    <row r="103" spans="1:13" ht="28.5" customHeight="1">
      <c r="A103" s="101" t="s">
        <v>130</v>
      </c>
      <c r="B103" s="83"/>
      <c r="C103" s="102"/>
      <c r="D103" s="102"/>
      <c r="E103" s="102"/>
      <c r="F103" s="103"/>
      <c r="G103" s="103"/>
      <c r="H103" s="103"/>
      <c r="I103" s="103"/>
      <c r="J103" s="103"/>
      <c r="K103" s="103"/>
      <c r="L103" s="103"/>
      <c r="M103" s="104"/>
    </row>
    <row r="104" spans="1:13" ht="28.5" customHeight="1">
      <c r="A104" s="84" t="s">
        <v>114</v>
      </c>
      <c r="B104" s="105"/>
      <c r="C104" s="102"/>
      <c r="D104" s="102"/>
      <c r="E104" s="102"/>
      <c r="F104" s="106"/>
      <c r="G104" s="107">
        <f aca="true" t="shared" si="25" ref="G104:L104">G105+G113+G117+G122+G123</f>
        <v>61177317</v>
      </c>
      <c r="H104" s="107">
        <f t="shared" si="25"/>
        <v>152680068</v>
      </c>
      <c r="I104" s="107">
        <f t="shared" si="25"/>
        <v>113780638</v>
      </c>
      <c r="J104" s="107">
        <f t="shared" si="25"/>
        <v>98986300</v>
      </c>
      <c r="K104" s="107">
        <f t="shared" si="25"/>
        <v>73770665</v>
      </c>
      <c r="L104" s="107">
        <f t="shared" si="25"/>
        <v>85805741</v>
      </c>
      <c r="M104" s="108">
        <f>SUM(F104:L104)</f>
        <v>586200729</v>
      </c>
    </row>
    <row r="105" spans="1:13" ht="28.5" customHeight="1">
      <c r="A105" s="84"/>
      <c r="B105" s="109" t="s">
        <v>115</v>
      </c>
      <c r="C105" s="110"/>
      <c r="D105" s="110"/>
      <c r="E105" s="111"/>
      <c r="F105" s="106"/>
      <c r="G105" s="107">
        <f aca="true" t="shared" si="26" ref="G105:L105">SUM(G106:G112)</f>
        <v>41715442</v>
      </c>
      <c r="H105" s="107">
        <f t="shared" si="26"/>
        <v>110294025</v>
      </c>
      <c r="I105" s="107">
        <f t="shared" si="26"/>
        <v>81502626</v>
      </c>
      <c r="J105" s="107">
        <f t="shared" si="26"/>
        <v>68425901</v>
      </c>
      <c r="K105" s="107">
        <f t="shared" si="26"/>
        <v>52903868</v>
      </c>
      <c r="L105" s="107">
        <f t="shared" si="26"/>
        <v>65588392</v>
      </c>
      <c r="M105" s="108">
        <f>SUM(F105:L105)</f>
        <v>420430254</v>
      </c>
    </row>
    <row r="106" spans="1:13" ht="28.5" customHeight="1">
      <c r="A106" s="84"/>
      <c r="B106" s="112"/>
      <c r="C106" s="113" t="s">
        <v>91</v>
      </c>
      <c r="D106" s="86"/>
      <c r="E106" s="114"/>
      <c r="F106" s="115"/>
      <c r="G106" s="116">
        <v>27376376</v>
      </c>
      <c r="H106" s="116">
        <v>58255001</v>
      </c>
      <c r="I106" s="116">
        <v>37103290</v>
      </c>
      <c r="J106" s="116">
        <v>29875169</v>
      </c>
      <c r="K106" s="116">
        <v>23943750</v>
      </c>
      <c r="L106" s="116">
        <v>32122062</v>
      </c>
      <c r="M106" s="117">
        <f aca="true" t="shared" si="27" ref="M106:M114">SUM(F106:L106)</f>
        <v>208675648</v>
      </c>
    </row>
    <row r="107" spans="1:13" ht="28.5" customHeight="1">
      <c r="A107" s="84"/>
      <c r="B107" s="112"/>
      <c r="C107" s="113" t="s">
        <v>92</v>
      </c>
      <c r="D107" s="86"/>
      <c r="E107" s="114"/>
      <c r="F107" s="115"/>
      <c r="G107" s="116">
        <v>0</v>
      </c>
      <c r="H107" s="116">
        <v>286200</v>
      </c>
      <c r="I107" s="116">
        <v>712638</v>
      </c>
      <c r="J107" s="116">
        <v>1085927</v>
      </c>
      <c r="K107" s="116">
        <v>2477173</v>
      </c>
      <c r="L107" s="116">
        <v>7539222</v>
      </c>
      <c r="M107" s="117">
        <f t="shared" si="27"/>
        <v>12101160</v>
      </c>
    </row>
    <row r="108" spans="1:13" ht="28.5" customHeight="1">
      <c r="A108" s="84"/>
      <c r="B108" s="112"/>
      <c r="C108" s="113" t="s">
        <v>93</v>
      </c>
      <c r="D108" s="86"/>
      <c r="E108" s="114"/>
      <c r="F108" s="115"/>
      <c r="G108" s="116">
        <v>1215824</v>
      </c>
      <c r="H108" s="116">
        <v>6329923</v>
      </c>
      <c r="I108" s="116">
        <v>7075440</v>
      </c>
      <c r="J108" s="116">
        <v>7318650</v>
      </c>
      <c r="K108" s="116">
        <v>7259678</v>
      </c>
      <c r="L108" s="116">
        <v>10348994</v>
      </c>
      <c r="M108" s="117">
        <f t="shared" si="27"/>
        <v>39548509</v>
      </c>
    </row>
    <row r="109" spans="1:13" ht="28.5" customHeight="1">
      <c r="A109" s="84"/>
      <c r="B109" s="112"/>
      <c r="C109" s="113" t="s">
        <v>94</v>
      </c>
      <c r="D109" s="86"/>
      <c r="E109" s="114"/>
      <c r="F109" s="115"/>
      <c r="G109" s="116">
        <v>30888</v>
      </c>
      <c r="H109" s="116">
        <v>248508</v>
      </c>
      <c r="I109" s="116">
        <v>360360</v>
      </c>
      <c r="J109" s="116">
        <v>182104</v>
      </c>
      <c r="K109" s="116">
        <v>230724</v>
      </c>
      <c r="L109" s="116">
        <v>489060</v>
      </c>
      <c r="M109" s="117">
        <f t="shared" si="27"/>
        <v>1541644</v>
      </c>
    </row>
    <row r="110" spans="1:13" ht="28.5" customHeight="1">
      <c r="A110" s="84"/>
      <c r="B110" s="112"/>
      <c r="C110" s="113" t="s">
        <v>116</v>
      </c>
      <c r="D110" s="86"/>
      <c r="E110" s="114"/>
      <c r="F110" s="115"/>
      <c r="G110" s="116">
        <v>7760332</v>
      </c>
      <c r="H110" s="116">
        <v>28918233</v>
      </c>
      <c r="I110" s="116">
        <v>23087154</v>
      </c>
      <c r="J110" s="116">
        <v>20181895</v>
      </c>
      <c r="K110" s="116">
        <v>11314538</v>
      </c>
      <c r="L110" s="116">
        <v>7617332</v>
      </c>
      <c r="M110" s="117">
        <f t="shared" si="27"/>
        <v>98879484</v>
      </c>
    </row>
    <row r="111" spans="1:13" ht="28.5" customHeight="1">
      <c r="A111" s="84"/>
      <c r="B111" s="112"/>
      <c r="C111" s="113" t="s">
        <v>117</v>
      </c>
      <c r="D111" s="86"/>
      <c r="E111" s="114"/>
      <c r="F111" s="115"/>
      <c r="G111" s="116">
        <v>975554</v>
      </c>
      <c r="H111" s="116">
        <v>6743259</v>
      </c>
      <c r="I111" s="116">
        <v>5960504</v>
      </c>
      <c r="J111" s="116">
        <v>4188386</v>
      </c>
      <c r="K111" s="116">
        <v>2690682</v>
      </c>
      <c r="L111" s="116">
        <v>1363557</v>
      </c>
      <c r="M111" s="117">
        <f t="shared" si="27"/>
        <v>21921942</v>
      </c>
    </row>
    <row r="112" spans="1:13" ht="28.5" customHeight="1">
      <c r="A112" s="84"/>
      <c r="B112" s="118"/>
      <c r="C112" s="113" t="s">
        <v>95</v>
      </c>
      <c r="D112" s="86"/>
      <c r="E112" s="114"/>
      <c r="F112" s="115"/>
      <c r="G112" s="116">
        <v>4356468</v>
      </c>
      <c r="H112" s="116">
        <v>9512901</v>
      </c>
      <c r="I112" s="116">
        <v>7203240</v>
      </c>
      <c r="J112" s="116">
        <v>5593770</v>
      </c>
      <c r="K112" s="116">
        <v>4987323</v>
      </c>
      <c r="L112" s="116">
        <v>6108165</v>
      </c>
      <c r="M112" s="117">
        <f t="shared" si="27"/>
        <v>37761867</v>
      </c>
    </row>
    <row r="113" spans="1:13" ht="28.5" customHeight="1">
      <c r="A113" s="84"/>
      <c r="B113" s="109" t="s">
        <v>118</v>
      </c>
      <c r="C113" s="86"/>
      <c r="D113" s="86"/>
      <c r="E113" s="114"/>
      <c r="F113" s="106"/>
      <c r="G113" s="107">
        <f aca="true" t="shared" si="28" ref="G113:L113">SUM(G114:G116)</f>
        <v>397783</v>
      </c>
      <c r="H113" s="107">
        <f t="shared" si="28"/>
        <v>4952557</v>
      </c>
      <c r="I113" s="107">
        <f t="shared" si="28"/>
        <v>8144149</v>
      </c>
      <c r="J113" s="107">
        <f t="shared" si="28"/>
        <v>10081435</v>
      </c>
      <c r="K113" s="107">
        <f t="shared" si="28"/>
        <v>7034801</v>
      </c>
      <c r="L113" s="107">
        <f t="shared" si="28"/>
        <v>11854031</v>
      </c>
      <c r="M113" s="108">
        <f t="shared" si="27"/>
        <v>42464756</v>
      </c>
    </row>
    <row r="114" spans="1:13" ht="28.5" customHeight="1">
      <c r="A114" s="84"/>
      <c r="B114" s="119"/>
      <c r="C114" s="113" t="s">
        <v>96</v>
      </c>
      <c r="D114" s="86"/>
      <c r="E114" s="114"/>
      <c r="F114" s="115"/>
      <c r="G114" s="116">
        <v>249804</v>
      </c>
      <c r="H114" s="116">
        <v>3351353</v>
      </c>
      <c r="I114" s="116">
        <v>6408793</v>
      </c>
      <c r="J114" s="116">
        <v>7587796</v>
      </c>
      <c r="K114" s="116">
        <v>5596957</v>
      </c>
      <c r="L114" s="116">
        <v>9773136</v>
      </c>
      <c r="M114" s="117">
        <f t="shared" si="27"/>
        <v>32967839</v>
      </c>
    </row>
    <row r="115" spans="1:13" ht="28.5" customHeight="1">
      <c r="A115" s="84"/>
      <c r="B115" s="119"/>
      <c r="C115" s="113" t="s">
        <v>97</v>
      </c>
      <c r="D115" s="86"/>
      <c r="E115" s="114"/>
      <c r="F115" s="115"/>
      <c r="G115" s="116">
        <v>147979</v>
      </c>
      <c r="H115" s="116">
        <v>1601204</v>
      </c>
      <c r="I115" s="116">
        <v>1656074</v>
      </c>
      <c r="J115" s="116">
        <v>2444907</v>
      </c>
      <c r="K115" s="116">
        <v>1437844</v>
      </c>
      <c r="L115" s="116">
        <v>1898973</v>
      </c>
      <c r="M115" s="117">
        <f aca="true" t="shared" si="29" ref="M115:M121">SUM(F115:L115)</f>
        <v>9186981</v>
      </c>
    </row>
    <row r="116" spans="1:13" ht="28.5" customHeight="1">
      <c r="A116" s="84"/>
      <c r="B116" s="118"/>
      <c r="C116" s="113" t="s">
        <v>98</v>
      </c>
      <c r="D116" s="86"/>
      <c r="E116" s="114"/>
      <c r="F116" s="115"/>
      <c r="G116" s="116">
        <v>0</v>
      </c>
      <c r="H116" s="116">
        <v>0</v>
      </c>
      <c r="I116" s="116">
        <v>79282</v>
      </c>
      <c r="J116" s="116">
        <v>48732</v>
      </c>
      <c r="K116" s="116">
        <v>0</v>
      </c>
      <c r="L116" s="116">
        <v>181922</v>
      </c>
      <c r="M116" s="117">
        <f t="shared" si="29"/>
        <v>309936</v>
      </c>
    </row>
    <row r="117" spans="1:13" ht="28.5" customHeight="1">
      <c r="A117" s="84"/>
      <c r="B117" s="109" t="s">
        <v>119</v>
      </c>
      <c r="C117" s="86"/>
      <c r="D117" s="86"/>
      <c r="E117" s="114"/>
      <c r="F117" s="106"/>
      <c r="G117" s="107">
        <f aca="true" t="shared" si="30" ref="G117:L117">SUM(G118:G121)</f>
        <v>15089067</v>
      </c>
      <c r="H117" s="107">
        <f t="shared" si="30"/>
        <v>33430791</v>
      </c>
      <c r="I117" s="107">
        <f t="shared" si="30"/>
        <v>21677767</v>
      </c>
      <c r="J117" s="107">
        <f t="shared" si="30"/>
        <v>18478166</v>
      </c>
      <c r="K117" s="107">
        <f t="shared" si="30"/>
        <v>12365223</v>
      </c>
      <c r="L117" s="107">
        <f t="shared" si="30"/>
        <v>7783241</v>
      </c>
      <c r="M117" s="108">
        <f t="shared" si="29"/>
        <v>108824255</v>
      </c>
    </row>
    <row r="118" spans="1:13" ht="28.5" customHeight="1">
      <c r="A118" s="84"/>
      <c r="B118" s="119"/>
      <c r="C118" s="86" t="s">
        <v>99</v>
      </c>
      <c r="D118" s="86"/>
      <c r="E118" s="114"/>
      <c r="F118" s="115"/>
      <c r="G118" s="121">
        <v>304740</v>
      </c>
      <c r="H118" s="116">
        <v>905580</v>
      </c>
      <c r="I118" s="116">
        <v>655020</v>
      </c>
      <c r="J118" s="116">
        <v>568440</v>
      </c>
      <c r="K118" s="116">
        <v>623790</v>
      </c>
      <c r="L118" s="116">
        <v>839970</v>
      </c>
      <c r="M118" s="117">
        <f t="shared" si="29"/>
        <v>3897540</v>
      </c>
    </row>
    <row r="119" spans="1:13" ht="28.5" customHeight="1">
      <c r="A119" s="84"/>
      <c r="B119" s="119"/>
      <c r="C119" s="86" t="s">
        <v>132</v>
      </c>
      <c r="D119" s="86"/>
      <c r="E119" s="114"/>
      <c r="F119" s="115"/>
      <c r="G119" s="122"/>
      <c r="H119" s="116">
        <v>7822051</v>
      </c>
      <c r="I119" s="116">
        <v>7659378</v>
      </c>
      <c r="J119" s="116">
        <v>8498862</v>
      </c>
      <c r="K119" s="116">
        <v>5416844</v>
      </c>
      <c r="L119" s="116">
        <v>1537433</v>
      </c>
      <c r="M119" s="117">
        <f t="shared" si="29"/>
        <v>30934568</v>
      </c>
    </row>
    <row r="120" spans="1:13" ht="28.5" customHeight="1">
      <c r="A120" s="84"/>
      <c r="B120" s="119"/>
      <c r="C120" s="86" t="s">
        <v>100</v>
      </c>
      <c r="D120" s="86"/>
      <c r="E120" s="114"/>
      <c r="F120" s="115"/>
      <c r="G120" s="116">
        <v>349655</v>
      </c>
      <c r="H120" s="116">
        <v>7272448</v>
      </c>
      <c r="I120" s="116">
        <v>3904278</v>
      </c>
      <c r="J120" s="116">
        <v>3599270</v>
      </c>
      <c r="K120" s="116">
        <v>2457834</v>
      </c>
      <c r="L120" s="116">
        <v>1690913</v>
      </c>
      <c r="M120" s="117">
        <f t="shared" si="29"/>
        <v>19274398</v>
      </c>
    </row>
    <row r="121" spans="1:13" ht="28.5" customHeight="1">
      <c r="A121" s="84"/>
      <c r="B121" s="133"/>
      <c r="C121" s="86" t="s">
        <v>101</v>
      </c>
      <c r="D121" s="86"/>
      <c r="E121" s="114"/>
      <c r="F121" s="115"/>
      <c r="G121" s="116">
        <v>14434672</v>
      </c>
      <c r="H121" s="116">
        <v>17430712</v>
      </c>
      <c r="I121" s="116">
        <v>9459091</v>
      </c>
      <c r="J121" s="116">
        <v>5811594</v>
      </c>
      <c r="K121" s="116">
        <v>3866755</v>
      </c>
      <c r="L121" s="116">
        <v>3714925</v>
      </c>
      <c r="M121" s="117">
        <f t="shared" si="29"/>
        <v>54717749</v>
      </c>
    </row>
    <row r="122" spans="1:13" ht="28.5" customHeight="1">
      <c r="A122" s="84"/>
      <c r="B122" s="136" t="s">
        <v>120</v>
      </c>
      <c r="C122" s="86"/>
      <c r="D122" s="86"/>
      <c r="E122" s="114"/>
      <c r="F122" s="115"/>
      <c r="G122" s="116">
        <v>614883</v>
      </c>
      <c r="H122" s="116">
        <v>1105524</v>
      </c>
      <c r="I122" s="116">
        <v>393862</v>
      </c>
      <c r="J122" s="116">
        <v>483587</v>
      </c>
      <c r="K122" s="116">
        <v>563737</v>
      </c>
      <c r="L122" s="116">
        <v>377577</v>
      </c>
      <c r="M122" s="117">
        <f aca="true" t="shared" si="31" ref="M122:M130">SUM(F122:L122)</f>
        <v>3539170</v>
      </c>
    </row>
    <row r="123" spans="1:13" ht="28.5" customHeight="1">
      <c r="A123" s="84"/>
      <c r="B123" s="136" t="s">
        <v>121</v>
      </c>
      <c r="C123" s="86"/>
      <c r="D123" s="86"/>
      <c r="E123" s="114"/>
      <c r="F123" s="115"/>
      <c r="G123" s="116">
        <v>3360142</v>
      </c>
      <c r="H123" s="116">
        <v>2897171</v>
      </c>
      <c r="I123" s="116">
        <v>2062234</v>
      </c>
      <c r="J123" s="116">
        <v>1517211</v>
      </c>
      <c r="K123" s="116">
        <v>903036</v>
      </c>
      <c r="L123" s="116">
        <v>202500</v>
      </c>
      <c r="M123" s="117">
        <f t="shared" si="31"/>
        <v>10942294</v>
      </c>
    </row>
    <row r="124" spans="1:13" ht="28.5" customHeight="1">
      <c r="A124" s="125" t="s">
        <v>122</v>
      </c>
      <c r="B124" s="83"/>
      <c r="C124" s="126"/>
      <c r="D124" s="126"/>
      <c r="E124" s="127"/>
      <c r="F124" s="128">
        <f aca="true" t="shared" si="32" ref="F124:L124">SUM(F125:F127)</f>
        <v>0</v>
      </c>
      <c r="G124" s="128">
        <f t="shared" si="32"/>
        <v>810390</v>
      </c>
      <c r="H124" s="128">
        <f t="shared" si="32"/>
        <v>68843778</v>
      </c>
      <c r="I124" s="128">
        <f t="shared" si="32"/>
        <v>68700919</v>
      </c>
      <c r="J124" s="128">
        <f t="shared" si="32"/>
        <v>95382883</v>
      </c>
      <c r="K124" s="128">
        <f t="shared" si="32"/>
        <v>148913165</v>
      </c>
      <c r="L124" s="128">
        <f t="shared" si="32"/>
        <v>209208937</v>
      </c>
      <c r="M124" s="117">
        <f>SUM(F124:L124)</f>
        <v>591860072</v>
      </c>
    </row>
    <row r="125" spans="1:13" ht="28.5" customHeight="1">
      <c r="A125" s="84"/>
      <c r="B125" s="129" t="s">
        <v>123</v>
      </c>
      <c r="C125" s="86"/>
      <c r="D125" s="86"/>
      <c r="E125" s="114"/>
      <c r="F125" s="116">
        <v>0</v>
      </c>
      <c r="G125" s="116">
        <v>810390</v>
      </c>
      <c r="H125" s="116">
        <v>22472495</v>
      </c>
      <c r="I125" s="116">
        <v>27616722</v>
      </c>
      <c r="J125" s="116">
        <v>40237645</v>
      </c>
      <c r="K125" s="116">
        <v>66526519</v>
      </c>
      <c r="L125" s="116">
        <v>88300448</v>
      </c>
      <c r="M125" s="117">
        <f t="shared" si="31"/>
        <v>245964219</v>
      </c>
    </row>
    <row r="126" spans="1:13" ht="28.5" customHeight="1">
      <c r="A126" s="84"/>
      <c r="B126" s="129" t="s">
        <v>4</v>
      </c>
      <c r="C126" s="86"/>
      <c r="D126" s="86"/>
      <c r="E126" s="114"/>
      <c r="F126" s="115"/>
      <c r="G126" s="115"/>
      <c r="H126" s="116">
        <v>40316703</v>
      </c>
      <c r="I126" s="116">
        <v>36494060</v>
      </c>
      <c r="J126" s="116">
        <v>43485056</v>
      </c>
      <c r="K126" s="116">
        <v>42020766</v>
      </c>
      <c r="L126" s="116">
        <v>27978005</v>
      </c>
      <c r="M126" s="117">
        <f t="shared" si="31"/>
        <v>190294590</v>
      </c>
    </row>
    <row r="127" spans="1:13" ht="28.5" customHeight="1">
      <c r="A127" s="84"/>
      <c r="B127" s="129" t="s">
        <v>124</v>
      </c>
      <c r="C127" s="86"/>
      <c r="D127" s="86"/>
      <c r="E127" s="114"/>
      <c r="F127" s="115"/>
      <c r="G127" s="115"/>
      <c r="H127" s="116">
        <v>6054580</v>
      </c>
      <c r="I127" s="116">
        <v>4590137</v>
      </c>
      <c r="J127" s="116">
        <v>11660182</v>
      </c>
      <c r="K127" s="116">
        <v>40365880</v>
      </c>
      <c r="L127" s="116">
        <v>92930484</v>
      </c>
      <c r="M127" s="117">
        <f t="shared" si="31"/>
        <v>155601263</v>
      </c>
    </row>
    <row r="128" spans="1:13" ht="28.5" customHeight="1">
      <c r="A128" s="84"/>
      <c r="B128" s="134" t="s">
        <v>125</v>
      </c>
      <c r="C128" s="86"/>
      <c r="D128" s="86"/>
      <c r="E128" s="114"/>
      <c r="F128" s="128">
        <f aca="true" t="shared" si="33" ref="F128:L128">SUM(F129:F131)</f>
        <v>0</v>
      </c>
      <c r="G128" s="128">
        <f t="shared" si="33"/>
        <v>178560</v>
      </c>
      <c r="H128" s="128">
        <f t="shared" si="33"/>
        <v>11773740</v>
      </c>
      <c r="I128" s="128">
        <f t="shared" si="33"/>
        <v>11027670</v>
      </c>
      <c r="J128" s="128">
        <f t="shared" si="33"/>
        <v>14458040</v>
      </c>
      <c r="K128" s="128">
        <f t="shared" si="33"/>
        <v>20564680</v>
      </c>
      <c r="L128" s="128">
        <f t="shared" si="33"/>
        <v>26971530</v>
      </c>
      <c r="M128" s="117">
        <f t="shared" si="31"/>
        <v>84974220</v>
      </c>
    </row>
    <row r="129" spans="1:13" ht="28.5" customHeight="1">
      <c r="A129" s="84"/>
      <c r="B129" s="89"/>
      <c r="C129" s="124" t="s">
        <v>123</v>
      </c>
      <c r="D129" s="86"/>
      <c r="E129" s="114"/>
      <c r="F129" s="116">
        <v>0</v>
      </c>
      <c r="G129" s="116">
        <v>178560</v>
      </c>
      <c r="H129" s="116">
        <v>4398820</v>
      </c>
      <c r="I129" s="116">
        <v>4880470</v>
      </c>
      <c r="J129" s="116">
        <v>6744850</v>
      </c>
      <c r="K129" s="116">
        <v>10262210</v>
      </c>
      <c r="L129" s="116">
        <v>13185740</v>
      </c>
      <c r="M129" s="117">
        <f t="shared" si="31"/>
        <v>39650650</v>
      </c>
    </row>
    <row r="130" spans="1:13" ht="28.5" customHeight="1">
      <c r="A130" s="84"/>
      <c r="B130" s="89"/>
      <c r="C130" s="124" t="s">
        <v>4</v>
      </c>
      <c r="D130" s="86"/>
      <c r="E130" s="114"/>
      <c r="F130" s="115"/>
      <c r="G130" s="115"/>
      <c r="H130" s="116">
        <v>6401280</v>
      </c>
      <c r="I130" s="116">
        <v>5461110</v>
      </c>
      <c r="J130" s="116">
        <v>6270320</v>
      </c>
      <c r="K130" s="116">
        <v>5615310</v>
      </c>
      <c r="L130" s="116">
        <v>3551890</v>
      </c>
      <c r="M130" s="117">
        <f t="shared" si="31"/>
        <v>27299910</v>
      </c>
    </row>
    <row r="131" spans="1:13" ht="28.5" customHeight="1">
      <c r="A131" s="84"/>
      <c r="B131" s="90"/>
      <c r="C131" s="124" t="s">
        <v>124</v>
      </c>
      <c r="D131" s="86"/>
      <c r="E131" s="114"/>
      <c r="F131" s="115"/>
      <c r="G131" s="115"/>
      <c r="H131" s="116">
        <v>973640</v>
      </c>
      <c r="I131" s="116">
        <v>686090</v>
      </c>
      <c r="J131" s="116">
        <v>1442870</v>
      </c>
      <c r="K131" s="116">
        <v>4687160</v>
      </c>
      <c r="L131" s="116">
        <v>10233900</v>
      </c>
      <c r="M131" s="117">
        <f>SUM(F131:L131)</f>
        <v>18023660</v>
      </c>
    </row>
    <row r="132" spans="1:13" ht="28.5" customHeight="1">
      <c r="A132" s="169" t="s">
        <v>126</v>
      </c>
      <c r="B132" s="170"/>
      <c r="C132" s="170"/>
      <c r="D132" s="170"/>
      <c r="E132" s="171"/>
      <c r="F132" s="131">
        <f aca="true" t="shared" si="34" ref="F132:L132">F104+F124</f>
        <v>0</v>
      </c>
      <c r="G132" s="131">
        <f t="shared" si="34"/>
        <v>61987707</v>
      </c>
      <c r="H132" s="131">
        <f t="shared" si="34"/>
        <v>221523846</v>
      </c>
      <c r="I132" s="131">
        <f t="shared" si="34"/>
        <v>182481557</v>
      </c>
      <c r="J132" s="131">
        <f t="shared" si="34"/>
        <v>194369183</v>
      </c>
      <c r="K132" s="131">
        <f t="shared" si="34"/>
        <v>222683830</v>
      </c>
      <c r="L132" s="131">
        <f t="shared" si="34"/>
        <v>295014678</v>
      </c>
      <c r="M132" s="132">
        <f>SUM(F132:L132)</f>
        <v>1178060801</v>
      </c>
    </row>
    <row r="134" ht="23.25" customHeight="1">
      <c r="M134" s="141"/>
    </row>
    <row r="135" ht="23.25" customHeight="1">
      <c r="M135" s="93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平成１６年３月月報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79"/>
      <c r="K6" s="4"/>
      <c r="L6" s="6"/>
      <c r="M6" s="3"/>
      <c r="N6" s="3"/>
      <c r="O6" s="3"/>
    </row>
    <row r="7" spans="9:15" s="2" customFormat="1" ht="17.25">
      <c r="I7" s="6"/>
      <c r="J7" s="78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46">
        <v>0</v>
      </c>
      <c r="H15" s="148"/>
      <c r="I15" s="146">
        <v>166</v>
      </c>
      <c r="J15" s="148"/>
      <c r="K15" s="146">
        <f>G15+I15</f>
        <v>166</v>
      </c>
      <c r="L15" s="149"/>
    </row>
    <row r="16" spans="4:12" ht="18.75" customHeight="1" thickBot="1">
      <c r="D16" s="49" t="s">
        <v>64</v>
      </c>
      <c r="E16" s="50"/>
      <c r="F16" s="50"/>
      <c r="G16" s="142">
        <v>0</v>
      </c>
      <c r="H16" s="144"/>
      <c r="I16" s="142">
        <v>1848389</v>
      </c>
      <c r="J16" s="144"/>
      <c r="K16" s="142">
        <f>G16+I16</f>
        <v>1848389</v>
      </c>
      <c r="L16" s="145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46">
        <v>69</v>
      </c>
      <c r="H20" s="148"/>
      <c r="I20" s="146">
        <v>832</v>
      </c>
      <c r="J20" s="148"/>
      <c r="K20" s="146">
        <f>G20+I20</f>
        <v>901</v>
      </c>
      <c r="L20" s="149"/>
    </row>
    <row r="21" spans="4:12" ht="18.75" customHeight="1" thickBot="1">
      <c r="D21" s="49" t="s">
        <v>64</v>
      </c>
      <c r="E21" s="50"/>
      <c r="F21" s="50"/>
      <c r="G21" s="142">
        <v>842201</v>
      </c>
      <c r="H21" s="144"/>
      <c r="I21" s="142">
        <v>5238049</v>
      </c>
      <c r="J21" s="144"/>
      <c r="K21" s="142">
        <f>G21+I21</f>
        <v>6080250</v>
      </c>
      <c r="L21" s="145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46">
        <v>80</v>
      </c>
      <c r="H25" s="148"/>
      <c r="I25" s="146">
        <v>144</v>
      </c>
      <c r="J25" s="148"/>
      <c r="K25" s="146">
        <f>G25+I25</f>
        <v>224</v>
      </c>
      <c r="L25" s="149"/>
    </row>
    <row r="26" spans="4:12" ht="18.75" customHeight="1" thickBot="1">
      <c r="D26" s="49" t="s">
        <v>64</v>
      </c>
      <c r="E26" s="50"/>
      <c r="F26" s="50"/>
      <c r="G26" s="142">
        <v>438582</v>
      </c>
      <c r="H26" s="144"/>
      <c r="I26" s="142">
        <v>739192</v>
      </c>
      <c r="J26" s="144"/>
      <c r="K26" s="142">
        <f>G26+I26</f>
        <v>1177774</v>
      </c>
      <c r="L26" s="145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46">
        <f>G15+G20+G25</f>
        <v>149</v>
      </c>
      <c r="H30" s="148"/>
      <c r="I30" s="146">
        <f>I15+I20+I25</f>
        <v>1142</v>
      </c>
      <c r="J30" s="148"/>
      <c r="K30" s="146">
        <f>G30+I30</f>
        <v>1291</v>
      </c>
      <c r="L30" s="149"/>
    </row>
    <row r="31" spans="4:12" ht="18.75" customHeight="1" thickBot="1">
      <c r="D31" s="49" t="s">
        <v>64</v>
      </c>
      <c r="E31" s="50"/>
      <c r="F31" s="50"/>
      <c r="G31" s="142">
        <f>G16+G21+G26</f>
        <v>1280783</v>
      </c>
      <c r="H31" s="144"/>
      <c r="I31" s="142">
        <f>I16+I21+I26</f>
        <v>7825630</v>
      </c>
      <c r="J31" s="144"/>
      <c r="K31" s="142">
        <f>G31+I31</f>
        <v>9106413</v>
      </c>
      <c r="L31" s="145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3">
      <selection activeCell="E21" sqref="E21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5" width="13.00390625" style="38" bestFit="1" customWidth="1"/>
    <col min="6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2" t="s">
        <v>90</v>
      </c>
      <c r="B4" s="172"/>
      <c r="C4" s="172"/>
      <c r="D4" s="172"/>
      <c r="E4" s="172"/>
      <c r="F4" s="172"/>
      <c r="G4" s="172"/>
      <c r="H4" s="172"/>
      <c r="I4" s="172"/>
      <c r="J4" s="172"/>
      <c r="K4" s="63"/>
      <c r="L4" s="3"/>
      <c r="M4" s="3"/>
    </row>
    <row r="5" spans="1:10" s="2" customFormat="1" ht="24" customHeight="1">
      <c r="A5" s="11" t="str">
        <f>'様式１'!A5</f>
        <v>平成１６年３月月報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0"/>
      <c r="H7" s="4"/>
      <c r="I7" s="5"/>
      <c r="J7" s="3"/>
      <c r="K7" s="6"/>
    </row>
    <row r="8" spans="6:11" s="2" customFormat="1" ht="17.25">
      <c r="F8" s="3"/>
      <c r="G8" s="78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2055380030</v>
      </c>
      <c r="E14" s="69">
        <v>2055380030</v>
      </c>
      <c r="F14" s="69">
        <v>6897540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545229970</v>
      </c>
      <c r="E15" s="69">
        <v>480328369</v>
      </c>
      <c r="F15" s="69">
        <v>1096180</v>
      </c>
      <c r="G15" s="69">
        <v>0</v>
      </c>
      <c r="H15" s="69">
        <v>64901601</v>
      </c>
      <c r="I15" s="56">
        <v>15909720</v>
      </c>
    </row>
    <row r="16" spans="2:9" ht="21" customHeight="1">
      <c r="B16" s="70"/>
      <c r="C16" s="68" t="s">
        <v>7</v>
      </c>
      <c r="D16" s="69">
        <f aca="true" t="shared" si="0" ref="D16:I16">D14+D15</f>
        <v>2600610000</v>
      </c>
      <c r="E16" s="69">
        <f t="shared" si="0"/>
        <v>2535708399</v>
      </c>
      <c r="F16" s="69">
        <f t="shared" si="0"/>
        <v>7993720</v>
      </c>
      <c r="G16" s="69">
        <f t="shared" si="0"/>
        <v>0</v>
      </c>
      <c r="H16" s="69">
        <f t="shared" si="0"/>
        <v>64901601</v>
      </c>
      <c r="I16" s="56">
        <f t="shared" si="0"/>
        <v>15909720</v>
      </c>
    </row>
    <row r="17" spans="2:9" ht="21" customHeight="1">
      <c r="B17" s="70" t="s">
        <v>33</v>
      </c>
      <c r="C17" s="68" t="s">
        <v>32</v>
      </c>
      <c r="D17" s="69">
        <v>33907890</v>
      </c>
      <c r="E17" s="69">
        <v>9729010</v>
      </c>
      <c r="F17" s="69">
        <v>5120</v>
      </c>
      <c r="G17" s="69">
        <v>4374510</v>
      </c>
      <c r="H17" s="69">
        <v>19804370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2055380030</v>
      </c>
      <c r="E18" s="69">
        <f>E14</f>
        <v>2055380030</v>
      </c>
      <c r="F18" s="69">
        <f>F14</f>
        <v>6897540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579137860</v>
      </c>
      <c r="E19" s="69">
        <f>E15+E17</f>
        <v>490057379</v>
      </c>
      <c r="F19" s="69">
        <f>F15+F17</f>
        <v>1101300</v>
      </c>
      <c r="G19" s="69">
        <f>G15+G17</f>
        <v>4374510</v>
      </c>
      <c r="H19" s="69">
        <f>H15+H17</f>
        <v>84705971</v>
      </c>
      <c r="I19" s="56">
        <f>I16+I18</f>
        <v>15909720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2634517890</v>
      </c>
      <c r="E20" s="74">
        <f t="shared" si="1"/>
        <v>2545437409</v>
      </c>
      <c r="F20" s="74">
        <f t="shared" si="1"/>
        <v>7998840</v>
      </c>
      <c r="G20" s="74">
        <f t="shared" si="1"/>
        <v>4374510</v>
      </c>
      <c r="H20" s="74">
        <f t="shared" si="1"/>
        <v>84705971</v>
      </c>
      <c r="I20" s="57">
        <f t="shared" si="1"/>
        <v>15909720</v>
      </c>
    </row>
    <row r="21" spans="3:5" ht="18.75" customHeight="1">
      <c r="C21" s="13"/>
      <c r="E21" s="173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13075663689</v>
      </c>
      <c r="E27" s="69">
        <v>11992013733</v>
      </c>
      <c r="F27" s="69">
        <v>0</v>
      </c>
      <c r="G27" s="69">
        <v>0</v>
      </c>
      <c r="H27" s="56">
        <v>1083649956</v>
      </c>
    </row>
    <row r="28" spans="2:8" ht="21.75" customHeight="1">
      <c r="B28" s="22" t="s">
        <v>73</v>
      </c>
      <c r="C28" s="48"/>
      <c r="D28" s="69">
        <v>693203976</v>
      </c>
      <c r="E28" s="69">
        <v>632457989</v>
      </c>
      <c r="F28" s="69">
        <v>0</v>
      </c>
      <c r="G28" s="69">
        <v>0</v>
      </c>
      <c r="H28" s="56">
        <v>60745987</v>
      </c>
    </row>
    <row r="29" spans="2:8" ht="21.75" customHeight="1">
      <c r="B29" s="22" t="s">
        <v>74</v>
      </c>
      <c r="C29" s="48"/>
      <c r="D29" s="69">
        <v>106877985</v>
      </c>
      <c r="E29" s="69">
        <v>105831359</v>
      </c>
      <c r="F29" s="69">
        <v>58995</v>
      </c>
      <c r="G29" s="69">
        <v>0</v>
      </c>
      <c r="H29" s="56">
        <v>1105621</v>
      </c>
    </row>
    <row r="30" spans="2:8" ht="21.75" customHeight="1">
      <c r="B30" s="22" t="s">
        <v>75</v>
      </c>
      <c r="C30" s="48"/>
      <c r="D30" s="75"/>
      <c r="E30" s="75"/>
      <c r="F30" s="75"/>
      <c r="G30" s="75"/>
      <c r="H30" s="76"/>
    </row>
    <row r="31" spans="2:8" ht="21.75" customHeight="1" thickBot="1">
      <c r="B31" s="77" t="s">
        <v>7</v>
      </c>
      <c r="C31" s="50"/>
      <c r="D31" s="74">
        <f>SUM(D27:D30)</f>
        <v>13875745650</v>
      </c>
      <c r="E31" s="74">
        <f>SUM(E27:E30)</f>
        <v>12730303081</v>
      </c>
      <c r="F31" s="74">
        <f>SUM(F27:F30)</f>
        <v>58995</v>
      </c>
      <c r="G31" s="74">
        <f>SUM(G27:G30)</f>
        <v>0</v>
      </c>
      <c r="H31" s="57">
        <f>SUM(H27:H30)</f>
        <v>1145501564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2007-01-10T07:15:09Z</dcterms:modified>
  <cp:category/>
  <cp:version/>
  <cp:contentType/>
  <cp:contentStatus/>
</cp:coreProperties>
</file>