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①" sheetId="4" r:id="rId4"/>
    <sheet name="様式２の５" sheetId="5" r:id="rId5"/>
    <sheet name="様式３" sheetId="6" r:id="rId6"/>
  </sheets>
  <definedNames>
    <definedName name="_xlnm.Print_Area" localSheetId="2">'様式２'!$A$1:$M$133</definedName>
    <definedName name="_xlnm.Print_Area" localSheetId="3">'様式２①'!$A$1:$M$40</definedName>
    <definedName name="_xlnm.Print_Area" localSheetId="5">'様式３'!$A$1:$I$32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<sst xmlns="http://schemas.openxmlformats.org/spreadsheetml/2006/main" count="341" uniqueCount="142">
  <si>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</si>
  <si>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</si>
  <si>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</si>
  <si>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</si>
  <si>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</si>
  <si>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</si>
  <si>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</si>
  <si>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</si>
  <si>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</si>
  <si>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</si>
  <si>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</si>
  <si>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</si>
  <si>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</si>
  <si>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</si>
  <si>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</si>
  <si>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</si>
  <si>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</si>
  <si>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</si>
  <si>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</si>
  <si>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</si>
  <si>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</si>
  <si>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</si>
  <si>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</si>
  <si>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</si>
  <si>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</si>
  <si>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</si>
  <si>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</si>
  <si>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</si>
  <si>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</si>
  <si>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</si>
  <si>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</si>
  <si>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</si>
  <si>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</si>
  <si>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</si>
  <si>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</si>
  <si>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</si>
  <si>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</si>
  <si>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</si>
  <si>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</si>
  <si>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</si>
  <si>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</si>
  <si>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</si>
  <si>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</si>
  <si>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</si>
  <si>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</si>
  <si>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</si>
  <si>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</si>
  <si>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</si>
  <si>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</si>
  <si>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</si>
  <si>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</si>
  <si>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</si>
  <si>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</si>
  <si>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</si>
  <si>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</si>
  <si>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</si>
  <si>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</si>
  <si>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</si>
  <si>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</si>
  <si>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</si>
  <si>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</si>
  <si>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</si>
  <si>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</si>
  <si>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</si>
  <si>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</si>
  <si>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</si>
  <si>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</si>
  <si>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</si>
  <si>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</si>
  <si>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</si>
  <si>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</si>
  <si>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</si>
  <si>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</si>
  <si>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</si>
  <si>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</si>
  <si>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</si>
  <si>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</si>
  <si>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</si>
  <si>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</si>
  <si>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</si>
  <si>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</si>
  <si>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</si>
  <si>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</si>
  <si>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</si>
  <si>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</si>
  <si>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</si>
  <si>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</si>
  <si>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</si>
  <si>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</si>
  <si>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</si>
  <si>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</si>
  <si>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</si>
  <si>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</si>
  <si>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</si>
  <si>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</si>
  <si>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</si>
  <si>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</si>
  <si>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</si>
  <si>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</si>
  <si>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</si>
  <si>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</si>
  <si>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</si>
  <si>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</si>
  <si>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</si>
  <si>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</si>
  <si>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</si>
  <si>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</si>
  <si>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</si>
  <si>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</si>
  <si>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</si>
  <si>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</si>
  <si>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</si>
  <si>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</si>
  <si>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</si>
  <si>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</si>
  <si>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</si>
  <si>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</si>
  <si>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</si>
  <si>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</si>
  <si>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</si>
  <si>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</si>
  <si>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</si>
  <si>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</si>
  <si>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</si>
  <si>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</si>
  <si>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</si>
  <si>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</si>
  <si>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</si>
  <si>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</si>
  <si>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</si>
  <si>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</si>
  <si>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</si>
  <si>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</si>
  <si>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（様式２）①</t>
  </si>
  <si>
    <t>（１）特定入所者介護（支援）サービス費</t>
  </si>
  <si>
    <t>食費</t>
  </si>
  <si>
    <t>介護老人福祉施設</t>
  </si>
  <si>
    <t>介護療養型医療施設</t>
  </si>
  <si>
    <t>居住費（滞在費）</t>
  </si>
  <si>
    <t>イ　支給額</t>
  </si>
  <si>
    <t>平成１７年１２月月報</t>
  </si>
  <si>
    <t>特定入所者介護サービス等費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</si>
</sst>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21" applyFont="1" applyFill="1" applyAlignment="1">
      <alignment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0" fillId="0" borderId="62" xfId="21" applyFont="1" applyBorder="1" applyAlignment="1">
      <alignment horizontal="left" vertical="center" shrinkToFit="1"/>
      <protection/>
    </xf>
    <xf numFmtId="0" fontId="0" fillId="0" borderId="16" xfId="21" applyFont="1" applyBorder="1" applyAlignment="1">
      <alignment horizontal="lef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1" name="Line 5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2" name="Line 6"/>
        <xdr:cNvSpPr>
          <a:spLocks/>
        </xdr:cNvSpPr>
      </xdr:nvSpPr>
      <xdr:spPr>
        <a:xfrm>
          <a:off x="9067800" y="118110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3" name="Line 7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U15" sqref="U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3">
        <v>56254</v>
      </c>
      <c r="E15" s="144"/>
      <c r="F15" s="144"/>
      <c r="G15" s="144"/>
      <c r="H15" s="145"/>
      <c r="I15" s="143">
        <v>379</v>
      </c>
      <c r="J15" s="144"/>
      <c r="K15" s="144"/>
      <c r="L15" s="144"/>
      <c r="M15" s="145"/>
      <c r="N15" s="143">
        <v>164</v>
      </c>
      <c r="O15" s="144"/>
      <c r="P15" s="144"/>
      <c r="Q15" s="144"/>
      <c r="R15" s="145"/>
      <c r="S15" s="143">
        <f>D15+I15-N15</f>
        <v>56469</v>
      </c>
      <c r="T15" s="146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7">
        <v>44492</v>
      </c>
      <c r="E20" s="148"/>
      <c r="F20" s="148"/>
      <c r="G20" s="148"/>
      <c r="H20" s="149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7">
        <v>44685</v>
      </c>
      <c r="T20" s="150"/>
    </row>
    <row r="21" spans="3:20" ht="21.75" customHeight="1">
      <c r="C21" s="20" t="s">
        <v>41</v>
      </c>
      <c r="D21" s="147">
        <v>32709</v>
      </c>
      <c r="E21" s="148"/>
      <c r="F21" s="148"/>
      <c r="G21" s="148"/>
      <c r="H21" s="149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7">
        <v>32825</v>
      </c>
      <c r="T21" s="150"/>
    </row>
    <row r="22" spans="3:20" ht="21.75" customHeight="1">
      <c r="C22" s="22" t="s">
        <v>42</v>
      </c>
      <c r="D22" s="147">
        <v>776</v>
      </c>
      <c r="E22" s="148"/>
      <c r="F22" s="148"/>
      <c r="G22" s="148"/>
      <c r="H22" s="149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7">
        <v>782</v>
      </c>
      <c r="T22" s="150"/>
    </row>
    <row r="23" spans="3:20" ht="21.75" customHeight="1">
      <c r="C23" s="22" t="s">
        <v>43</v>
      </c>
      <c r="D23" s="147">
        <v>86</v>
      </c>
      <c r="E23" s="148"/>
      <c r="F23" s="148"/>
      <c r="G23" s="148"/>
      <c r="H23" s="149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7">
        <v>84</v>
      </c>
      <c r="T23" s="150"/>
    </row>
    <row r="24" spans="3:20" ht="21.75" customHeight="1" thickBot="1">
      <c r="C24" s="19" t="s">
        <v>7</v>
      </c>
      <c r="D24" s="143">
        <f>D20+D21</f>
        <v>77201</v>
      </c>
      <c r="E24" s="144"/>
      <c r="F24" s="144"/>
      <c r="G24" s="144"/>
      <c r="H24" s="145"/>
      <c r="I24" s="23" t="s">
        <v>44</v>
      </c>
      <c r="J24" s="24"/>
      <c r="K24" s="144">
        <f>S29</f>
        <v>591</v>
      </c>
      <c r="L24" s="151"/>
      <c r="M24" s="152"/>
      <c r="N24" s="23" t="s">
        <v>45</v>
      </c>
      <c r="O24" s="24"/>
      <c r="P24" s="144">
        <f>S31</f>
        <v>282</v>
      </c>
      <c r="Q24" s="151"/>
      <c r="R24" s="152"/>
      <c r="S24" s="143">
        <f>S20+S21</f>
        <v>77510</v>
      </c>
      <c r="T24" s="146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7" t="s">
        <v>85</v>
      </c>
      <c r="N28" s="158"/>
      <c r="O28" s="15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4"/>
      <c r="D29" s="147">
        <v>106</v>
      </c>
      <c r="E29" s="148"/>
      <c r="F29" s="149"/>
      <c r="G29" s="147">
        <v>1</v>
      </c>
      <c r="H29" s="148"/>
      <c r="I29" s="149"/>
      <c r="J29" s="147">
        <v>484</v>
      </c>
      <c r="K29" s="148"/>
      <c r="L29" s="149"/>
      <c r="M29" s="147">
        <v>0</v>
      </c>
      <c r="N29" s="148"/>
      <c r="O29" s="149"/>
      <c r="P29" s="147">
        <v>0</v>
      </c>
      <c r="Q29" s="148"/>
      <c r="R29" s="149"/>
      <c r="S29" s="29">
        <f>SUM(D29:R29)</f>
        <v>591</v>
      </c>
      <c r="T29" s="4"/>
    </row>
    <row r="30" spans="3:20" ht="24.75" customHeight="1">
      <c r="C30" s="15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60" t="s">
        <v>86</v>
      </c>
      <c r="N30" s="161"/>
      <c r="O30" s="16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6"/>
      <c r="D31" s="143">
        <v>49</v>
      </c>
      <c r="E31" s="144"/>
      <c r="F31" s="145"/>
      <c r="G31" s="143">
        <v>0</v>
      </c>
      <c r="H31" s="144"/>
      <c r="I31" s="145"/>
      <c r="J31" s="143">
        <v>221</v>
      </c>
      <c r="K31" s="144"/>
      <c r="L31" s="145"/>
      <c r="M31" s="143">
        <v>0</v>
      </c>
      <c r="N31" s="144"/>
      <c r="O31" s="145"/>
      <c r="P31" s="143">
        <v>12</v>
      </c>
      <c r="Q31" s="144"/>
      <c r="R31" s="145"/>
      <c r="S31" s="34">
        <f>SUM(D31:R31)</f>
        <v>282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3225</v>
      </c>
      <c r="G14" s="46">
        <f t="shared" si="0"/>
        <v>3136</v>
      </c>
      <c r="H14" s="46">
        <f t="shared" si="0"/>
        <v>1657</v>
      </c>
      <c r="I14" s="46">
        <f t="shared" si="0"/>
        <v>1340</v>
      </c>
      <c r="J14" s="46">
        <f t="shared" si="0"/>
        <v>1079</v>
      </c>
      <c r="K14" s="46">
        <f t="shared" si="0"/>
        <v>1167</v>
      </c>
      <c r="L14" s="47">
        <f>SUM(F14:K14)</f>
        <v>11604</v>
      </c>
      <c r="M14" s="3"/>
    </row>
    <row r="15" spans="3:13" ht="22.5" customHeight="1">
      <c r="C15" s="44"/>
      <c r="D15" s="48" t="s">
        <v>40</v>
      </c>
      <c r="E15" s="48"/>
      <c r="F15" s="46">
        <v>653</v>
      </c>
      <c r="G15" s="46">
        <v>518</v>
      </c>
      <c r="H15" s="46">
        <v>256</v>
      </c>
      <c r="I15" s="46">
        <v>193</v>
      </c>
      <c r="J15" s="46">
        <v>147</v>
      </c>
      <c r="K15" s="46">
        <v>181</v>
      </c>
      <c r="L15" s="47">
        <f>SUM(F15:K15)</f>
        <v>1948</v>
      </c>
      <c r="M15" s="3"/>
    </row>
    <row r="16" spans="3:13" ht="22.5" customHeight="1">
      <c r="C16" s="44"/>
      <c r="D16" s="48" t="s">
        <v>51</v>
      </c>
      <c r="E16" s="48"/>
      <c r="F16" s="46">
        <v>2572</v>
      </c>
      <c r="G16" s="46">
        <v>2618</v>
      </c>
      <c r="H16" s="46">
        <v>1401</v>
      </c>
      <c r="I16" s="46">
        <v>1147</v>
      </c>
      <c r="J16" s="46">
        <v>932</v>
      </c>
      <c r="K16" s="46">
        <v>986</v>
      </c>
      <c r="L16" s="47">
        <f>SUM(F16:K16)</f>
        <v>9656</v>
      </c>
      <c r="M16" s="3"/>
    </row>
    <row r="17" spans="3:13" ht="22.5" customHeight="1">
      <c r="C17" s="44" t="s">
        <v>52</v>
      </c>
      <c r="D17" s="45"/>
      <c r="E17" s="45"/>
      <c r="F17" s="46">
        <v>100</v>
      </c>
      <c r="G17" s="46">
        <v>141</v>
      </c>
      <c r="H17" s="46">
        <v>63</v>
      </c>
      <c r="I17" s="46">
        <v>56</v>
      </c>
      <c r="J17" s="46">
        <v>36</v>
      </c>
      <c r="K17" s="46">
        <v>50</v>
      </c>
      <c r="L17" s="47">
        <f>SUM(F17:K17)</f>
        <v>446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3325</v>
      </c>
      <c r="G18" s="51">
        <f t="shared" si="1"/>
        <v>3277</v>
      </c>
      <c r="H18" s="51">
        <f t="shared" si="1"/>
        <v>1720</v>
      </c>
      <c r="I18" s="51">
        <f t="shared" si="1"/>
        <v>1396</v>
      </c>
      <c r="J18" s="51">
        <f t="shared" si="1"/>
        <v>1115</v>
      </c>
      <c r="K18" s="51">
        <f t="shared" si="1"/>
        <v>1217</v>
      </c>
      <c r="L18" s="52">
        <f>SUM(F18:K18)</f>
        <v>12050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2206</v>
      </c>
      <c r="G23" s="46">
        <v>2326</v>
      </c>
      <c r="H23" s="46">
        <v>1125</v>
      </c>
      <c r="I23" s="46">
        <v>776</v>
      </c>
      <c r="J23" s="46">
        <v>469</v>
      </c>
      <c r="K23" s="46">
        <v>386</v>
      </c>
      <c r="L23" s="47">
        <f>SUM(F23:K23)</f>
        <v>7288</v>
      </c>
      <c r="M23" s="3"/>
    </row>
    <row r="24" spans="3:13" ht="22.5" customHeight="1">
      <c r="C24" s="55" t="s">
        <v>55</v>
      </c>
      <c r="D24" s="45"/>
      <c r="E24" s="45"/>
      <c r="F24" s="46">
        <v>51</v>
      </c>
      <c r="G24" s="46">
        <v>103</v>
      </c>
      <c r="H24" s="46">
        <v>59</v>
      </c>
      <c r="I24" s="46">
        <v>39</v>
      </c>
      <c r="J24" s="46">
        <v>23</v>
      </c>
      <c r="K24" s="46">
        <v>28</v>
      </c>
      <c r="L24" s="47">
        <f>SUM(F24:K24)</f>
        <v>303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2257</v>
      </c>
      <c r="G25" s="51">
        <f t="shared" si="2"/>
        <v>2429</v>
      </c>
      <c r="H25" s="51">
        <f t="shared" si="2"/>
        <v>1184</v>
      </c>
      <c r="I25" s="51">
        <f t="shared" si="2"/>
        <v>815</v>
      </c>
      <c r="J25" s="51">
        <f t="shared" si="2"/>
        <v>492</v>
      </c>
      <c r="K25" s="51">
        <f t="shared" si="2"/>
        <v>414</v>
      </c>
      <c r="L25" s="52">
        <f>SUM(F25:K25)</f>
        <v>7591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877</v>
      </c>
      <c r="G30" s="164"/>
      <c r="H30" s="163">
        <v>795</v>
      </c>
      <c r="I30" s="164"/>
      <c r="J30" s="163">
        <v>336</v>
      </c>
      <c r="K30" s="164"/>
      <c r="L30" s="56">
        <f>SUM(F30:K30)</f>
        <v>2008</v>
      </c>
      <c r="M30" s="3"/>
    </row>
    <row r="31" spans="3:13" ht="22.5" customHeight="1">
      <c r="C31" s="55" t="s">
        <v>55</v>
      </c>
      <c r="D31" s="45"/>
      <c r="E31" s="45"/>
      <c r="F31" s="163">
        <v>10</v>
      </c>
      <c r="G31" s="164"/>
      <c r="H31" s="163">
        <v>10</v>
      </c>
      <c r="I31" s="164"/>
      <c r="J31" s="163">
        <v>8</v>
      </c>
      <c r="K31" s="164"/>
      <c r="L31" s="56">
        <f>SUM(F31:K31)</f>
        <v>28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887</v>
      </c>
      <c r="G32" s="166"/>
      <c r="H32" s="165">
        <f>H30+H31</f>
        <v>805</v>
      </c>
      <c r="I32" s="166"/>
      <c r="J32" s="165">
        <f>J30+J31</f>
        <v>344</v>
      </c>
      <c r="K32" s="166"/>
      <c r="L32" s="57">
        <f>SUM(F32:K32)</f>
        <v>2036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">
      <selection activeCell="C16" sqref="C16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平成１７年１２月月報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5340</v>
      </c>
      <c r="H10" s="107">
        <f t="shared" si="0"/>
        <v>7025</v>
      </c>
      <c r="I10" s="107">
        <f t="shared" si="0"/>
        <v>3722</v>
      </c>
      <c r="J10" s="107">
        <f t="shared" si="0"/>
        <v>2898</v>
      </c>
      <c r="K10" s="107">
        <f t="shared" si="0"/>
        <v>1960</v>
      </c>
      <c r="L10" s="107">
        <f t="shared" si="0"/>
        <v>1943</v>
      </c>
      <c r="M10" s="108">
        <f>SUM(F10:L10)</f>
        <v>22888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2959</v>
      </c>
      <c r="H11" s="107">
        <f t="shared" si="1"/>
        <v>4210</v>
      </c>
      <c r="I11" s="107">
        <f t="shared" si="1"/>
        <v>2185</v>
      </c>
      <c r="J11" s="107">
        <f t="shared" si="1"/>
        <v>1762</v>
      </c>
      <c r="K11" s="107">
        <f t="shared" si="1"/>
        <v>1221</v>
      </c>
      <c r="L11" s="107">
        <f t="shared" si="1"/>
        <v>1253</v>
      </c>
      <c r="M11" s="108">
        <f>SUM(F11:L11)</f>
        <v>13590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1673</v>
      </c>
      <c r="H12" s="116">
        <v>1649</v>
      </c>
      <c r="I12" s="116">
        <v>680</v>
      </c>
      <c r="J12" s="116">
        <v>482</v>
      </c>
      <c r="K12" s="116">
        <v>320</v>
      </c>
      <c r="L12" s="116">
        <v>331</v>
      </c>
      <c r="M12" s="117">
        <f aca="true" t="shared" si="2" ref="M12:M67">SUM(F12:L12)</f>
        <v>5135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6</v>
      </c>
      <c r="I13" s="116">
        <v>12</v>
      </c>
      <c r="J13" s="116">
        <v>23</v>
      </c>
      <c r="K13" s="116">
        <v>58</v>
      </c>
      <c r="L13" s="116">
        <v>146</v>
      </c>
      <c r="M13" s="117">
        <f t="shared" si="2"/>
        <v>245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70</v>
      </c>
      <c r="H14" s="116">
        <v>273</v>
      </c>
      <c r="I14" s="116">
        <v>178</v>
      </c>
      <c r="J14" s="116">
        <v>202</v>
      </c>
      <c r="K14" s="116">
        <v>160</v>
      </c>
      <c r="L14" s="116">
        <v>213</v>
      </c>
      <c r="M14" s="117">
        <f t="shared" si="2"/>
        <v>1096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3</v>
      </c>
      <c r="H15" s="116">
        <v>14</v>
      </c>
      <c r="I15" s="116">
        <v>17</v>
      </c>
      <c r="J15" s="116">
        <v>15</v>
      </c>
      <c r="K15" s="116">
        <v>7</v>
      </c>
      <c r="L15" s="116">
        <v>21</v>
      </c>
      <c r="M15" s="117">
        <f t="shared" si="2"/>
        <v>77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521</v>
      </c>
      <c r="H16" s="116">
        <v>960</v>
      </c>
      <c r="I16" s="116">
        <v>532</v>
      </c>
      <c r="J16" s="116">
        <v>393</v>
      </c>
      <c r="K16" s="116">
        <v>222</v>
      </c>
      <c r="L16" s="116">
        <v>114</v>
      </c>
      <c r="M16" s="117">
        <f t="shared" si="2"/>
        <v>2742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69</v>
      </c>
      <c r="H17" s="116">
        <v>179</v>
      </c>
      <c r="I17" s="116">
        <v>156</v>
      </c>
      <c r="J17" s="116">
        <v>112</v>
      </c>
      <c r="K17" s="116">
        <v>55</v>
      </c>
      <c r="L17" s="116">
        <v>30</v>
      </c>
      <c r="M17" s="117">
        <f t="shared" si="2"/>
        <v>601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623</v>
      </c>
      <c r="H18" s="116">
        <v>1129</v>
      </c>
      <c r="I18" s="116">
        <v>610</v>
      </c>
      <c r="J18" s="116">
        <v>535</v>
      </c>
      <c r="K18" s="116">
        <v>399</v>
      </c>
      <c r="L18" s="116">
        <v>398</v>
      </c>
      <c r="M18" s="117">
        <f t="shared" si="2"/>
        <v>3694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17</v>
      </c>
      <c r="H19" s="107">
        <f t="shared" si="3"/>
        <v>136</v>
      </c>
      <c r="I19" s="107">
        <f t="shared" si="3"/>
        <v>148</v>
      </c>
      <c r="J19" s="107">
        <f t="shared" si="3"/>
        <v>175</v>
      </c>
      <c r="K19" s="107">
        <f t="shared" si="3"/>
        <v>113</v>
      </c>
      <c r="L19" s="107">
        <f t="shared" si="3"/>
        <v>96</v>
      </c>
      <c r="M19" s="108">
        <f t="shared" si="2"/>
        <v>685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15</v>
      </c>
      <c r="H20" s="116">
        <v>109</v>
      </c>
      <c r="I20" s="116">
        <v>112</v>
      </c>
      <c r="J20" s="116">
        <v>124</v>
      </c>
      <c r="K20" s="116">
        <v>83</v>
      </c>
      <c r="L20" s="116">
        <v>73</v>
      </c>
      <c r="M20" s="117">
        <f t="shared" si="2"/>
        <v>516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2</v>
      </c>
      <c r="H21" s="116">
        <v>27</v>
      </c>
      <c r="I21" s="116">
        <v>36</v>
      </c>
      <c r="J21" s="116">
        <v>51</v>
      </c>
      <c r="K21" s="116">
        <v>29</v>
      </c>
      <c r="L21" s="116">
        <v>23</v>
      </c>
      <c r="M21" s="117">
        <f>SUM(F21:L21)</f>
        <v>168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1</v>
      </c>
      <c r="L22" s="116">
        <v>0</v>
      </c>
      <c r="M22" s="117">
        <f t="shared" si="2"/>
        <v>1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2298</v>
      </c>
      <c r="H23" s="107">
        <f t="shared" si="4"/>
        <v>2623</v>
      </c>
      <c r="I23" s="107">
        <f t="shared" si="4"/>
        <v>1357</v>
      </c>
      <c r="J23" s="107">
        <f t="shared" si="4"/>
        <v>936</v>
      </c>
      <c r="K23" s="107">
        <f t="shared" si="4"/>
        <v>606</v>
      </c>
      <c r="L23" s="107">
        <f t="shared" si="4"/>
        <v>579</v>
      </c>
      <c r="M23" s="108">
        <f t="shared" si="2"/>
        <v>8399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54</v>
      </c>
      <c r="H24" s="116">
        <v>183</v>
      </c>
      <c r="I24" s="116">
        <v>168</v>
      </c>
      <c r="J24" s="116">
        <v>115</v>
      </c>
      <c r="K24" s="116">
        <v>112</v>
      </c>
      <c r="L24" s="116">
        <v>167</v>
      </c>
      <c r="M24" s="117">
        <f t="shared" si="2"/>
        <v>799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65</v>
      </c>
      <c r="I25" s="116">
        <v>100</v>
      </c>
      <c r="J25" s="116">
        <v>59</v>
      </c>
      <c r="K25" s="116">
        <v>36</v>
      </c>
      <c r="L25" s="116">
        <v>15</v>
      </c>
      <c r="M25" s="117">
        <f t="shared" si="2"/>
        <v>275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24</v>
      </c>
      <c r="H26" s="116">
        <v>64</v>
      </c>
      <c r="I26" s="116">
        <v>35</v>
      </c>
      <c r="J26" s="116">
        <v>34</v>
      </c>
      <c r="K26" s="116">
        <v>23</v>
      </c>
      <c r="L26" s="116">
        <v>12</v>
      </c>
      <c r="M26" s="117">
        <f t="shared" si="2"/>
        <v>192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2220</v>
      </c>
      <c r="H27" s="116">
        <v>2311</v>
      </c>
      <c r="I27" s="116">
        <v>1054</v>
      </c>
      <c r="J27" s="116">
        <v>728</v>
      </c>
      <c r="K27" s="116">
        <v>435</v>
      </c>
      <c r="L27" s="116">
        <v>385</v>
      </c>
      <c r="M27" s="117">
        <f>SUM(F27:L27)</f>
        <v>7133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32</v>
      </c>
      <c r="H28" s="116">
        <v>38</v>
      </c>
      <c r="I28" s="116">
        <v>22</v>
      </c>
      <c r="J28" s="116">
        <v>18</v>
      </c>
      <c r="K28" s="116">
        <v>15</v>
      </c>
      <c r="L28" s="116">
        <v>11</v>
      </c>
      <c r="M28" s="117">
        <f t="shared" si="2"/>
        <v>136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34</v>
      </c>
      <c r="H29" s="116">
        <v>18</v>
      </c>
      <c r="I29" s="116">
        <v>10</v>
      </c>
      <c r="J29" s="116">
        <v>7</v>
      </c>
      <c r="K29" s="116">
        <v>5</v>
      </c>
      <c r="L29" s="116">
        <v>4</v>
      </c>
      <c r="M29" s="117">
        <f t="shared" si="2"/>
        <v>78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261</v>
      </c>
      <c r="I30" s="128">
        <f t="shared" si="5"/>
        <v>321</v>
      </c>
      <c r="J30" s="128">
        <f t="shared" si="5"/>
        <v>403</v>
      </c>
      <c r="K30" s="128">
        <f t="shared" si="5"/>
        <v>485</v>
      </c>
      <c r="L30" s="128">
        <f t="shared" si="5"/>
        <v>597</v>
      </c>
      <c r="M30" s="117">
        <f t="shared" si="2"/>
        <v>2067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76</v>
      </c>
      <c r="I31" s="116">
        <v>133</v>
      </c>
      <c r="J31" s="116">
        <v>173</v>
      </c>
      <c r="K31" s="116">
        <v>231</v>
      </c>
      <c r="L31" s="116">
        <v>276</v>
      </c>
      <c r="M31" s="117">
        <f t="shared" si="2"/>
        <v>889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174</v>
      </c>
      <c r="I32" s="116">
        <v>181</v>
      </c>
      <c r="J32" s="116">
        <v>199</v>
      </c>
      <c r="K32" s="116">
        <v>174</v>
      </c>
      <c r="L32" s="116">
        <v>105</v>
      </c>
      <c r="M32" s="117">
        <f t="shared" si="2"/>
        <v>833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11</v>
      </c>
      <c r="I33" s="116">
        <v>7</v>
      </c>
      <c r="J33" s="116">
        <v>31</v>
      </c>
      <c r="K33" s="116">
        <v>80</v>
      </c>
      <c r="L33" s="116">
        <v>216</v>
      </c>
      <c r="M33" s="117">
        <f t="shared" si="2"/>
        <v>345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3</v>
      </c>
      <c r="I34" s="128">
        <f t="shared" si="6"/>
        <v>6</v>
      </c>
      <c r="J34" s="128">
        <f t="shared" si="6"/>
        <v>0</v>
      </c>
      <c r="K34" s="128">
        <f t="shared" si="6"/>
        <v>1</v>
      </c>
      <c r="L34" s="128">
        <f t="shared" si="6"/>
        <v>5</v>
      </c>
      <c r="M34" s="117">
        <f t="shared" si="2"/>
        <v>15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0</v>
      </c>
      <c r="I35" s="116">
        <v>1</v>
      </c>
      <c r="J35" s="116">
        <v>-1</v>
      </c>
      <c r="K35" s="116">
        <v>0</v>
      </c>
      <c r="L35" s="116">
        <v>1</v>
      </c>
      <c r="M35" s="117">
        <f t="shared" si="2"/>
        <v>1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3</v>
      </c>
      <c r="I36" s="116">
        <v>5</v>
      </c>
      <c r="J36" s="116">
        <v>1</v>
      </c>
      <c r="K36" s="116">
        <v>1</v>
      </c>
      <c r="L36" s="116">
        <v>2</v>
      </c>
      <c r="M36" s="117">
        <f t="shared" si="2"/>
        <v>12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0</v>
      </c>
      <c r="I37" s="116">
        <v>0</v>
      </c>
      <c r="J37" s="116">
        <v>0</v>
      </c>
      <c r="K37" s="116">
        <v>0</v>
      </c>
      <c r="L37" s="116">
        <v>2</v>
      </c>
      <c r="M37" s="117">
        <f>SUM(F37:L37)</f>
        <v>2</v>
      </c>
    </row>
    <row r="38" spans="1:13" ht="28.5" customHeight="1">
      <c r="A38" s="170" t="s">
        <v>126</v>
      </c>
      <c r="B38" s="171"/>
      <c r="C38" s="171"/>
      <c r="D38" s="171"/>
      <c r="E38" s="172"/>
      <c r="F38" s="131">
        <f aca="true" t="shared" si="7" ref="F38:L38">F10+F30</f>
        <v>0</v>
      </c>
      <c r="G38" s="131">
        <f t="shared" si="7"/>
        <v>5340</v>
      </c>
      <c r="H38" s="131">
        <f t="shared" si="7"/>
        <v>7286</v>
      </c>
      <c r="I38" s="131">
        <f t="shared" si="7"/>
        <v>4043</v>
      </c>
      <c r="J38" s="131">
        <f t="shared" si="7"/>
        <v>3301</v>
      </c>
      <c r="K38" s="131">
        <f t="shared" si="7"/>
        <v>2445</v>
      </c>
      <c r="L38" s="131">
        <f t="shared" si="7"/>
        <v>2540</v>
      </c>
      <c r="M38" s="132">
        <f>SUM(F38:L38)</f>
        <v>24955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7" t="s">
        <v>106</v>
      </c>
      <c r="B40" s="168"/>
      <c r="C40" s="168"/>
      <c r="D40" s="168"/>
      <c r="E40" s="169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8641293</v>
      </c>
      <c r="H42" s="107">
        <f t="shared" si="8"/>
        <v>21153384</v>
      </c>
      <c r="I42" s="107">
        <f t="shared" si="8"/>
        <v>15188845</v>
      </c>
      <c r="J42" s="107">
        <f t="shared" si="8"/>
        <v>13678570</v>
      </c>
      <c r="K42" s="107">
        <f t="shared" si="8"/>
        <v>9800110</v>
      </c>
      <c r="L42" s="107">
        <f t="shared" si="8"/>
        <v>9911624</v>
      </c>
      <c r="M42" s="108">
        <f>SUM(F42:L42)</f>
        <v>78373826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6488519</v>
      </c>
      <c r="H43" s="107">
        <f t="shared" si="9"/>
        <v>15754600</v>
      </c>
      <c r="I43" s="107">
        <f t="shared" si="9"/>
        <v>10081681</v>
      </c>
      <c r="J43" s="107">
        <f t="shared" si="9"/>
        <v>9611930</v>
      </c>
      <c r="K43" s="107">
        <f t="shared" si="9"/>
        <v>6897378</v>
      </c>
      <c r="L43" s="107">
        <f t="shared" si="9"/>
        <v>7774094</v>
      </c>
      <c r="M43" s="108">
        <f t="shared" si="2"/>
        <v>56608202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3929958</v>
      </c>
      <c r="H44" s="116">
        <v>7373824</v>
      </c>
      <c r="I44" s="116">
        <v>4282944</v>
      </c>
      <c r="J44" s="116">
        <v>3948957</v>
      </c>
      <c r="K44" s="116">
        <v>2953670</v>
      </c>
      <c r="L44" s="116">
        <v>3804868</v>
      </c>
      <c r="M44" s="117">
        <f>SUM(F44:L44)</f>
        <v>26294221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34550</v>
      </c>
      <c r="I45" s="116">
        <v>75800</v>
      </c>
      <c r="J45" s="116">
        <v>126641</v>
      </c>
      <c r="K45" s="116">
        <v>306273</v>
      </c>
      <c r="L45" s="116">
        <v>849038</v>
      </c>
      <c r="M45" s="117">
        <f t="shared" si="2"/>
        <v>1392302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174956</v>
      </c>
      <c r="H46" s="116">
        <v>1070673</v>
      </c>
      <c r="I46" s="116">
        <v>782370</v>
      </c>
      <c r="J46" s="116">
        <v>939980</v>
      </c>
      <c r="K46" s="116">
        <v>808068</v>
      </c>
      <c r="L46" s="116">
        <v>1222014</v>
      </c>
      <c r="M46" s="117">
        <f t="shared" si="2"/>
        <v>4998061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7250</v>
      </c>
      <c r="H47" s="116">
        <v>29150</v>
      </c>
      <c r="I47" s="116">
        <v>28800</v>
      </c>
      <c r="J47" s="116">
        <v>32500</v>
      </c>
      <c r="K47" s="116">
        <v>16600</v>
      </c>
      <c r="L47" s="116">
        <v>46200</v>
      </c>
      <c r="M47" s="117">
        <f t="shared" si="2"/>
        <v>160500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1486025</v>
      </c>
      <c r="H48" s="116">
        <v>4926673</v>
      </c>
      <c r="I48" s="116">
        <v>3152244</v>
      </c>
      <c r="J48" s="116">
        <v>2921608</v>
      </c>
      <c r="K48" s="116">
        <v>1737934</v>
      </c>
      <c r="L48" s="116">
        <v>917485</v>
      </c>
      <c r="M48" s="117">
        <f t="shared" si="2"/>
        <v>15141969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201051</v>
      </c>
      <c r="H49" s="116">
        <v>923564</v>
      </c>
      <c r="I49" s="116">
        <v>909261</v>
      </c>
      <c r="J49" s="116">
        <v>823426</v>
      </c>
      <c r="K49" s="116">
        <v>379605</v>
      </c>
      <c r="L49" s="116">
        <v>226017</v>
      </c>
      <c r="M49" s="117">
        <f t="shared" si="2"/>
        <v>3462924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689279</v>
      </c>
      <c r="H50" s="116">
        <v>1396166</v>
      </c>
      <c r="I50" s="116">
        <v>850262</v>
      </c>
      <c r="J50" s="116">
        <v>818818</v>
      </c>
      <c r="K50" s="116">
        <v>695228</v>
      </c>
      <c r="L50" s="116">
        <v>708472</v>
      </c>
      <c r="M50" s="117">
        <f t="shared" si="2"/>
        <v>5158225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47852</v>
      </c>
      <c r="H51" s="107">
        <f t="shared" si="10"/>
        <v>622541</v>
      </c>
      <c r="I51" s="107">
        <f t="shared" si="10"/>
        <v>825620</v>
      </c>
      <c r="J51" s="107">
        <f t="shared" si="10"/>
        <v>1166515</v>
      </c>
      <c r="K51" s="107">
        <f t="shared" si="10"/>
        <v>973385</v>
      </c>
      <c r="L51" s="107">
        <f t="shared" si="10"/>
        <v>963330</v>
      </c>
      <c r="M51" s="108">
        <f t="shared" si="2"/>
        <v>4599243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41639</v>
      </c>
      <c r="H52" s="116">
        <v>486616</v>
      </c>
      <c r="I52" s="116">
        <v>598962</v>
      </c>
      <c r="J52" s="116">
        <v>866690</v>
      </c>
      <c r="K52" s="116">
        <v>740071</v>
      </c>
      <c r="L52" s="116">
        <v>722168</v>
      </c>
      <c r="M52" s="117">
        <f t="shared" si="2"/>
        <v>3456146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6213</v>
      </c>
      <c r="H53" s="116">
        <v>135925</v>
      </c>
      <c r="I53" s="116">
        <v>226658</v>
      </c>
      <c r="J53" s="116">
        <v>299825</v>
      </c>
      <c r="K53" s="116">
        <v>223050</v>
      </c>
      <c r="L53" s="116">
        <v>241162</v>
      </c>
      <c r="M53" s="117">
        <f t="shared" si="2"/>
        <v>1132833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10264</v>
      </c>
      <c r="L54" s="116">
        <v>0</v>
      </c>
      <c r="M54" s="117">
        <f t="shared" si="2"/>
        <v>10264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2104922</v>
      </c>
      <c r="H55" s="107">
        <f t="shared" si="11"/>
        <v>4776243</v>
      </c>
      <c r="I55" s="107">
        <f t="shared" si="11"/>
        <v>4281544</v>
      </c>
      <c r="J55" s="107">
        <f t="shared" si="11"/>
        <v>2900125</v>
      </c>
      <c r="K55" s="107">
        <f t="shared" si="11"/>
        <v>1929347</v>
      </c>
      <c r="L55" s="107">
        <f t="shared" si="11"/>
        <v>1174200</v>
      </c>
      <c r="M55" s="108">
        <f t="shared" si="2"/>
        <v>17166381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53920</v>
      </c>
      <c r="H56" s="116">
        <v>170020</v>
      </c>
      <c r="I56" s="116">
        <v>139080</v>
      </c>
      <c r="J56" s="116">
        <v>88850</v>
      </c>
      <c r="K56" s="116">
        <v>104050</v>
      </c>
      <c r="L56" s="116">
        <v>137380</v>
      </c>
      <c r="M56" s="117">
        <f t="shared" si="2"/>
        <v>693300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1576280</v>
      </c>
      <c r="I57" s="116">
        <v>2590519</v>
      </c>
      <c r="J57" s="116">
        <v>1498185</v>
      </c>
      <c r="K57" s="116">
        <v>961447</v>
      </c>
      <c r="L57" s="116">
        <v>392657</v>
      </c>
      <c r="M57" s="117">
        <f t="shared" si="2"/>
        <v>7019088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164384</v>
      </c>
      <c r="H58" s="116">
        <v>1063998</v>
      </c>
      <c r="I58" s="116">
        <v>650620</v>
      </c>
      <c r="J58" s="116">
        <v>683745</v>
      </c>
      <c r="K58" s="116">
        <v>484500</v>
      </c>
      <c r="L58" s="116">
        <v>304668</v>
      </c>
      <c r="M58" s="117">
        <f t="shared" si="2"/>
        <v>3351915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1886618</v>
      </c>
      <c r="H59" s="116">
        <v>1965945</v>
      </c>
      <c r="I59" s="116">
        <v>901325</v>
      </c>
      <c r="J59" s="116">
        <v>629345</v>
      </c>
      <c r="K59" s="116">
        <v>379350</v>
      </c>
      <c r="L59" s="116">
        <v>339495</v>
      </c>
      <c r="M59" s="117">
        <f t="shared" si="2"/>
        <v>6102078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5999931</v>
      </c>
      <c r="I60" s="128">
        <f t="shared" si="12"/>
        <v>7899848</v>
      </c>
      <c r="J60" s="128">
        <f t="shared" si="12"/>
        <v>10802042</v>
      </c>
      <c r="K60" s="128">
        <f t="shared" si="12"/>
        <v>14637139</v>
      </c>
      <c r="L60" s="128">
        <f t="shared" si="12"/>
        <v>19847377</v>
      </c>
      <c r="M60" s="117">
        <f t="shared" si="2"/>
        <v>59186337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1649864</v>
      </c>
      <c r="I61" s="116">
        <v>3084027</v>
      </c>
      <c r="J61" s="116">
        <v>4279915</v>
      </c>
      <c r="K61" s="116">
        <v>6393306</v>
      </c>
      <c r="L61" s="116">
        <v>7988412</v>
      </c>
      <c r="M61" s="117">
        <f>SUM(F61:L61)</f>
        <v>23395524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4061962</v>
      </c>
      <c r="I62" s="116">
        <v>4626310</v>
      </c>
      <c r="J62" s="116">
        <v>5391905</v>
      </c>
      <c r="K62" s="116">
        <v>5124602</v>
      </c>
      <c r="L62" s="116">
        <v>3014980</v>
      </c>
      <c r="M62" s="117">
        <f>SUM(F62:L62)</f>
        <v>22219759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288105</v>
      </c>
      <c r="I63" s="116">
        <v>189511</v>
      </c>
      <c r="J63" s="116">
        <v>1130222</v>
      </c>
      <c r="K63" s="116">
        <v>3119231</v>
      </c>
      <c r="L63" s="116">
        <v>8843985</v>
      </c>
      <c r="M63" s="117">
        <f t="shared" si="2"/>
        <v>13571054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72</v>
      </c>
      <c r="I64" s="128">
        <f t="shared" si="13"/>
        <v>140</v>
      </c>
      <c r="J64" s="128">
        <f t="shared" si="13"/>
        <v>-14</v>
      </c>
      <c r="K64" s="128">
        <f t="shared" si="13"/>
        <v>20</v>
      </c>
      <c r="L64" s="128">
        <f t="shared" si="13"/>
        <v>102</v>
      </c>
      <c r="M64" s="117">
        <f t="shared" si="2"/>
        <v>320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0</v>
      </c>
      <c r="I65" s="116">
        <v>30</v>
      </c>
      <c r="J65" s="116">
        <v>-17</v>
      </c>
      <c r="K65" s="116">
        <v>1</v>
      </c>
      <c r="L65" s="116">
        <v>29</v>
      </c>
      <c r="M65" s="117">
        <f>SUM(F65:L65)</f>
        <v>43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72</v>
      </c>
      <c r="I66" s="116">
        <v>110</v>
      </c>
      <c r="J66" s="116">
        <v>3</v>
      </c>
      <c r="K66" s="116">
        <v>19</v>
      </c>
      <c r="L66" s="116">
        <v>38</v>
      </c>
      <c r="M66" s="117">
        <f>SUM(F66:L66)</f>
        <v>242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0</v>
      </c>
      <c r="I67" s="116">
        <v>0</v>
      </c>
      <c r="J67" s="116">
        <v>0</v>
      </c>
      <c r="K67" s="116">
        <v>0</v>
      </c>
      <c r="L67" s="116">
        <v>35</v>
      </c>
      <c r="M67" s="117">
        <f t="shared" si="2"/>
        <v>35</v>
      </c>
    </row>
    <row r="68" spans="1:13" ht="28.5" customHeight="1">
      <c r="A68" s="170" t="s">
        <v>126</v>
      </c>
      <c r="B68" s="171"/>
      <c r="C68" s="171"/>
      <c r="D68" s="171"/>
      <c r="E68" s="172"/>
      <c r="F68" s="131">
        <f>F42+F60</f>
        <v>0</v>
      </c>
      <c r="G68" s="131">
        <f aca="true" t="shared" si="14" ref="G68:L68">G42+G60</f>
        <v>8641293</v>
      </c>
      <c r="H68" s="131">
        <f t="shared" si="14"/>
        <v>27153315</v>
      </c>
      <c r="I68" s="131">
        <f t="shared" si="14"/>
        <v>23088693</v>
      </c>
      <c r="J68" s="131">
        <f>J42+J60</f>
        <v>24480612</v>
      </c>
      <c r="K68" s="131">
        <f t="shared" si="14"/>
        <v>24437249</v>
      </c>
      <c r="L68" s="131">
        <f t="shared" si="14"/>
        <v>29759001</v>
      </c>
      <c r="M68" s="132">
        <f>SUM(F68:L68)</f>
        <v>137560163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7" t="s">
        <v>106</v>
      </c>
      <c r="B70" s="168"/>
      <c r="C70" s="168"/>
      <c r="D70" s="168"/>
      <c r="E70" s="169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97152131</v>
      </c>
      <c r="H72" s="107">
        <f t="shared" si="15"/>
        <v>226247114</v>
      </c>
      <c r="I72" s="107">
        <f t="shared" si="15"/>
        <v>161770226</v>
      </c>
      <c r="J72" s="107">
        <f t="shared" si="15"/>
        <v>145525210</v>
      </c>
      <c r="K72" s="107">
        <f t="shared" si="15"/>
        <v>103681277</v>
      </c>
      <c r="L72" s="107">
        <f t="shared" si="15"/>
        <v>104927529</v>
      </c>
      <c r="M72" s="108">
        <f>SUM(F72:L72)</f>
        <v>839303487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68263045</v>
      </c>
      <c r="H73" s="107">
        <f t="shared" si="16"/>
        <v>165677339</v>
      </c>
      <c r="I73" s="107">
        <f t="shared" si="16"/>
        <v>105965486</v>
      </c>
      <c r="J73" s="107">
        <f t="shared" si="16"/>
        <v>100991180</v>
      </c>
      <c r="K73" s="107">
        <f t="shared" si="16"/>
        <v>72452174</v>
      </c>
      <c r="L73" s="107">
        <f t="shared" si="16"/>
        <v>81648898</v>
      </c>
      <c r="M73" s="108">
        <f>SUM(F73:L73)</f>
        <v>594998122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41643827</v>
      </c>
      <c r="H74" s="116">
        <v>78135552</v>
      </c>
      <c r="I74" s="116">
        <v>45398077</v>
      </c>
      <c r="J74" s="116">
        <v>41839612</v>
      </c>
      <c r="K74" s="116">
        <v>31307689</v>
      </c>
      <c r="L74" s="116">
        <v>40300178</v>
      </c>
      <c r="M74" s="117">
        <f aca="true" t="shared" si="17" ref="M74:M82">SUM(F74:L74)</f>
        <v>278624935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366230</v>
      </c>
      <c r="I75" s="116">
        <v>800855</v>
      </c>
      <c r="J75" s="116">
        <v>1342394</v>
      </c>
      <c r="K75" s="116">
        <v>3246493</v>
      </c>
      <c r="L75" s="116">
        <v>8999802</v>
      </c>
      <c r="M75" s="117">
        <f t="shared" si="17"/>
        <v>14755774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1818322</v>
      </c>
      <c r="H76" s="116">
        <v>11124667</v>
      </c>
      <c r="I76" s="116">
        <v>8131982</v>
      </c>
      <c r="J76" s="116">
        <v>9775233</v>
      </c>
      <c r="K76" s="116">
        <v>8403888</v>
      </c>
      <c r="L76" s="116">
        <v>12707854</v>
      </c>
      <c r="M76" s="117">
        <f t="shared" si="17"/>
        <v>51961946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75400</v>
      </c>
      <c r="H77" s="116">
        <v>303160</v>
      </c>
      <c r="I77" s="116">
        <v>299520</v>
      </c>
      <c r="J77" s="116">
        <v>337384</v>
      </c>
      <c r="K77" s="116">
        <v>172640</v>
      </c>
      <c r="L77" s="116">
        <v>480480</v>
      </c>
      <c r="M77" s="117">
        <f t="shared" si="17"/>
        <v>1668584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15743102</v>
      </c>
      <c r="H78" s="116">
        <v>52187509</v>
      </c>
      <c r="I78" s="116">
        <v>33380719</v>
      </c>
      <c r="J78" s="116">
        <v>30945374</v>
      </c>
      <c r="K78" s="116">
        <v>18422012</v>
      </c>
      <c r="L78" s="116">
        <v>9725298</v>
      </c>
      <c r="M78" s="117">
        <f t="shared" si="17"/>
        <v>160404014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2089604</v>
      </c>
      <c r="H79" s="116">
        <v>9598561</v>
      </c>
      <c r="I79" s="116">
        <v>9451713</v>
      </c>
      <c r="J79" s="116">
        <v>8563003</v>
      </c>
      <c r="K79" s="116">
        <v>3947172</v>
      </c>
      <c r="L79" s="116">
        <v>2350566</v>
      </c>
      <c r="M79" s="117">
        <f t="shared" si="17"/>
        <v>36000619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6892790</v>
      </c>
      <c r="H80" s="116">
        <v>13961660</v>
      </c>
      <c r="I80" s="116">
        <v>8502620</v>
      </c>
      <c r="J80" s="116">
        <v>8188180</v>
      </c>
      <c r="K80" s="116">
        <v>6952280</v>
      </c>
      <c r="L80" s="116">
        <v>7084720</v>
      </c>
      <c r="M80" s="117">
        <f t="shared" si="17"/>
        <v>51582250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497654</v>
      </c>
      <c r="H81" s="107">
        <f t="shared" si="18"/>
        <v>6473529</v>
      </c>
      <c r="I81" s="107">
        <f t="shared" si="18"/>
        <v>8584442</v>
      </c>
      <c r="J81" s="107">
        <f t="shared" si="18"/>
        <v>12116696</v>
      </c>
      <c r="K81" s="107">
        <f t="shared" si="18"/>
        <v>10119623</v>
      </c>
      <c r="L81" s="107">
        <f t="shared" si="18"/>
        <v>10006798</v>
      </c>
      <c r="M81" s="108">
        <f t="shared" si="17"/>
        <v>47798742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433040</v>
      </c>
      <c r="H82" s="116">
        <v>5059922</v>
      </c>
      <c r="I82" s="116">
        <v>6228320</v>
      </c>
      <c r="J82" s="116">
        <v>8998530</v>
      </c>
      <c r="K82" s="116">
        <v>7696703</v>
      </c>
      <c r="L82" s="116">
        <v>7498724</v>
      </c>
      <c r="M82" s="117">
        <f t="shared" si="17"/>
        <v>35915239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64614</v>
      </c>
      <c r="H83" s="116">
        <v>1413607</v>
      </c>
      <c r="I83" s="116">
        <v>2356122</v>
      </c>
      <c r="J83" s="116">
        <v>3118166</v>
      </c>
      <c r="K83" s="116">
        <v>2316175</v>
      </c>
      <c r="L83" s="116">
        <v>2508074</v>
      </c>
      <c r="M83" s="117">
        <f aca="true" t="shared" si="19" ref="M83:M89">SUM(F83:L83)</f>
        <v>11776758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106745</v>
      </c>
      <c r="L84" s="116">
        <v>0</v>
      </c>
      <c r="M84" s="117">
        <f t="shared" si="19"/>
        <v>106745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22264289</v>
      </c>
      <c r="H85" s="107">
        <f t="shared" si="20"/>
        <v>50457540</v>
      </c>
      <c r="I85" s="107">
        <f t="shared" si="20"/>
        <v>45158075</v>
      </c>
      <c r="J85" s="107">
        <f t="shared" si="20"/>
        <v>30593109</v>
      </c>
      <c r="K85" s="107">
        <f t="shared" si="20"/>
        <v>20305866</v>
      </c>
      <c r="L85" s="107">
        <f t="shared" si="20"/>
        <v>12350768</v>
      </c>
      <c r="M85" s="108">
        <f t="shared" si="19"/>
        <v>181129647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539200</v>
      </c>
      <c r="H86" s="116">
        <v>1700200</v>
      </c>
      <c r="I86" s="116">
        <v>1390800</v>
      </c>
      <c r="J86" s="116">
        <v>888500</v>
      </c>
      <c r="K86" s="116">
        <v>1040500</v>
      </c>
      <c r="L86" s="116">
        <v>1373800</v>
      </c>
      <c r="M86" s="117">
        <f t="shared" si="19"/>
        <v>6933000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16681134</v>
      </c>
      <c r="I87" s="116">
        <v>27331015</v>
      </c>
      <c r="J87" s="116">
        <v>15816828</v>
      </c>
      <c r="K87" s="116">
        <v>10131731</v>
      </c>
      <c r="L87" s="116">
        <v>4162160</v>
      </c>
      <c r="M87" s="117">
        <f t="shared" si="19"/>
        <v>74122868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1739357</v>
      </c>
      <c r="H88" s="116">
        <v>11251733</v>
      </c>
      <c r="I88" s="116">
        <v>6887162</v>
      </c>
      <c r="J88" s="116">
        <v>7222301</v>
      </c>
      <c r="K88" s="116">
        <v>5116170</v>
      </c>
      <c r="L88" s="116">
        <v>3218822</v>
      </c>
      <c r="M88" s="117">
        <f t="shared" si="19"/>
        <v>35435545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19985732</v>
      </c>
      <c r="H89" s="116">
        <v>20824473</v>
      </c>
      <c r="I89" s="116">
        <v>9549098</v>
      </c>
      <c r="J89" s="116">
        <v>6665480</v>
      </c>
      <c r="K89" s="116">
        <v>4017465</v>
      </c>
      <c r="L89" s="116">
        <v>3595986</v>
      </c>
      <c r="M89" s="117">
        <f t="shared" si="19"/>
        <v>64638234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945893</v>
      </c>
      <c r="H90" s="116">
        <v>949490</v>
      </c>
      <c r="I90" s="116">
        <v>650242</v>
      </c>
      <c r="J90" s="116">
        <v>721656</v>
      </c>
      <c r="K90" s="116">
        <v>414135</v>
      </c>
      <c r="L90" s="116">
        <v>476255</v>
      </c>
      <c r="M90" s="117">
        <f aca="true" t="shared" si="21" ref="M90:M98">SUM(F90:L90)</f>
        <v>4157671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5181250</v>
      </c>
      <c r="H91" s="116">
        <v>2689216</v>
      </c>
      <c r="I91" s="116">
        <v>1411981</v>
      </c>
      <c r="J91" s="116">
        <v>1102569</v>
      </c>
      <c r="K91" s="116">
        <v>389479</v>
      </c>
      <c r="L91" s="116">
        <v>444810</v>
      </c>
      <c r="M91" s="117">
        <f t="shared" si="21"/>
        <v>11219305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62392109</v>
      </c>
      <c r="I92" s="128">
        <f t="shared" si="22"/>
        <v>82275633</v>
      </c>
      <c r="J92" s="128">
        <f t="shared" si="22"/>
        <v>111926279</v>
      </c>
      <c r="K92" s="128">
        <f t="shared" si="22"/>
        <v>151664875</v>
      </c>
      <c r="L92" s="128">
        <f t="shared" si="22"/>
        <v>205578462</v>
      </c>
      <c r="M92" s="117">
        <f t="shared" si="21"/>
        <v>613837358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17116557</v>
      </c>
      <c r="I93" s="116">
        <v>32078446</v>
      </c>
      <c r="J93" s="116">
        <v>44304988</v>
      </c>
      <c r="K93" s="116">
        <v>66284417</v>
      </c>
      <c r="L93" s="116">
        <v>82925387</v>
      </c>
      <c r="M93" s="117">
        <f t="shared" si="21"/>
        <v>242709795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42305651</v>
      </c>
      <c r="I94" s="116">
        <v>48232688</v>
      </c>
      <c r="J94" s="116">
        <v>56013557</v>
      </c>
      <c r="K94" s="116">
        <v>53244778</v>
      </c>
      <c r="L94" s="116">
        <v>31342064</v>
      </c>
      <c r="M94" s="117">
        <f t="shared" si="21"/>
        <v>231138738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2969901</v>
      </c>
      <c r="I95" s="116">
        <v>1964499</v>
      </c>
      <c r="J95" s="116">
        <v>11607734</v>
      </c>
      <c r="K95" s="116">
        <v>32135680</v>
      </c>
      <c r="L95" s="116">
        <v>91311011</v>
      </c>
      <c r="M95" s="117">
        <f t="shared" si="21"/>
        <v>139988825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157190</v>
      </c>
      <c r="I96" s="128">
        <f t="shared" si="23"/>
        <v>307300</v>
      </c>
      <c r="J96" s="128">
        <f t="shared" si="23"/>
        <v>-28630</v>
      </c>
      <c r="K96" s="128">
        <f t="shared" si="23"/>
        <v>48200</v>
      </c>
      <c r="L96" s="128">
        <f t="shared" si="23"/>
        <v>240040</v>
      </c>
      <c r="M96" s="117">
        <f t="shared" si="21"/>
        <v>724100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0</v>
      </c>
      <c r="I97" s="116">
        <v>63600</v>
      </c>
      <c r="J97" s="116">
        <v>-36040</v>
      </c>
      <c r="K97" s="116">
        <v>7920</v>
      </c>
      <c r="L97" s="116">
        <v>61480</v>
      </c>
      <c r="M97" s="117">
        <f t="shared" si="21"/>
        <v>96960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157190</v>
      </c>
      <c r="I98" s="116">
        <v>243700</v>
      </c>
      <c r="J98" s="116">
        <v>7410</v>
      </c>
      <c r="K98" s="116">
        <v>40280</v>
      </c>
      <c r="L98" s="116">
        <v>93860</v>
      </c>
      <c r="M98" s="117">
        <f t="shared" si="21"/>
        <v>542440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0</v>
      </c>
      <c r="I99" s="116">
        <v>0</v>
      </c>
      <c r="J99" s="116">
        <v>0</v>
      </c>
      <c r="K99" s="116">
        <v>0</v>
      </c>
      <c r="L99" s="116">
        <v>84700</v>
      </c>
      <c r="M99" s="117">
        <f>SUM(F99:L99)</f>
        <v>84700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1">
        <f aca="true" t="shared" si="24" ref="F100:L100">F72+F92</f>
        <v>0</v>
      </c>
      <c r="G100" s="131">
        <f t="shared" si="24"/>
        <v>97152131</v>
      </c>
      <c r="H100" s="131">
        <f t="shared" si="24"/>
        <v>288639223</v>
      </c>
      <c r="I100" s="131">
        <f t="shared" si="24"/>
        <v>244045859</v>
      </c>
      <c r="J100" s="131">
        <f t="shared" si="24"/>
        <v>257451489</v>
      </c>
      <c r="K100" s="131">
        <f t="shared" si="24"/>
        <v>255346152</v>
      </c>
      <c r="L100" s="131">
        <f t="shared" si="24"/>
        <v>310505991</v>
      </c>
      <c r="M100" s="132">
        <f>SUM(F100:L100)</f>
        <v>1453140845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7" t="s">
        <v>106</v>
      </c>
      <c r="B102" s="168"/>
      <c r="C102" s="168"/>
      <c r="D102" s="168"/>
      <c r="E102" s="169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89434511</v>
      </c>
      <c r="H104" s="107">
        <f t="shared" si="25"/>
        <v>205703436</v>
      </c>
      <c r="I104" s="107">
        <f t="shared" si="25"/>
        <v>146547317</v>
      </c>
      <c r="J104" s="107">
        <f t="shared" si="25"/>
        <v>131638594</v>
      </c>
      <c r="K104" s="107">
        <f t="shared" si="25"/>
        <v>93714530</v>
      </c>
      <c r="L104" s="107">
        <f t="shared" si="25"/>
        <v>94794030</v>
      </c>
      <c r="M104" s="108">
        <f>SUM(F104:L104)</f>
        <v>761832418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61435780</v>
      </c>
      <c r="H105" s="107">
        <f t="shared" si="26"/>
        <v>149108330</v>
      </c>
      <c r="I105" s="107">
        <f t="shared" si="26"/>
        <v>95368273</v>
      </c>
      <c r="J105" s="107">
        <f t="shared" si="26"/>
        <v>90891554</v>
      </c>
      <c r="K105" s="107">
        <f t="shared" si="26"/>
        <v>65206647</v>
      </c>
      <c r="L105" s="107">
        <f t="shared" si="26"/>
        <v>73483721</v>
      </c>
      <c r="M105" s="108">
        <f>SUM(F105:L105)</f>
        <v>535494305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37478777</v>
      </c>
      <c r="H106" s="116">
        <v>70321303</v>
      </c>
      <c r="I106" s="116">
        <v>40857981</v>
      </c>
      <c r="J106" s="116">
        <v>37655439</v>
      </c>
      <c r="K106" s="116">
        <v>28176780</v>
      </c>
      <c r="L106" s="116">
        <v>36270026</v>
      </c>
      <c r="M106" s="117">
        <f aca="true" t="shared" si="27" ref="M106:M114">SUM(F106:L106)</f>
        <v>250760306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329606</v>
      </c>
      <c r="I107" s="116">
        <v>720768</v>
      </c>
      <c r="J107" s="116">
        <v>1208153</v>
      </c>
      <c r="K107" s="116">
        <v>2921841</v>
      </c>
      <c r="L107" s="116">
        <v>8099818</v>
      </c>
      <c r="M107" s="117">
        <f t="shared" si="27"/>
        <v>13280186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1636471</v>
      </c>
      <c r="H108" s="116">
        <v>10012107</v>
      </c>
      <c r="I108" s="116">
        <v>7318713</v>
      </c>
      <c r="J108" s="116">
        <v>8797632</v>
      </c>
      <c r="K108" s="116">
        <v>7563438</v>
      </c>
      <c r="L108" s="116">
        <v>11436981</v>
      </c>
      <c r="M108" s="117">
        <f t="shared" si="27"/>
        <v>46765342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67860</v>
      </c>
      <c r="H109" s="116">
        <v>272844</v>
      </c>
      <c r="I109" s="116">
        <v>269568</v>
      </c>
      <c r="J109" s="116">
        <v>303645</v>
      </c>
      <c r="K109" s="116">
        <v>155376</v>
      </c>
      <c r="L109" s="116">
        <v>432432</v>
      </c>
      <c r="M109" s="117">
        <f t="shared" si="27"/>
        <v>1501725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14168554</v>
      </c>
      <c r="H110" s="116">
        <v>46968347</v>
      </c>
      <c r="I110" s="116">
        <v>30042409</v>
      </c>
      <c r="J110" s="116">
        <v>27850669</v>
      </c>
      <c r="K110" s="116">
        <v>16579726</v>
      </c>
      <c r="L110" s="116">
        <v>8752717</v>
      </c>
      <c r="M110" s="117">
        <f t="shared" si="27"/>
        <v>144362422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1880607</v>
      </c>
      <c r="H111" s="116">
        <v>8638629</v>
      </c>
      <c r="I111" s="116">
        <v>8506476</v>
      </c>
      <c r="J111" s="116">
        <v>7706654</v>
      </c>
      <c r="K111" s="116">
        <v>3552434</v>
      </c>
      <c r="L111" s="116">
        <v>2115499</v>
      </c>
      <c r="M111" s="117">
        <f t="shared" si="27"/>
        <v>32400299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6203511</v>
      </c>
      <c r="H112" s="116">
        <v>12565494</v>
      </c>
      <c r="I112" s="116">
        <v>7652358</v>
      </c>
      <c r="J112" s="116">
        <v>7369362</v>
      </c>
      <c r="K112" s="116">
        <v>6257052</v>
      </c>
      <c r="L112" s="116">
        <v>6376248</v>
      </c>
      <c r="M112" s="117">
        <f t="shared" si="27"/>
        <v>46424025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447882</v>
      </c>
      <c r="H113" s="107">
        <f t="shared" si="28"/>
        <v>5826126</v>
      </c>
      <c r="I113" s="107">
        <f t="shared" si="28"/>
        <v>7725943</v>
      </c>
      <c r="J113" s="107">
        <f t="shared" si="28"/>
        <v>10904949</v>
      </c>
      <c r="K113" s="107">
        <f t="shared" si="28"/>
        <v>9107613</v>
      </c>
      <c r="L113" s="107">
        <f t="shared" si="28"/>
        <v>9006076</v>
      </c>
      <c r="M113" s="108">
        <f t="shared" si="27"/>
        <v>43018589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389730</v>
      </c>
      <c r="H114" s="116">
        <v>4553892</v>
      </c>
      <c r="I114" s="116">
        <v>5605450</v>
      </c>
      <c r="J114" s="116">
        <v>8098619</v>
      </c>
      <c r="K114" s="116">
        <v>6926999</v>
      </c>
      <c r="L114" s="116">
        <v>6748819</v>
      </c>
      <c r="M114" s="117">
        <f t="shared" si="27"/>
        <v>32323509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58152</v>
      </c>
      <c r="H115" s="116">
        <v>1272234</v>
      </c>
      <c r="I115" s="116">
        <v>2120493</v>
      </c>
      <c r="J115" s="116">
        <v>2806330</v>
      </c>
      <c r="K115" s="116">
        <v>2084544</v>
      </c>
      <c r="L115" s="116">
        <v>2257257</v>
      </c>
      <c r="M115" s="117">
        <f aca="true" t="shared" si="29" ref="M115:M121">SUM(F115:L115)</f>
        <v>10599010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96070</v>
      </c>
      <c r="L116" s="116">
        <v>0</v>
      </c>
      <c r="M116" s="117">
        <f t="shared" si="29"/>
        <v>96070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22036426</v>
      </c>
      <c r="H117" s="107">
        <f t="shared" si="30"/>
        <v>47494153</v>
      </c>
      <c r="I117" s="107">
        <f t="shared" si="30"/>
        <v>41597103</v>
      </c>
      <c r="J117" s="107">
        <f t="shared" si="30"/>
        <v>28200290</v>
      </c>
      <c r="K117" s="107">
        <f t="shared" si="30"/>
        <v>18677019</v>
      </c>
      <c r="L117" s="107">
        <f t="shared" si="30"/>
        <v>11475276</v>
      </c>
      <c r="M117" s="108">
        <f t="shared" si="29"/>
        <v>169480267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485280</v>
      </c>
      <c r="H118" s="116">
        <v>1530180</v>
      </c>
      <c r="I118" s="116">
        <v>1251720</v>
      </c>
      <c r="J118" s="116">
        <v>799650</v>
      </c>
      <c r="K118" s="116">
        <v>936450</v>
      </c>
      <c r="L118" s="116">
        <v>1236420</v>
      </c>
      <c r="M118" s="117">
        <f t="shared" si="29"/>
        <v>6239700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15012993</v>
      </c>
      <c r="I119" s="116">
        <v>24597849</v>
      </c>
      <c r="J119" s="116">
        <v>14235111</v>
      </c>
      <c r="K119" s="116">
        <v>9118552</v>
      </c>
      <c r="L119" s="116">
        <v>3745937</v>
      </c>
      <c r="M119" s="117">
        <f t="shared" si="29"/>
        <v>66710442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1565414</v>
      </c>
      <c r="H120" s="116">
        <v>10126507</v>
      </c>
      <c r="I120" s="116">
        <v>6198436</v>
      </c>
      <c r="J120" s="116">
        <v>6500049</v>
      </c>
      <c r="K120" s="116">
        <v>4604552</v>
      </c>
      <c r="L120" s="116">
        <v>2896933</v>
      </c>
      <c r="M120" s="117">
        <f t="shared" si="29"/>
        <v>31891891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19985732</v>
      </c>
      <c r="H121" s="116">
        <v>20824473</v>
      </c>
      <c r="I121" s="116">
        <v>9549098</v>
      </c>
      <c r="J121" s="116">
        <v>6665480</v>
      </c>
      <c r="K121" s="116">
        <v>4017465</v>
      </c>
      <c r="L121" s="116">
        <v>3595986</v>
      </c>
      <c r="M121" s="117">
        <f t="shared" si="29"/>
        <v>64638234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851301</v>
      </c>
      <c r="H122" s="116">
        <v>854536</v>
      </c>
      <c r="I122" s="116">
        <v>585216</v>
      </c>
      <c r="J122" s="116">
        <v>649489</v>
      </c>
      <c r="K122" s="116">
        <v>372721</v>
      </c>
      <c r="L122" s="116">
        <v>428628</v>
      </c>
      <c r="M122" s="117">
        <f aca="true" t="shared" si="31" ref="M122:M130">SUM(F122:L122)</f>
        <v>3741891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4663122</v>
      </c>
      <c r="H123" s="116">
        <v>2420291</v>
      </c>
      <c r="I123" s="116">
        <v>1270782</v>
      </c>
      <c r="J123" s="116">
        <v>992312</v>
      </c>
      <c r="K123" s="116">
        <v>350530</v>
      </c>
      <c r="L123" s="116">
        <v>400329</v>
      </c>
      <c r="M123" s="117">
        <f t="shared" si="31"/>
        <v>10097366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56553237</v>
      </c>
      <c r="I124" s="128">
        <f t="shared" si="32"/>
        <v>74369447</v>
      </c>
      <c r="J124" s="128">
        <f t="shared" si="32"/>
        <v>101158175</v>
      </c>
      <c r="K124" s="128">
        <f t="shared" si="32"/>
        <v>137029211</v>
      </c>
      <c r="L124" s="128">
        <f t="shared" si="32"/>
        <v>185948266</v>
      </c>
      <c r="M124" s="117">
        <f>SUM(F124:L124)</f>
        <v>555058336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15531067</v>
      </c>
      <c r="I125" s="116">
        <v>29130447</v>
      </c>
      <c r="J125" s="116">
        <v>40164345</v>
      </c>
      <c r="K125" s="116">
        <v>60097453</v>
      </c>
      <c r="L125" s="116">
        <v>75411159</v>
      </c>
      <c r="M125" s="117">
        <f t="shared" si="31"/>
        <v>220334471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38349262</v>
      </c>
      <c r="I126" s="116">
        <v>43470955</v>
      </c>
      <c r="J126" s="116">
        <v>50504042</v>
      </c>
      <c r="K126" s="116">
        <v>47983912</v>
      </c>
      <c r="L126" s="116">
        <v>28216669</v>
      </c>
      <c r="M126" s="117">
        <f t="shared" si="31"/>
        <v>208524840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2672908</v>
      </c>
      <c r="I127" s="116">
        <v>1768045</v>
      </c>
      <c r="J127" s="116">
        <v>10489788</v>
      </c>
      <c r="K127" s="116">
        <v>28947846</v>
      </c>
      <c r="L127" s="116">
        <v>82320438</v>
      </c>
      <c r="M127" s="117">
        <f t="shared" si="31"/>
        <v>126199025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415750</v>
      </c>
      <c r="I128" s="128">
        <f t="shared" si="33"/>
        <v>434820</v>
      </c>
      <c r="J128" s="128">
        <f t="shared" si="33"/>
        <v>139650</v>
      </c>
      <c r="K128" s="128">
        <f t="shared" si="33"/>
        <v>141240</v>
      </c>
      <c r="L128" s="128">
        <f t="shared" si="33"/>
        <v>357720</v>
      </c>
      <c r="M128" s="117">
        <f t="shared" si="31"/>
        <v>1489180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0</v>
      </c>
      <c r="I129" s="116">
        <v>153880</v>
      </c>
      <c r="J129" s="116">
        <v>-1780</v>
      </c>
      <c r="K129" s="116">
        <v>15540</v>
      </c>
      <c r="L129" s="116">
        <v>47540</v>
      </c>
      <c r="M129" s="117">
        <f t="shared" si="31"/>
        <v>215180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415750</v>
      </c>
      <c r="I130" s="116">
        <v>280940</v>
      </c>
      <c r="J130" s="116">
        <v>98590</v>
      </c>
      <c r="K130" s="116">
        <v>99940</v>
      </c>
      <c r="L130" s="116">
        <v>93340</v>
      </c>
      <c r="M130" s="117">
        <f t="shared" si="31"/>
        <v>988560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0</v>
      </c>
      <c r="I131" s="116">
        <v>0</v>
      </c>
      <c r="J131" s="116">
        <v>42840</v>
      </c>
      <c r="K131" s="116">
        <v>25760</v>
      </c>
      <c r="L131" s="116">
        <v>216840</v>
      </c>
      <c r="M131" s="117">
        <f>SUM(F131:L131)</f>
        <v>285440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1">
        <f aca="true" t="shared" si="34" ref="F132:L132">F104+F124</f>
        <v>0</v>
      </c>
      <c r="G132" s="131">
        <f t="shared" si="34"/>
        <v>89434511</v>
      </c>
      <c r="H132" s="131">
        <f t="shared" si="34"/>
        <v>262256673</v>
      </c>
      <c r="I132" s="131">
        <f t="shared" si="34"/>
        <v>220916764</v>
      </c>
      <c r="J132" s="131">
        <f t="shared" si="34"/>
        <v>232796769</v>
      </c>
      <c r="K132" s="131">
        <f t="shared" si="34"/>
        <v>230743741</v>
      </c>
      <c r="L132" s="131">
        <f t="shared" si="34"/>
        <v>280742296</v>
      </c>
      <c r="M132" s="132">
        <f>SUM(F132:L132)</f>
        <v>1316890754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M40"/>
  <sheetViews>
    <sheetView view="pageBreakPreview" zoomScale="75" zoomScaleSheetLayoutView="75" workbookViewId="0" topLeftCell="A1">
      <pane xSplit="5" ySplit="8" topLeftCell="F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K23" sqref="K23"/>
    </sheetView>
  </sheetViews>
  <sheetFormatPr defaultColWidth="9.00390625" defaultRowHeight="13.5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133</v>
      </c>
    </row>
    <row r="2" ht="23.25" customHeight="1">
      <c r="G2" s="137" t="s">
        <v>103</v>
      </c>
    </row>
    <row r="3" ht="23.25" customHeight="1">
      <c r="G3" s="94" t="str">
        <f>'様式１'!A5</f>
        <v>平成１７年１２月月報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134</v>
      </c>
    </row>
    <row r="7" ht="23.25" customHeight="1">
      <c r="A7" s="96" t="s">
        <v>105</v>
      </c>
    </row>
    <row r="8" spans="1:13" ht="23.25" customHeight="1">
      <c r="A8" s="167" t="s">
        <v>106</v>
      </c>
      <c r="B8" s="168"/>
      <c r="C8" s="168"/>
      <c r="D8" s="168"/>
      <c r="E8" s="169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3.2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3.25" customHeight="1">
      <c r="A10" s="84"/>
      <c r="B10" s="109" t="s">
        <v>135</v>
      </c>
      <c r="C10" s="110"/>
      <c r="D10" s="110"/>
      <c r="E10" s="111"/>
      <c r="F10" s="106"/>
      <c r="G10" s="107">
        <f aca="true" t="shared" si="0" ref="G10:L10">SUM(G11:G16)</f>
        <v>3</v>
      </c>
      <c r="H10" s="107">
        <f t="shared" si="0"/>
        <v>201</v>
      </c>
      <c r="I10" s="107">
        <f t="shared" si="0"/>
        <v>247</v>
      </c>
      <c r="J10" s="107">
        <f t="shared" si="0"/>
        <v>293</v>
      </c>
      <c r="K10" s="107">
        <f t="shared" si="0"/>
        <v>331</v>
      </c>
      <c r="L10" s="107">
        <f t="shared" si="0"/>
        <v>396</v>
      </c>
      <c r="M10" s="108">
        <f aca="true" t="shared" si="1" ref="M10:M24">SUM(F10:L10)</f>
        <v>1471</v>
      </c>
    </row>
    <row r="11" spans="1:13" ht="23.25" customHeight="1">
      <c r="A11" s="84"/>
      <c r="B11" s="112"/>
      <c r="C11" s="113" t="s">
        <v>136</v>
      </c>
      <c r="D11" s="86"/>
      <c r="E11" s="114"/>
      <c r="F11" s="115"/>
      <c r="G11" s="122"/>
      <c r="H11" s="116">
        <v>62</v>
      </c>
      <c r="I11" s="116">
        <v>109</v>
      </c>
      <c r="J11" s="116">
        <v>127</v>
      </c>
      <c r="K11" s="116">
        <v>170</v>
      </c>
      <c r="L11" s="116">
        <v>193</v>
      </c>
      <c r="M11" s="117">
        <f t="shared" si="1"/>
        <v>661</v>
      </c>
    </row>
    <row r="12" spans="1:13" ht="23.25" customHeight="1">
      <c r="A12" s="84"/>
      <c r="B12" s="112"/>
      <c r="C12" s="113" t="s">
        <v>4</v>
      </c>
      <c r="D12" s="86"/>
      <c r="E12" s="114"/>
      <c r="F12" s="115"/>
      <c r="G12" s="122"/>
      <c r="H12" s="116">
        <v>100</v>
      </c>
      <c r="I12" s="116">
        <v>92</v>
      </c>
      <c r="J12" s="116">
        <v>95</v>
      </c>
      <c r="K12" s="116">
        <v>84</v>
      </c>
      <c r="L12" s="116">
        <v>52</v>
      </c>
      <c r="M12" s="117">
        <f t="shared" si="1"/>
        <v>423</v>
      </c>
    </row>
    <row r="13" spans="1:13" ht="23.25" customHeight="1">
      <c r="A13" s="84"/>
      <c r="B13" s="112"/>
      <c r="C13" s="113" t="s">
        <v>137</v>
      </c>
      <c r="D13" s="86"/>
      <c r="E13" s="114"/>
      <c r="F13" s="115"/>
      <c r="G13" s="122"/>
      <c r="H13" s="116">
        <v>9</v>
      </c>
      <c r="I13" s="116">
        <v>4</v>
      </c>
      <c r="J13" s="116">
        <v>15</v>
      </c>
      <c r="K13" s="116">
        <v>42</v>
      </c>
      <c r="L13" s="116">
        <v>118</v>
      </c>
      <c r="M13" s="117">
        <f t="shared" si="1"/>
        <v>188</v>
      </c>
    </row>
    <row r="14" spans="1:13" ht="23.25" customHeight="1">
      <c r="A14" s="84"/>
      <c r="B14" s="112"/>
      <c r="C14" s="113" t="s">
        <v>96</v>
      </c>
      <c r="D14" s="86"/>
      <c r="E14" s="114"/>
      <c r="F14" s="115"/>
      <c r="G14" s="116">
        <v>2</v>
      </c>
      <c r="H14" s="116">
        <v>25</v>
      </c>
      <c r="I14" s="116">
        <v>37</v>
      </c>
      <c r="J14" s="116">
        <v>41</v>
      </c>
      <c r="K14" s="116">
        <v>27</v>
      </c>
      <c r="L14" s="116">
        <v>28</v>
      </c>
      <c r="M14" s="117">
        <f t="shared" si="1"/>
        <v>160</v>
      </c>
    </row>
    <row r="15" spans="1:13" ht="23.25" customHeight="1">
      <c r="A15" s="84"/>
      <c r="B15" s="112"/>
      <c r="C15" s="113" t="s">
        <v>97</v>
      </c>
      <c r="D15" s="86"/>
      <c r="E15" s="114"/>
      <c r="F15" s="115"/>
      <c r="G15" s="116">
        <v>1</v>
      </c>
      <c r="H15" s="116">
        <v>5</v>
      </c>
      <c r="I15" s="116">
        <v>5</v>
      </c>
      <c r="J15" s="116">
        <v>15</v>
      </c>
      <c r="K15" s="116">
        <v>8</v>
      </c>
      <c r="L15" s="116">
        <v>5</v>
      </c>
      <c r="M15" s="117">
        <f t="shared" si="1"/>
        <v>39</v>
      </c>
    </row>
    <row r="16" spans="1:13" ht="23.25" customHeight="1">
      <c r="A16" s="84"/>
      <c r="B16" s="112"/>
      <c r="C16" s="113" t="s">
        <v>98</v>
      </c>
      <c r="D16" s="86"/>
      <c r="E16" s="114"/>
      <c r="F16" s="115"/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7">
        <f t="shared" si="1"/>
        <v>0</v>
      </c>
    </row>
    <row r="17" spans="1:13" ht="23.25" customHeight="1">
      <c r="A17" s="84"/>
      <c r="B17" s="109" t="s">
        <v>138</v>
      </c>
      <c r="C17" s="110"/>
      <c r="D17" s="110"/>
      <c r="E17" s="111"/>
      <c r="F17" s="106"/>
      <c r="G17" s="107">
        <f aca="true" t="shared" si="2" ref="G17:L17">SUM(G18:G23)</f>
        <v>3</v>
      </c>
      <c r="H17" s="107">
        <f t="shared" si="2"/>
        <v>52</v>
      </c>
      <c r="I17" s="107">
        <f t="shared" si="2"/>
        <v>66</v>
      </c>
      <c r="J17" s="107">
        <f t="shared" si="2"/>
        <v>68</v>
      </c>
      <c r="K17" s="107">
        <f t="shared" si="2"/>
        <v>75</v>
      </c>
      <c r="L17" s="107">
        <f t="shared" si="2"/>
        <v>91</v>
      </c>
      <c r="M17" s="108">
        <f t="shared" si="1"/>
        <v>355</v>
      </c>
    </row>
    <row r="18" spans="1:13" ht="23.25" customHeight="1">
      <c r="A18" s="84"/>
      <c r="B18" s="112"/>
      <c r="C18" s="113" t="s">
        <v>136</v>
      </c>
      <c r="D18" s="86"/>
      <c r="E18" s="114"/>
      <c r="F18" s="115"/>
      <c r="G18" s="122"/>
      <c r="H18" s="116">
        <v>9</v>
      </c>
      <c r="I18" s="116">
        <v>22</v>
      </c>
      <c r="J18" s="116">
        <v>22</v>
      </c>
      <c r="K18" s="116">
        <v>31</v>
      </c>
      <c r="L18" s="116">
        <v>41</v>
      </c>
      <c r="M18" s="117">
        <f t="shared" si="1"/>
        <v>125</v>
      </c>
    </row>
    <row r="19" spans="1:13" ht="23.25" customHeight="1">
      <c r="A19" s="84"/>
      <c r="B19" s="112"/>
      <c r="C19" s="113" t="s">
        <v>4</v>
      </c>
      <c r="D19" s="86"/>
      <c r="E19" s="114"/>
      <c r="F19" s="115"/>
      <c r="G19" s="122"/>
      <c r="H19" s="116">
        <v>19</v>
      </c>
      <c r="I19" s="116">
        <v>20</v>
      </c>
      <c r="J19" s="116">
        <v>16</v>
      </c>
      <c r="K19" s="116">
        <v>11</v>
      </c>
      <c r="L19" s="116">
        <v>7</v>
      </c>
      <c r="M19" s="117">
        <f t="shared" si="1"/>
        <v>73</v>
      </c>
    </row>
    <row r="20" spans="1:13" ht="23.25" customHeight="1">
      <c r="A20" s="84"/>
      <c r="B20" s="112"/>
      <c r="C20" s="113" t="s">
        <v>137</v>
      </c>
      <c r="D20" s="86"/>
      <c r="E20" s="114"/>
      <c r="F20" s="115"/>
      <c r="G20" s="122"/>
      <c r="H20" s="116">
        <v>4</v>
      </c>
      <c r="I20" s="116">
        <v>0</v>
      </c>
      <c r="J20" s="116">
        <v>7</v>
      </c>
      <c r="K20" s="116">
        <v>15</v>
      </c>
      <c r="L20" s="116">
        <v>31</v>
      </c>
      <c r="M20" s="117">
        <f t="shared" si="1"/>
        <v>57</v>
      </c>
    </row>
    <row r="21" spans="1:13" ht="23.25" customHeight="1">
      <c r="A21" s="84"/>
      <c r="B21" s="119"/>
      <c r="C21" s="113" t="s">
        <v>96</v>
      </c>
      <c r="D21" s="86"/>
      <c r="E21" s="114"/>
      <c r="F21" s="115"/>
      <c r="G21" s="116">
        <v>2</v>
      </c>
      <c r="H21" s="116">
        <v>20</v>
      </c>
      <c r="I21" s="116">
        <v>22</v>
      </c>
      <c r="J21" s="116">
        <v>22</v>
      </c>
      <c r="K21" s="116">
        <v>17</v>
      </c>
      <c r="L21" s="116">
        <v>12</v>
      </c>
      <c r="M21" s="117">
        <f t="shared" si="1"/>
        <v>95</v>
      </c>
    </row>
    <row r="22" spans="1:13" ht="23.25" customHeight="1">
      <c r="A22" s="84"/>
      <c r="B22" s="119"/>
      <c r="C22" s="113" t="s">
        <v>97</v>
      </c>
      <c r="D22" s="86"/>
      <c r="E22" s="114"/>
      <c r="F22" s="115"/>
      <c r="G22" s="116">
        <v>1</v>
      </c>
      <c r="H22" s="116">
        <v>0</v>
      </c>
      <c r="I22" s="116">
        <v>2</v>
      </c>
      <c r="J22" s="116">
        <v>1</v>
      </c>
      <c r="K22" s="116">
        <v>1</v>
      </c>
      <c r="L22" s="116">
        <v>0</v>
      </c>
      <c r="M22" s="117">
        <f t="shared" si="1"/>
        <v>5</v>
      </c>
    </row>
    <row r="23" spans="1:13" ht="23.25" customHeight="1">
      <c r="A23" s="84"/>
      <c r="B23" s="118"/>
      <c r="C23" s="113" t="s">
        <v>98</v>
      </c>
      <c r="D23" s="86"/>
      <c r="E23" s="114"/>
      <c r="F23" s="115"/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7">
        <f t="shared" si="1"/>
        <v>0</v>
      </c>
    </row>
    <row r="24" spans="1:13" ht="23.25" customHeight="1">
      <c r="A24" s="170" t="s">
        <v>126</v>
      </c>
      <c r="B24" s="171"/>
      <c r="C24" s="171"/>
      <c r="D24" s="171"/>
      <c r="E24" s="172"/>
      <c r="F24" s="131">
        <f aca="true" t="shared" si="3" ref="F24:L24">SUM(F10,F17)</f>
        <v>0</v>
      </c>
      <c r="G24" s="131">
        <f t="shared" si="3"/>
        <v>6</v>
      </c>
      <c r="H24" s="131">
        <f t="shared" si="3"/>
        <v>253</v>
      </c>
      <c r="I24" s="131">
        <f t="shared" si="3"/>
        <v>313</v>
      </c>
      <c r="J24" s="131">
        <f t="shared" si="3"/>
        <v>361</v>
      </c>
      <c r="K24" s="131">
        <f t="shared" si="3"/>
        <v>406</v>
      </c>
      <c r="L24" s="131">
        <f t="shared" si="3"/>
        <v>487</v>
      </c>
      <c r="M24" s="132">
        <f t="shared" si="1"/>
        <v>1826</v>
      </c>
    </row>
    <row r="25" spans="1:13" ht="23.25" customHeight="1">
      <c r="A25" s="101" t="s">
        <v>139</v>
      </c>
      <c r="B25" s="83"/>
      <c r="C25" s="102"/>
      <c r="D25" s="102"/>
      <c r="E25" s="102"/>
      <c r="F25" s="103"/>
      <c r="G25" s="103"/>
      <c r="H25" s="103"/>
      <c r="I25" s="103"/>
      <c r="J25" s="103"/>
      <c r="K25" s="103"/>
      <c r="L25" s="103"/>
      <c r="M25" s="104"/>
    </row>
    <row r="26" spans="1:13" ht="23.25" customHeight="1">
      <c r="A26" s="84"/>
      <c r="B26" s="109" t="s">
        <v>135</v>
      </c>
      <c r="C26" s="110"/>
      <c r="D26" s="110"/>
      <c r="E26" s="111"/>
      <c r="F26" s="106"/>
      <c r="G26" s="107">
        <f aca="true" t="shared" si="4" ref="G26:L26">SUM(G27:G32)</f>
        <v>12040</v>
      </c>
      <c r="H26" s="107">
        <f t="shared" si="4"/>
        <v>4778950</v>
      </c>
      <c r="I26" s="107">
        <f t="shared" si="4"/>
        <v>5888000</v>
      </c>
      <c r="J26" s="107">
        <f t="shared" si="4"/>
        <v>6964680</v>
      </c>
      <c r="K26" s="107">
        <f t="shared" si="4"/>
        <v>8656640</v>
      </c>
      <c r="L26" s="107">
        <f t="shared" si="4"/>
        <v>10455220</v>
      </c>
      <c r="M26" s="108">
        <f aca="true" t="shared" si="5" ref="M26:M40">SUM(F26:L26)</f>
        <v>36755530</v>
      </c>
    </row>
    <row r="27" spans="1:13" ht="23.25" customHeight="1">
      <c r="A27" s="84"/>
      <c r="B27" s="112"/>
      <c r="C27" s="113" t="s">
        <v>136</v>
      </c>
      <c r="D27" s="86"/>
      <c r="E27" s="114"/>
      <c r="F27" s="115"/>
      <c r="G27" s="122"/>
      <c r="H27" s="116">
        <v>1813730</v>
      </c>
      <c r="I27" s="116">
        <v>3045630</v>
      </c>
      <c r="J27" s="116">
        <v>3613270</v>
      </c>
      <c r="K27" s="116">
        <v>4953820</v>
      </c>
      <c r="L27" s="116">
        <v>5546910</v>
      </c>
      <c r="M27" s="117">
        <f t="shared" si="5"/>
        <v>18973360</v>
      </c>
    </row>
    <row r="28" spans="1:13" ht="23.25" customHeight="1">
      <c r="A28" s="84"/>
      <c r="B28" s="112"/>
      <c r="C28" s="113" t="s">
        <v>4</v>
      </c>
      <c r="D28" s="86"/>
      <c r="E28" s="114"/>
      <c r="F28" s="115"/>
      <c r="G28" s="122"/>
      <c r="H28" s="116">
        <v>2537880</v>
      </c>
      <c r="I28" s="116">
        <v>2475920</v>
      </c>
      <c r="J28" s="116">
        <v>2542110</v>
      </c>
      <c r="K28" s="116">
        <v>2203750</v>
      </c>
      <c r="L28" s="116">
        <v>1292920</v>
      </c>
      <c r="M28" s="117">
        <f t="shared" si="5"/>
        <v>11052580</v>
      </c>
    </row>
    <row r="29" spans="1:13" ht="23.25" customHeight="1">
      <c r="A29" s="84"/>
      <c r="B29" s="112"/>
      <c r="C29" s="113" t="s">
        <v>137</v>
      </c>
      <c r="D29" s="86"/>
      <c r="E29" s="114"/>
      <c r="F29" s="115"/>
      <c r="G29" s="122"/>
      <c r="H29" s="116">
        <v>260090</v>
      </c>
      <c r="I29" s="116">
        <v>92070</v>
      </c>
      <c r="J29" s="116">
        <v>400580</v>
      </c>
      <c r="K29" s="116">
        <v>1196930</v>
      </c>
      <c r="L29" s="116">
        <v>3234140</v>
      </c>
      <c r="M29" s="117">
        <f t="shared" si="5"/>
        <v>5183810</v>
      </c>
    </row>
    <row r="30" spans="1:13" ht="23.25" customHeight="1">
      <c r="A30" s="84"/>
      <c r="B30" s="112"/>
      <c r="C30" s="113" t="s">
        <v>96</v>
      </c>
      <c r="D30" s="86"/>
      <c r="E30" s="114"/>
      <c r="F30" s="115"/>
      <c r="G30" s="116">
        <v>7090</v>
      </c>
      <c r="H30" s="116">
        <v>133030</v>
      </c>
      <c r="I30" s="116">
        <v>234020</v>
      </c>
      <c r="J30" s="116">
        <v>320780</v>
      </c>
      <c r="K30" s="116">
        <v>243360</v>
      </c>
      <c r="L30" s="116">
        <v>341180</v>
      </c>
      <c r="M30" s="117">
        <f t="shared" si="5"/>
        <v>1279460</v>
      </c>
    </row>
    <row r="31" spans="1:13" ht="23.25" customHeight="1">
      <c r="A31" s="84"/>
      <c r="B31" s="112"/>
      <c r="C31" s="113" t="s">
        <v>97</v>
      </c>
      <c r="D31" s="86"/>
      <c r="E31" s="114"/>
      <c r="F31" s="115"/>
      <c r="G31" s="116">
        <v>4950</v>
      </c>
      <c r="H31" s="116">
        <v>34220</v>
      </c>
      <c r="I31" s="116">
        <v>40360</v>
      </c>
      <c r="J31" s="116">
        <v>87940</v>
      </c>
      <c r="K31" s="116">
        <v>58780</v>
      </c>
      <c r="L31" s="116">
        <v>40070</v>
      </c>
      <c r="M31" s="117">
        <f t="shared" si="5"/>
        <v>266320</v>
      </c>
    </row>
    <row r="32" spans="1:13" ht="23.25" customHeight="1">
      <c r="A32" s="84"/>
      <c r="B32" s="112"/>
      <c r="C32" s="113" t="s">
        <v>98</v>
      </c>
      <c r="D32" s="86"/>
      <c r="E32" s="114"/>
      <c r="F32" s="115"/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7">
        <f t="shared" si="5"/>
        <v>0</v>
      </c>
    </row>
    <row r="33" spans="1:13" ht="23.25" customHeight="1">
      <c r="A33" s="84"/>
      <c r="B33" s="109" t="s">
        <v>138</v>
      </c>
      <c r="C33" s="110"/>
      <c r="D33" s="110"/>
      <c r="E33" s="111"/>
      <c r="F33" s="106"/>
      <c r="G33" s="107">
        <f aca="true" t="shared" si="6" ref="G33:L33">SUM(G34:G39)</f>
        <v>9520</v>
      </c>
      <c r="H33" s="107">
        <f t="shared" si="6"/>
        <v>613710</v>
      </c>
      <c r="I33" s="107">
        <f t="shared" si="6"/>
        <v>658520</v>
      </c>
      <c r="J33" s="107">
        <f t="shared" si="6"/>
        <v>647430</v>
      </c>
      <c r="K33" s="107">
        <f t="shared" si="6"/>
        <v>894650</v>
      </c>
      <c r="L33" s="107">
        <f t="shared" si="6"/>
        <v>1014360</v>
      </c>
      <c r="M33" s="108">
        <f t="shared" si="5"/>
        <v>3838190</v>
      </c>
    </row>
    <row r="34" spans="1:13" ht="23.25" customHeight="1">
      <c r="A34" s="84"/>
      <c r="B34" s="112"/>
      <c r="C34" s="113" t="s">
        <v>136</v>
      </c>
      <c r="D34" s="86"/>
      <c r="E34" s="114"/>
      <c r="F34" s="115"/>
      <c r="G34" s="122"/>
      <c r="H34" s="116">
        <v>140740</v>
      </c>
      <c r="I34" s="116">
        <v>228260</v>
      </c>
      <c r="J34" s="116">
        <v>304440</v>
      </c>
      <c r="K34" s="116">
        <v>363480</v>
      </c>
      <c r="L34" s="116">
        <v>439740</v>
      </c>
      <c r="M34" s="117">
        <f t="shared" si="5"/>
        <v>1476660</v>
      </c>
    </row>
    <row r="35" spans="1:13" ht="23.25" customHeight="1">
      <c r="A35" s="84"/>
      <c r="B35" s="112"/>
      <c r="C35" s="113" t="s">
        <v>4</v>
      </c>
      <c r="D35" s="86"/>
      <c r="E35" s="114"/>
      <c r="F35" s="115"/>
      <c r="G35" s="122"/>
      <c r="H35" s="116">
        <v>312880</v>
      </c>
      <c r="I35" s="116">
        <v>337890</v>
      </c>
      <c r="J35" s="116">
        <v>213830</v>
      </c>
      <c r="K35" s="116">
        <v>202430</v>
      </c>
      <c r="L35" s="116">
        <v>89780</v>
      </c>
      <c r="M35" s="117">
        <f t="shared" si="5"/>
        <v>1156810</v>
      </c>
    </row>
    <row r="36" spans="1:13" ht="23.25" customHeight="1">
      <c r="A36" s="84"/>
      <c r="B36" s="112"/>
      <c r="C36" s="113" t="s">
        <v>137</v>
      </c>
      <c r="D36" s="86"/>
      <c r="E36" s="114"/>
      <c r="F36" s="115"/>
      <c r="G36" s="122"/>
      <c r="H36" s="116">
        <v>106950</v>
      </c>
      <c r="I36" s="116">
        <v>0</v>
      </c>
      <c r="J36" s="116">
        <v>48350</v>
      </c>
      <c r="K36" s="116">
        <v>201500</v>
      </c>
      <c r="L36" s="116">
        <v>435620</v>
      </c>
      <c r="M36" s="117">
        <f t="shared" si="5"/>
        <v>792420</v>
      </c>
    </row>
    <row r="37" spans="1:13" ht="23.25" customHeight="1">
      <c r="A37" s="84"/>
      <c r="B37" s="119"/>
      <c r="C37" s="113" t="s">
        <v>96</v>
      </c>
      <c r="D37" s="86"/>
      <c r="E37" s="114"/>
      <c r="F37" s="115"/>
      <c r="G37" s="116">
        <v>3770</v>
      </c>
      <c r="H37" s="116">
        <v>53140</v>
      </c>
      <c r="I37" s="116">
        <v>77670</v>
      </c>
      <c r="J37" s="116">
        <v>80810</v>
      </c>
      <c r="K37" s="116">
        <v>125960</v>
      </c>
      <c r="L37" s="116">
        <v>49220</v>
      </c>
      <c r="M37" s="117">
        <f t="shared" si="5"/>
        <v>390570</v>
      </c>
    </row>
    <row r="38" spans="1:13" ht="23.25" customHeight="1">
      <c r="A38" s="84"/>
      <c r="B38" s="119"/>
      <c r="C38" s="113" t="s">
        <v>97</v>
      </c>
      <c r="D38" s="86"/>
      <c r="E38" s="114"/>
      <c r="F38" s="115"/>
      <c r="G38" s="116">
        <v>5750</v>
      </c>
      <c r="H38" s="116">
        <v>0</v>
      </c>
      <c r="I38" s="116">
        <v>14700</v>
      </c>
      <c r="J38" s="116">
        <v>0</v>
      </c>
      <c r="K38" s="116">
        <v>1280</v>
      </c>
      <c r="L38" s="116">
        <v>0</v>
      </c>
      <c r="M38" s="117">
        <f t="shared" si="5"/>
        <v>21730</v>
      </c>
    </row>
    <row r="39" spans="1:13" ht="23.25" customHeight="1">
      <c r="A39" s="84"/>
      <c r="B39" s="118"/>
      <c r="C39" s="113" t="s">
        <v>98</v>
      </c>
      <c r="D39" s="86"/>
      <c r="E39" s="114"/>
      <c r="F39" s="115"/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7">
        <f t="shared" si="5"/>
        <v>0</v>
      </c>
    </row>
    <row r="40" spans="1:13" ht="23.25" customHeight="1">
      <c r="A40" s="170" t="s">
        <v>126</v>
      </c>
      <c r="B40" s="171"/>
      <c r="C40" s="171"/>
      <c r="D40" s="171"/>
      <c r="E40" s="172"/>
      <c r="F40" s="131">
        <f aca="true" t="shared" si="7" ref="F40:L40">SUM(F26,F33)</f>
        <v>0</v>
      </c>
      <c r="G40" s="131">
        <f t="shared" si="7"/>
        <v>21560</v>
      </c>
      <c r="H40" s="131">
        <f t="shared" si="7"/>
        <v>5392660</v>
      </c>
      <c r="I40" s="131">
        <f t="shared" si="7"/>
        <v>6546520</v>
      </c>
      <c r="J40" s="131">
        <f t="shared" si="7"/>
        <v>7612110</v>
      </c>
      <c r="K40" s="131">
        <f t="shared" si="7"/>
        <v>9551290</v>
      </c>
      <c r="L40" s="131">
        <f t="shared" si="7"/>
        <v>11469580</v>
      </c>
      <c r="M40" s="132">
        <f t="shared" si="5"/>
        <v>40593720</v>
      </c>
    </row>
  </sheetData>
  <sheetProtection/>
  <mergeCells count="3">
    <mergeCell ref="A40:E40"/>
    <mergeCell ref="A8:E8"/>
    <mergeCell ref="A24:E24"/>
  </mergeCells>
  <printOptions/>
  <pageMargins left="0.58" right="0.24" top="0.74" bottom="0.57" header="0.5118110236220472" footer="0.5118110236220472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7">
        <v>0</v>
      </c>
      <c r="H15" s="149"/>
      <c r="I15" s="147">
        <v>240</v>
      </c>
      <c r="J15" s="149"/>
      <c r="K15" s="147">
        <f>G15+I15</f>
        <v>240</v>
      </c>
      <c r="L15" s="150"/>
    </row>
    <row r="16" spans="4:12" ht="18.75" customHeight="1" thickBot="1">
      <c r="D16" s="49" t="s">
        <v>64</v>
      </c>
      <c r="E16" s="50"/>
      <c r="F16" s="50"/>
      <c r="G16" s="143">
        <v>0</v>
      </c>
      <c r="H16" s="145"/>
      <c r="I16" s="143">
        <v>2645354</v>
      </c>
      <c r="J16" s="145"/>
      <c r="K16" s="143">
        <f>G16+I16</f>
        <v>2645354</v>
      </c>
      <c r="L16" s="146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7">
        <v>124</v>
      </c>
      <c r="H20" s="149"/>
      <c r="I20" s="147">
        <v>1118</v>
      </c>
      <c r="J20" s="149"/>
      <c r="K20" s="147">
        <f>G20+I20</f>
        <v>1242</v>
      </c>
      <c r="L20" s="150"/>
    </row>
    <row r="21" spans="4:12" ht="18.75" customHeight="1" thickBot="1">
      <c r="D21" s="49" t="s">
        <v>64</v>
      </c>
      <c r="E21" s="50"/>
      <c r="F21" s="50"/>
      <c r="G21" s="143">
        <v>1069737</v>
      </c>
      <c r="H21" s="145"/>
      <c r="I21" s="143">
        <v>7255519</v>
      </c>
      <c r="J21" s="145"/>
      <c r="K21" s="143">
        <f>G21+I21</f>
        <v>8325256</v>
      </c>
      <c r="L21" s="146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7">
        <v>122</v>
      </c>
      <c r="H25" s="149"/>
      <c r="I25" s="147">
        <v>138</v>
      </c>
      <c r="J25" s="149"/>
      <c r="K25" s="147">
        <f>G25+I25</f>
        <v>260</v>
      </c>
      <c r="L25" s="150"/>
    </row>
    <row r="26" spans="4:12" ht="18.75" customHeight="1" thickBot="1">
      <c r="D26" s="49" t="s">
        <v>64</v>
      </c>
      <c r="E26" s="50"/>
      <c r="F26" s="50"/>
      <c r="G26" s="143">
        <v>885034</v>
      </c>
      <c r="H26" s="145"/>
      <c r="I26" s="143">
        <v>800456</v>
      </c>
      <c r="J26" s="145"/>
      <c r="K26" s="143">
        <f>G26+I26</f>
        <v>1685490</v>
      </c>
      <c r="L26" s="146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7">
        <f>G15+G20+G25</f>
        <v>246</v>
      </c>
      <c r="H30" s="149"/>
      <c r="I30" s="147">
        <f>I15+I20+I25</f>
        <v>1496</v>
      </c>
      <c r="J30" s="149"/>
      <c r="K30" s="147">
        <f>G30+I30</f>
        <v>1742</v>
      </c>
      <c r="L30" s="150"/>
    </row>
    <row r="31" spans="4:12" ht="18.75" customHeight="1" thickBot="1">
      <c r="D31" s="49" t="s">
        <v>64</v>
      </c>
      <c r="E31" s="50"/>
      <c r="F31" s="50"/>
      <c r="G31" s="143">
        <f>G16+G21+G26</f>
        <v>1954771</v>
      </c>
      <c r="H31" s="145"/>
      <c r="I31" s="143">
        <f>I16+I21+I26</f>
        <v>10701329</v>
      </c>
      <c r="J31" s="145"/>
      <c r="K31" s="143">
        <f>G31+I31</f>
        <v>12656100</v>
      </c>
      <c r="L31" s="146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32"/>
  <sheetViews>
    <sheetView workbookViewId="0" topLeftCell="A1">
      <selection activeCell="D21" sqref="D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平成１７年１２月月報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2200827770</v>
      </c>
      <c r="E14" s="69">
        <v>1437602240</v>
      </c>
      <c r="F14" s="69">
        <v>4309830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547145590</v>
      </c>
      <c r="E15" s="69">
        <v>358722110</v>
      </c>
      <c r="F15" s="69">
        <v>1032770</v>
      </c>
      <c r="G15" s="69">
        <v>0</v>
      </c>
      <c r="H15" s="69">
        <v>188423480</v>
      </c>
      <c r="I15" s="56">
        <v>15257740</v>
      </c>
    </row>
    <row r="16" spans="2:9" ht="21" customHeight="1">
      <c r="B16" s="70"/>
      <c r="C16" s="68" t="s">
        <v>7</v>
      </c>
      <c r="D16" s="69">
        <f aca="true" t="shared" si="0" ref="D16:I16">D14+D15</f>
        <v>2747973360</v>
      </c>
      <c r="E16" s="69">
        <f t="shared" si="0"/>
        <v>1796324350</v>
      </c>
      <c r="F16" s="69">
        <f t="shared" si="0"/>
        <v>5342600</v>
      </c>
      <c r="G16" s="69">
        <f t="shared" si="0"/>
        <v>0</v>
      </c>
      <c r="H16" s="69">
        <f t="shared" si="0"/>
        <v>188423480</v>
      </c>
      <c r="I16" s="56">
        <f t="shared" si="0"/>
        <v>15257740</v>
      </c>
    </row>
    <row r="17" spans="2:9" ht="21" customHeight="1">
      <c r="B17" s="70" t="s">
        <v>33</v>
      </c>
      <c r="C17" s="68" t="s">
        <v>32</v>
      </c>
      <c r="D17" s="69">
        <v>54407830</v>
      </c>
      <c r="E17" s="69">
        <v>11435120</v>
      </c>
      <c r="F17" s="69">
        <v>5340</v>
      </c>
      <c r="G17" s="69">
        <v>8217000</v>
      </c>
      <c r="H17" s="69">
        <v>34755710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2200827770</v>
      </c>
      <c r="E18" s="69">
        <f>E14</f>
        <v>1437602240</v>
      </c>
      <c r="F18" s="69">
        <f>F14</f>
        <v>4309830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601553420</v>
      </c>
      <c r="E19" s="69">
        <f>E15+E17</f>
        <v>370157230</v>
      </c>
      <c r="F19" s="69">
        <f>F15+F17</f>
        <v>1038110</v>
      </c>
      <c r="G19" s="69">
        <f>G15+G17</f>
        <v>8217000</v>
      </c>
      <c r="H19" s="69">
        <f>H15+H17</f>
        <v>223179190</v>
      </c>
      <c r="I19" s="56">
        <f>I16+I18</f>
        <v>15257740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2802381190</v>
      </c>
      <c r="E20" s="74">
        <f t="shared" si="1"/>
        <v>1807759470</v>
      </c>
      <c r="F20" s="74">
        <f t="shared" si="1"/>
        <v>5347940</v>
      </c>
      <c r="G20" s="74">
        <f t="shared" si="1"/>
        <v>8217000</v>
      </c>
      <c r="H20" s="74">
        <f t="shared" si="1"/>
        <v>223179190</v>
      </c>
      <c r="I20" s="57">
        <f t="shared" si="1"/>
        <v>15257740</v>
      </c>
    </row>
    <row r="21" spans="3:5" ht="18.75" customHeight="1">
      <c r="C21" s="13"/>
      <c r="E21" s="142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10350879906</v>
      </c>
      <c r="E27" s="69">
        <v>10350981678</v>
      </c>
      <c r="F27" s="69">
        <v>101772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706211931</v>
      </c>
      <c r="E28" s="69">
        <v>706211931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101772881</v>
      </c>
      <c r="E29" s="69">
        <v>101772881</v>
      </c>
      <c r="F29" s="69">
        <v>0</v>
      </c>
      <c r="G29" s="69">
        <v>0</v>
      </c>
      <c r="H29" s="56">
        <v>0</v>
      </c>
    </row>
    <row r="30" spans="2:8" ht="21.75" customHeight="1">
      <c r="B30" s="174" t="s">
        <v>141</v>
      </c>
      <c r="C30" s="175"/>
      <c r="D30" s="69">
        <v>40593720</v>
      </c>
      <c r="E30" s="69">
        <v>40593720</v>
      </c>
      <c r="F30" s="69">
        <v>0</v>
      </c>
      <c r="G30" s="69">
        <v>0</v>
      </c>
      <c r="H30" s="56">
        <v>0</v>
      </c>
    </row>
    <row r="31" spans="2:8" ht="21.75" customHeight="1">
      <c r="B31" s="22" t="s">
        <v>75</v>
      </c>
      <c r="C31" s="48"/>
      <c r="D31" s="75"/>
      <c r="E31" s="75"/>
      <c r="F31" s="75"/>
      <c r="G31" s="75"/>
      <c r="H31" s="76"/>
    </row>
    <row r="32" spans="2:8" ht="21.75" customHeight="1" thickBot="1">
      <c r="B32" s="77" t="s">
        <v>7</v>
      </c>
      <c r="C32" s="50"/>
      <c r="D32" s="74">
        <f>SUM(D27:D31)</f>
        <v>11199458438</v>
      </c>
      <c r="E32" s="74">
        <f>SUM(E27:E31)</f>
        <v>11199560210</v>
      </c>
      <c r="F32" s="74">
        <f>SUM(F27:F31)</f>
        <v>101772</v>
      </c>
      <c r="G32" s="74">
        <f>SUM(G27:G31)</f>
        <v>0</v>
      </c>
      <c r="H32" s="57">
        <f>SUM(H27:H31)</f>
        <v>0</v>
      </c>
    </row>
  </sheetData>
  <mergeCells count="2">
    <mergeCell ref="A4:J4"/>
    <mergeCell ref="B30:C3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2007-01-11T08:23:15Z</cp:lastPrinted>
  <dcterms:created xsi:type="dcterms:W3CDTF">2006-12-27T00:16:47Z</dcterms:created>
  <dcterms:modified xsi:type="dcterms:W3CDTF">2007-01-11T08:32:25Z</dcterms:modified>
  <cp:category/>
  <cp:version/>
  <cp:contentType/>
  <cp:contentStatus/>
</cp:coreProperties>
</file>