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15" windowWidth="14715" windowHeight="8415" activeTab="0"/>
  </bookViews>
  <sheets>
    <sheet name="様式１" sheetId="1" r:id="rId1"/>
    <sheet name="様式１の４" sheetId="2" r:id="rId2"/>
    <sheet name="様式２" sheetId="3" r:id="rId3"/>
    <sheet name="様式２の５" sheetId="4" r:id="rId4"/>
    <sheet name="様式３" sheetId="5" r:id="rId5"/>
  </sheets>
  <definedNames>
    <definedName name="_xlnm.Print_Area" localSheetId="2">'様式２'!$A$1:$M$133</definedName>
    <definedName name="_xlnm.Print_Area" localSheetId="4">'様式３'!$A$1:$I$31</definedName>
    <definedName name="_xlnm.Print_Titles" localSheetId="2">'様式２'!$1:$7</definedName>
  </definedNames>
  <calcPr fullCalcOnLoad="1" refMode="R1C1"/>
</workbook>
</file>

<file path=xl/sharedStrings.xml><?xml version="1.0" encoding="utf-8"?>
<sst xmlns="http://schemas.openxmlformats.org/spreadsheetml/2006/main" count="294" uniqueCount="134">
  <si>
    <t>（様式２）</t>
  </si>
  <si>
    <t>（１）介護給付・予防給付</t>
  </si>
  <si>
    <t>非該当</t>
  </si>
  <si>
    <t>計</t>
  </si>
  <si>
    <t>介護老人保健施設</t>
  </si>
  <si>
    <t>２．保険給付決定状況（続き）</t>
  </si>
  <si>
    <t>その他</t>
  </si>
  <si>
    <t>計</t>
  </si>
  <si>
    <t>ア 老齢福祉年金受給者等</t>
  </si>
  <si>
    <t>イ 市町村民税世帯非課税者等</t>
  </si>
  <si>
    <t>ウ ア及びイ以外</t>
  </si>
  <si>
    <t>エ 合計</t>
  </si>
  <si>
    <t>１．一般状況</t>
  </si>
  <si>
    <t>年齢区分</t>
  </si>
  <si>
    <t>転入</t>
  </si>
  <si>
    <t>職権復活</t>
  </si>
  <si>
    <t>転出</t>
  </si>
  <si>
    <t>職権喪失</t>
  </si>
  <si>
    <t>死亡</t>
  </si>
  <si>
    <t>要支援</t>
  </si>
  <si>
    <t>要介護１</t>
  </si>
  <si>
    <t>要介護２</t>
  </si>
  <si>
    <t>要介護３</t>
  </si>
  <si>
    <t>要介護４</t>
  </si>
  <si>
    <t>要介護５</t>
  </si>
  <si>
    <t>３．保険料収納状況</t>
  </si>
  <si>
    <t>調定額累計</t>
  </si>
  <si>
    <t>収納額累計</t>
  </si>
  <si>
    <t>不納欠損額</t>
  </si>
  <si>
    <t>未収額</t>
  </si>
  <si>
    <t>現年度分</t>
  </si>
  <si>
    <t>特別徴収</t>
  </si>
  <si>
    <t>普通徴収</t>
  </si>
  <si>
    <t>滞納繰越分</t>
  </si>
  <si>
    <t>４．保険給付支払状況</t>
  </si>
  <si>
    <t>未払額</t>
  </si>
  <si>
    <t>（様式１）</t>
  </si>
  <si>
    <t>介護保険事業状況報告</t>
  </si>
  <si>
    <t>(1) 第１号被保険者のいる世帯数</t>
  </si>
  <si>
    <t>(2) 第１号被保険者数</t>
  </si>
  <si>
    <t>65歳以上75歳未満</t>
  </si>
  <si>
    <t>75歳以上　　　　</t>
  </si>
  <si>
    <t>(再掲)外国人被保険者</t>
  </si>
  <si>
    <t>(再掲)住所地特例被保険者</t>
  </si>
  <si>
    <t>※１</t>
  </si>
  <si>
    <t>※２</t>
  </si>
  <si>
    <t>(3) 第１号被保険者増減内訳</t>
  </si>
  <si>
    <t>65歳到達</t>
  </si>
  <si>
    <t>（様式１の４）</t>
  </si>
  <si>
    <t>１．一般状況（続き）</t>
  </si>
  <si>
    <t xml:space="preserve"> 第１号被保険者</t>
  </si>
  <si>
    <t>75歳以上</t>
  </si>
  <si>
    <t xml:space="preserve"> 第２号被保険者</t>
  </si>
  <si>
    <t>総　　数</t>
  </si>
  <si>
    <t>第１号被保険者</t>
  </si>
  <si>
    <t>第２号被保険者</t>
  </si>
  <si>
    <t>介護老人福祉施設</t>
  </si>
  <si>
    <t>介護老人保健施設</t>
  </si>
  <si>
    <t>介護療養型医療施設</t>
  </si>
  <si>
    <t>（様式２の５）</t>
  </si>
  <si>
    <t>⑤ 高額介護(居宅支援)サービス費</t>
  </si>
  <si>
    <t>世　帯　合　算</t>
  </si>
  <si>
    <t>そ　の　他</t>
  </si>
  <si>
    <t>件　　　数</t>
  </si>
  <si>
    <t>支　給　額</t>
  </si>
  <si>
    <t>（様式３）</t>
  </si>
  <si>
    <t>（単位：円）</t>
  </si>
  <si>
    <t>区　　　分</t>
  </si>
  <si>
    <t>還付未済額（別掲）</t>
  </si>
  <si>
    <t>合　　計</t>
  </si>
  <si>
    <t>支払義務額累計</t>
  </si>
  <si>
    <t>戻入未済額　累計</t>
  </si>
  <si>
    <t>介護サービス等諸費</t>
  </si>
  <si>
    <t>支援サービス等諸費</t>
  </si>
  <si>
    <t>高額介護サービス等費</t>
  </si>
  <si>
    <t>その他の保険給付費</t>
  </si>
  <si>
    <t>減免額　 　 (別掲)</t>
  </si>
  <si>
    <t>支払済額　　　累計</t>
  </si>
  <si>
    <t>徴収金等　　　累計</t>
  </si>
  <si>
    <t>前月末現在</t>
  </si>
  <si>
    <t>当月中増</t>
  </si>
  <si>
    <t>当月中減</t>
  </si>
  <si>
    <t>当月末現在</t>
  </si>
  <si>
    <t>当月中増（※１）</t>
  </si>
  <si>
    <t>当月中減（※２）</t>
  </si>
  <si>
    <t>適用除外
非該当</t>
  </si>
  <si>
    <t>適用除外
該当</t>
  </si>
  <si>
    <t>(11) 要介護(要支援)認定者数</t>
  </si>
  <si>
    <t>(12) 居宅介護(支援)サービス受給者数</t>
  </si>
  <si>
    <t>(13) 施設介護サービス受給者数</t>
  </si>
  <si>
    <t>介護保険事業状況報告</t>
  </si>
  <si>
    <t>訪問介護</t>
  </si>
  <si>
    <t>訪問入浴介護</t>
  </si>
  <si>
    <t>訪問看護</t>
  </si>
  <si>
    <t>訪問リハビリテーション</t>
  </si>
  <si>
    <t>福祉用具貸与</t>
  </si>
  <si>
    <t>短期入所生活介護</t>
  </si>
  <si>
    <t>短期入所療養介護（老健）</t>
  </si>
  <si>
    <t>短期入所療養介護（医療）</t>
  </si>
  <si>
    <t>居宅療養管理指導</t>
  </si>
  <si>
    <t>特定施設入所者生活介護</t>
  </si>
  <si>
    <t>居宅介護支援</t>
  </si>
  <si>
    <t>非該当</t>
  </si>
  <si>
    <t>介護保険事業状況報告</t>
  </si>
  <si>
    <t>２．保険給付決定状況</t>
  </si>
  <si>
    <t>①総　数</t>
  </si>
  <si>
    <t>種　　　　　　　　　類</t>
  </si>
  <si>
    <t>要支援</t>
  </si>
  <si>
    <t>要介護１</t>
  </si>
  <si>
    <t>要介護２</t>
  </si>
  <si>
    <t>要介護３</t>
  </si>
  <si>
    <t>要介護４</t>
  </si>
  <si>
    <t>要介護５</t>
  </si>
  <si>
    <t>ア　件　数</t>
  </si>
  <si>
    <t xml:space="preserve"> 在宅介護サービス</t>
  </si>
  <si>
    <t>　訪問通所サービス</t>
  </si>
  <si>
    <t>通所介護</t>
  </si>
  <si>
    <t>通所リハビリテーション</t>
  </si>
  <si>
    <t>　短期入所サービス</t>
  </si>
  <si>
    <t>　その他の単品サービス</t>
  </si>
  <si>
    <t>　福祉用具購入費</t>
  </si>
  <si>
    <t>　住宅改修費</t>
  </si>
  <si>
    <t>　施設介護サービス</t>
  </si>
  <si>
    <t>介護老人福祉施設</t>
  </si>
  <si>
    <t>介護療養型医療施設</t>
  </si>
  <si>
    <t xml:space="preserve"> 食事提供費用（再掲）</t>
  </si>
  <si>
    <t>合　　計</t>
  </si>
  <si>
    <t>イ 単位数</t>
  </si>
  <si>
    <t xml:space="preserve"> 食事提供費用（日数）</t>
  </si>
  <si>
    <t>ウ 費用額</t>
  </si>
  <si>
    <t>エ 支給額</t>
  </si>
  <si>
    <t>認知症対応型共同生活介護</t>
  </si>
  <si>
    <t>認知症対応型共同生活介護</t>
  </si>
  <si>
    <t>平成１７年７月月報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</si>
</sst>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%"/>
    <numFmt numFmtId="180" formatCode="#,##0.0_ "/>
    <numFmt numFmtId="181" formatCode="#,##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_ "/>
    <numFmt numFmtId="186" formatCode="#,##0.0000_ "/>
    <numFmt numFmtId="187" formatCode="&quot;円&quot;"/>
    <numFmt numFmtId="188" formatCode="#,##0_ &quot;円&quot;"/>
    <numFmt numFmtId="189" formatCode="#,##0.000_ "/>
    <numFmt numFmtId="190" formatCode="#,##0_ &quot;人&quot;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丸ｺﾞｼｯｸ体Ca-B(GT)"/>
      <family val="3"/>
    </font>
    <font>
      <u val="single"/>
      <sz val="11"/>
      <color indexed="36"/>
      <name val="ＭＳ Ｐゴシック"/>
      <family val="3"/>
    </font>
    <font>
      <sz val="6"/>
      <name val="丸ｺﾞｼｯｸ体Ca-B(GT)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 diagonalUp="1">
      <left style="thin"/>
      <right>
        <color indexed="63"/>
      </right>
      <top style="thin"/>
      <bottom style="thin"/>
      <diagonal style="hair"/>
    </border>
    <border diagonalUp="1">
      <left style="thin"/>
      <right style="medium"/>
      <top style="thin"/>
      <bottom style="thin"/>
      <diagonal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 diagonalUp="1">
      <left style="hair"/>
      <right style="hair"/>
      <top style="hair"/>
      <bottom style="hair"/>
      <diagonal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3" fillId="0" borderId="0" xfId="21" applyFont="1" applyAlignment="1">
      <alignment vertical="center"/>
      <protection/>
    </xf>
    <xf numFmtId="0" fontId="9" fillId="0" borderId="0" xfId="21" applyFont="1" applyAlignment="1">
      <alignment vertical="center"/>
      <protection/>
    </xf>
    <xf numFmtId="0" fontId="2" fillId="0" borderId="0" xfId="21" applyFont="1">
      <alignment/>
      <protection/>
    </xf>
    <xf numFmtId="0" fontId="0" fillId="0" borderId="0" xfId="21" applyFont="1" applyBorder="1" applyAlignment="1">
      <alignment vertical="center"/>
      <protection/>
    </xf>
    <xf numFmtId="0" fontId="2" fillId="0" borderId="0" xfId="21" applyFont="1" applyBorder="1">
      <alignment/>
      <protection/>
    </xf>
    <xf numFmtId="0" fontId="9" fillId="0" borderId="0" xfId="21" applyFont="1" applyBorder="1" applyAlignment="1">
      <alignment vertical="center"/>
      <protection/>
    </xf>
    <xf numFmtId="57" fontId="0" fillId="0" borderId="0" xfId="21" applyNumberFormat="1" applyFont="1" applyBorder="1" applyAlignment="1">
      <alignment horizontal="centerContinuous" vertical="center"/>
      <protection/>
    </xf>
    <xf numFmtId="0" fontId="0" fillId="0" borderId="0" xfId="21" applyFont="1" applyBorder="1" applyAlignment="1">
      <alignment horizontal="centerContinuous" vertical="center"/>
      <protection/>
    </xf>
    <xf numFmtId="0" fontId="10" fillId="0" borderId="0" xfId="21" applyFont="1" applyAlignment="1">
      <alignment horizontal="centerContinuous" vertical="center"/>
      <protection/>
    </xf>
    <xf numFmtId="0" fontId="11" fillId="0" borderId="0" xfId="21" applyFont="1" applyAlignment="1">
      <alignment horizontal="centerContinuous" vertical="center"/>
      <protection/>
    </xf>
    <xf numFmtId="0" fontId="9" fillId="0" borderId="0" xfId="21" applyFont="1" applyAlignment="1">
      <alignment horizontal="centerContinuous" vertical="center"/>
      <protection/>
    </xf>
    <xf numFmtId="0" fontId="0" fillId="0" borderId="0" xfId="21" applyFont="1" applyAlignment="1">
      <alignment horizontal="centerContinuous" vertical="center"/>
      <protection/>
    </xf>
    <xf numFmtId="0" fontId="0" fillId="0" borderId="0" xfId="21" applyFont="1" applyAlignment="1">
      <alignment vertical="center"/>
      <protection/>
    </xf>
    <xf numFmtId="0" fontId="0" fillId="0" borderId="1" xfId="21" applyFont="1" applyBorder="1" applyAlignment="1">
      <alignment vertical="center"/>
      <protection/>
    </xf>
    <xf numFmtId="0" fontId="0" fillId="0" borderId="2" xfId="21" applyFont="1" applyBorder="1" applyAlignment="1">
      <alignment horizontal="center" vertical="center"/>
      <protection/>
    </xf>
    <xf numFmtId="0" fontId="0" fillId="0" borderId="3" xfId="21" applyFont="1" applyBorder="1" applyAlignment="1">
      <alignment horizontal="centerContinuous" vertical="center"/>
      <protection/>
    </xf>
    <xf numFmtId="0" fontId="0" fillId="0" borderId="4" xfId="21" applyFont="1" applyBorder="1" applyAlignment="1">
      <alignment horizontal="centerContinuous" vertical="center"/>
      <protection/>
    </xf>
    <xf numFmtId="0" fontId="0" fillId="0" borderId="5" xfId="21" applyFont="1" applyBorder="1" applyAlignment="1">
      <alignment horizontal="centerContinuous" vertical="center"/>
      <protection/>
    </xf>
    <xf numFmtId="0" fontId="0" fillId="0" borderId="6" xfId="21" applyFont="1" applyBorder="1" applyAlignment="1">
      <alignment horizontal="center" vertical="center"/>
      <protection/>
    </xf>
    <xf numFmtId="0" fontId="0" fillId="0" borderId="7" xfId="21" applyFont="1" applyBorder="1" applyAlignment="1">
      <alignment horizontal="center" vertical="center"/>
      <protection/>
    </xf>
    <xf numFmtId="0" fontId="0" fillId="0" borderId="8" xfId="21" applyFont="1" applyBorder="1" applyAlignment="1">
      <alignment vertical="center"/>
      <protection/>
    </xf>
    <xf numFmtId="0" fontId="0" fillId="0" borderId="7" xfId="21" applyFont="1" applyBorder="1" applyAlignment="1">
      <alignment vertical="center"/>
      <protection/>
    </xf>
    <xf numFmtId="0" fontId="4" fillId="0" borderId="9" xfId="21" applyFont="1" applyBorder="1" applyAlignment="1">
      <alignment vertical="center"/>
      <protection/>
    </xf>
    <xf numFmtId="0" fontId="0" fillId="0" borderId="10" xfId="21" applyFont="1" applyBorder="1" applyAlignment="1">
      <alignment vertical="center"/>
      <protection/>
    </xf>
    <xf numFmtId="0" fontId="0" fillId="0" borderId="11" xfId="21" applyFont="1" applyBorder="1" applyAlignment="1">
      <alignment horizontal="centerContinuous" vertical="center"/>
      <protection/>
    </xf>
    <xf numFmtId="0" fontId="0" fillId="0" borderId="3" xfId="21" applyFont="1" applyBorder="1" applyAlignment="1">
      <alignment horizontal="center" vertical="center" wrapText="1"/>
      <protection/>
    </xf>
    <xf numFmtId="0" fontId="0" fillId="0" borderId="12" xfId="21" applyFont="1" applyBorder="1" applyAlignment="1">
      <alignment horizontal="center" vertical="center"/>
      <protection/>
    </xf>
    <xf numFmtId="0" fontId="0" fillId="0" borderId="0" xfId="21" applyFont="1" applyBorder="1" applyAlignment="1">
      <alignment horizontal="center" vertical="center"/>
      <protection/>
    </xf>
    <xf numFmtId="176" fontId="0" fillId="0" borderId="13" xfId="21" applyNumberFormat="1" applyFont="1" applyBorder="1" applyAlignment="1">
      <alignment horizontal="right" vertical="center"/>
      <protection/>
    </xf>
    <xf numFmtId="0" fontId="0" fillId="0" borderId="14" xfId="21" applyFont="1" applyBorder="1" applyAlignment="1">
      <alignment horizontal="centerContinuous" vertical="center"/>
      <protection/>
    </xf>
    <xf numFmtId="0" fontId="0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 vertical="center"/>
      <protection/>
    </xf>
    <xf numFmtId="0" fontId="0" fillId="0" borderId="13" xfId="21" applyFont="1" applyBorder="1" applyAlignment="1">
      <alignment horizontal="center" vertical="center"/>
      <protection/>
    </xf>
    <xf numFmtId="176" fontId="0" fillId="0" borderId="17" xfId="21" applyNumberFormat="1" applyFont="1" applyBorder="1" applyAlignment="1">
      <alignment horizontal="right" vertical="center"/>
      <protection/>
    </xf>
    <xf numFmtId="0" fontId="3" fillId="0" borderId="0" xfId="21" applyFont="1" applyBorder="1" applyAlignment="1">
      <alignment vertical="center"/>
      <protection/>
    </xf>
    <xf numFmtId="0" fontId="2" fillId="0" borderId="3" xfId="21" applyFont="1" applyBorder="1" applyAlignment="1">
      <alignment horizontal="centerContinuous" vertical="center"/>
      <protection/>
    </xf>
    <xf numFmtId="0" fontId="2" fillId="0" borderId="0" xfId="21" applyFont="1" applyAlignment="1">
      <alignment horizontal="centerContinuous"/>
      <protection/>
    </xf>
    <xf numFmtId="0" fontId="2" fillId="0" borderId="0" xfId="21" applyFont="1" applyAlignment="1">
      <alignment vertical="center"/>
      <protection/>
    </xf>
    <xf numFmtId="0" fontId="2" fillId="0" borderId="2" xfId="21" applyFont="1" applyBorder="1" applyAlignment="1">
      <alignment horizontal="centerContinuous" vertical="center"/>
      <protection/>
    </xf>
    <xf numFmtId="0" fontId="2" fillId="0" borderId="4" xfId="21" applyFont="1" applyBorder="1" applyAlignment="1">
      <alignment horizontal="centerContinuous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distributed" vertical="center"/>
      <protection/>
    </xf>
    <xf numFmtId="0" fontId="2" fillId="0" borderId="12" xfId="21" applyFont="1" applyBorder="1" applyAlignment="1">
      <alignment horizontal="distributed" vertical="center"/>
      <protection/>
    </xf>
    <xf numFmtId="0" fontId="2" fillId="0" borderId="7" xfId="21" applyFont="1" applyBorder="1" applyAlignment="1">
      <alignment vertical="center"/>
      <protection/>
    </xf>
    <xf numFmtId="0" fontId="2" fillId="0" borderId="1" xfId="21" applyFont="1" applyBorder="1" applyAlignment="1">
      <alignment horizontal="centerContinuous" vertical="center"/>
      <protection/>
    </xf>
    <xf numFmtId="176" fontId="2" fillId="0" borderId="8" xfId="21" applyNumberFormat="1" applyFont="1" applyBorder="1" applyAlignment="1">
      <alignment horizontal="right" vertical="center"/>
      <protection/>
    </xf>
    <xf numFmtId="176" fontId="2" fillId="0" borderId="18" xfId="21" applyNumberFormat="1" applyFont="1" applyBorder="1" applyAlignment="1">
      <alignment horizontal="right" vertical="center"/>
      <protection/>
    </xf>
    <xf numFmtId="0" fontId="2" fillId="0" borderId="1" xfId="21" applyFont="1" applyBorder="1" applyAlignment="1">
      <alignment vertical="center"/>
      <protection/>
    </xf>
    <xf numFmtId="0" fontId="2" fillId="0" borderId="6" xfId="21" applyFont="1" applyBorder="1" applyAlignment="1">
      <alignment horizontal="centerContinuous" vertical="center"/>
      <protection/>
    </xf>
    <xf numFmtId="0" fontId="2" fillId="0" borderId="10" xfId="21" applyFont="1" applyBorder="1" applyAlignment="1">
      <alignment horizontal="centerContinuous" vertical="center"/>
      <protection/>
    </xf>
    <xf numFmtId="176" fontId="2" fillId="0" borderId="9" xfId="21" applyNumberFormat="1" applyFont="1" applyBorder="1" applyAlignment="1">
      <alignment horizontal="right" vertical="center"/>
      <protection/>
    </xf>
    <xf numFmtId="176" fontId="2" fillId="0" borderId="19" xfId="21" applyNumberFormat="1" applyFont="1" applyBorder="1" applyAlignment="1">
      <alignment horizontal="right" vertical="center"/>
      <protection/>
    </xf>
    <xf numFmtId="0" fontId="2" fillId="0" borderId="0" xfId="21" applyFont="1" applyBorder="1" applyAlignment="1">
      <alignment horizontal="centerContinuous" vertical="center"/>
      <protection/>
    </xf>
    <xf numFmtId="0" fontId="2" fillId="0" borderId="0" xfId="21" applyFont="1" applyBorder="1" applyAlignment="1">
      <alignment vertical="center"/>
      <protection/>
    </xf>
    <xf numFmtId="0" fontId="2" fillId="0" borderId="7" xfId="21" applyFont="1" applyBorder="1" applyAlignment="1">
      <alignment horizontal="centerContinuous" vertical="center"/>
      <protection/>
    </xf>
    <xf numFmtId="176" fontId="2" fillId="0" borderId="18" xfId="21" applyNumberFormat="1" applyFont="1" applyBorder="1" applyAlignment="1">
      <alignment vertical="center"/>
      <protection/>
    </xf>
    <xf numFmtId="176" fontId="2" fillId="0" borderId="19" xfId="21" applyNumberFormat="1" applyFont="1" applyBorder="1" applyAlignment="1">
      <alignment vertical="center"/>
      <protection/>
    </xf>
    <xf numFmtId="0" fontId="3" fillId="0" borderId="0" xfId="21" applyFont="1" applyAlignment="1">
      <alignment horizontal="centerContinuous" vertical="center"/>
      <protection/>
    </xf>
    <xf numFmtId="0" fontId="2" fillId="0" borderId="5" xfId="21" applyFont="1" applyBorder="1" applyAlignment="1">
      <alignment horizontal="centerContinuous" vertical="center"/>
      <protection/>
    </xf>
    <xf numFmtId="0" fontId="2" fillId="0" borderId="0" xfId="21" applyFont="1" applyBorder="1" applyAlignment="1">
      <alignment/>
      <protection/>
    </xf>
    <xf numFmtId="0" fontId="2" fillId="0" borderId="0" xfId="21" applyFont="1" applyBorder="1" applyAlignment="1">
      <alignment horizontal="centerContinuous"/>
      <protection/>
    </xf>
    <xf numFmtId="57" fontId="0" fillId="0" borderId="0" xfId="21" applyNumberFormat="1" applyFont="1" applyBorder="1" applyAlignment="1">
      <alignment vertical="center"/>
      <protection/>
    </xf>
    <xf numFmtId="0" fontId="9" fillId="0" borderId="0" xfId="21" applyFont="1" applyBorder="1" applyAlignment="1">
      <alignment horizontal="centerContinuous" vertical="center"/>
      <protection/>
    </xf>
    <xf numFmtId="0" fontId="0" fillId="0" borderId="0" xfId="21" applyFont="1" applyAlignment="1">
      <alignment horizontal="right" vertical="center"/>
      <protection/>
    </xf>
    <xf numFmtId="0" fontId="0" fillId="0" borderId="2" xfId="21" applyFont="1" applyBorder="1" applyAlignment="1">
      <alignment horizontal="centerContinuous" vertical="center"/>
      <protection/>
    </xf>
    <xf numFmtId="0" fontId="0" fillId="0" borderId="12" xfId="21" applyFont="1" applyBorder="1" applyAlignment="1">
      <alignment horizontal="center" vertical="center" wrapText="1"/>
      <protection/>
    </xf>
    <xf numFmtId="0" fontId="0" fillId="0" borderId="20" xfId="21" applyFont="1" applyBorder="1" applyAlignment="1">
      <alignment horizontal="distributed" vertical="center"/>
      <protection/>
    </xf>
    <xf numFmtId="0" fontId="0" fillId="0" borderId="8" xfId="21" applyFont="1" applyBorder="1" applyAlignment="1">
      <alignment horizontal="center" vertical="center"/>
      <protection/>
    </xf>
    <xf numFmtId="176" fontId="2" fillId="0" borderId="8" xfId="21" applyNumberFormat="1" applyFont="1" applyBorder="1" applyAlignment="1">
      <alignment vertical="center"/>
      <protection/>
    </xf>
    <xf numFmtId="0" fontId="0" fillId="0" borderId="7" xfId="21" applyFont="1" applyBorder="1" applyAlignment="1">
      <alignment horizontal="distributed" vertical="center"/>
      <protection/>
    </xf>
    <xf numFmtId="0" fontId="2" fillId="0" borderId="20" xfId="21" applyFont="1" applyBorder="1" applyAlignment="1">
      <alignment vertical="center"/>
      <protection/>
    </xf>
    <xf numFmtId="0" fontId="2" fillId="0" borderId="6" xfId="21" applyFont="1" applyBorder="1" applyAlignment="1">
      <alignment vertical="center"/>
      <protection/>
    </xf>
    <xf numFmtId="0" fontId="0" fillId="0" borderId="9" xfId="21" applyFont="1" applyBorder="1" applyAlignment="1">
      <alignment horizontal="center" vertical="center"/>
      <protection/>
    </xf>
    <xf numFmtId="176" fontId="2" fillId="0" borderId="9" xfId="21" applyNumberFormat="1" applyFont="1" applyBorder="1" applyAlignment="1">
      <alignment vertical="center"/>
      <protection/>
    </xf>
    <xf numFmtId="176" fontId="2" fillId="0" borderId="21" xfId="21" applyNumberFormat="1" applyFont="1" applyBorder="1" applyAlignment="1">
      <alignment vertical="center"/>
      <protection/>
    </xf>
    <xf numFmtId="176" fontId="2" fillId="0" borderId="22" xfId="21" applyNumberFormat="1" applyFont="1" applyBorder="1" applyAlignment="1">
      <alignment vertical="center"/>
      <protection/>
    </xf>
    <xf numFmtId="0" fontId="0" fillId="0" borderId="6" xfId="21" applyFont="1" applyBorder="1" applyAlignment="1">
      <alignment horizontal="centerContinuous" vertical="center"/>
      <protection/>
    </xf>
    <xf numFmtId="0" fontId="0" fillId="0" borderId="0" xfId="21" applyFont="1" applyBorder="1" applyAlignment="1">
      <alignment horizontal="distributed" vertical="center"/>
      <protection/>
    </xf>
    <xf numFmtId="0" fontId="3" fillId="0" borderId="0" xfId="21" applyFont="1" applyBorder="1" applyAlignment="1">
      <alignment horizontal="distributed" vertical="center"/>
      <protection/>
    </xf>
    <xf numFmtId="0" fontId="0" fillId="0" borderId="0" xfId="21" applyFont="1" applyBorder="1" applyAlignment="1">
      <alignment horizontal="left" vertical="center" shrinkToFit="1"/>
      <protection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 indent="2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 applyProtection="1">
      <alignment horizontal="left" vertical="center" indent="4"/>
      <protection locked="0"/>
    </xf>
    <xf numFmtId="0" fontId="2" fillId="0" borderId="0" xfId="0" applyFont="1" applyAlignment="1">
      <alignment horizontal="left" vertical="center" indent="2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vertical="center"/>
    </xf>
    <xf numFmtId="177" fontId="2" fillId="0" borderId="31" xfId="0" applyNumberFormat="1" applyFont="1" applyBorder="1" applyAlignment="1">
      <alignment vertical="center"/>
    </xf>
    <xf numFmtId="177" fontId="2" fillId="0" borderId="32" xfId="0" applyNumberFormat="1" applyFont="1" applyBorder="1" applyAlignment="1">
      <alignment vertical="center"/>
    </xf>
    <xf numFmtId="0" fontId="2" fillId="0" borderId="33" xfId="0" applyFont="1" applyBorder="1" applyAlignment="1">
      <alignment horizontal="left" vertical="center"/>
    </xf>
    <xf numFmtId="49" fontId="2" fillId="0" borderId="34" xfId="0" applyNumberFormat="1" applyFont="1" applyBorder="1" applyAlignment="1">
      <alignment horizontal="left" vertical="center" indent="5"/>
    </xf>
    <xf numFmtId="177" fontId="2" fillId="0" borderId="35" xfId="0" applyNumberFormat="1" applyFont="1" applyBorder="1" applyAlignment="1">
      <alignment vertical="center"/>
    </xf>
    <xf numFmtId="177" fontId="2" fillId="0" borderId="36" xfId="0" applyNumberFormat="1" applyFont="1" applyBorder="1" applyAlignment="1">
      <alignment vertical="center"/>
    </xf>
    <xf numFmtId="0" fontId="2" fillId="0" borderId="37" xfId="0" applyFont="1" applyBorder="1" applyAlignment="1">
      <alignment horizontal="left" vertical="center"/>
    </xf>
    <xf numFmtId="0" fontId="2" fillId="0" borderId="24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horizontal="left" vertical="center"/>
    </xf>
    <xf numFmtId="0" fontId="2" fillId="0" borderId="40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49" fontId="2" fillId="0" borderId="34" xfId="0" applyNumberFormat="1" applyFont="1" applyFill="1" applyBorder="1" applyAlignment="1">
      <alignment horizontal="left" vertical="center" indent="5"/>
    </xf>
    <xf numFmtId="177" fontId="2" fillId="2" borderId="35" xfId="0" applyNumberFormat="1" applyFont="1" applyFill="1" applyBorder="1" applyAlignment="1">
      <alignment vertical="center"/>
    </xf>
    <xf numFmtId="177" fontId="2" fillId="0" borderId="36" xfId="0" applyNumberFormat="1" applyFont="1" applyFill="1" applyBorder="1" applyAlignment="1">
      <alignment vertical="center"/>
    </xf>
    <xf numFmtId="0" fontId="2" fillId="0" borderId="41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176" fontId="2" fillId="2" borderId="35" xfId="0" applyNumberFormat="1" applyFont="1" applyFill="1" applyBorder="1" applyAlignment="1">
      <alignment vertical="center"/>
    </xf>
    <xf numFmtId="177" fontId="2" fillId="0" borderId="34" xfId="0" applyNumberFormat="1" applyFont="1" applyFill="1" applyBorder="1" applyAlignment="1">
      <alignment vertical="center"/>
    </xf>
    <xf numFmtId="0" fontId="2" fillId="0" borderId="26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43" xfId="0" applyFont="1" applyFill="1" applyBorder="1" applyAlignment="1">
      <alignment vertical="center"/>
    </xf>
    <xf numFmtId="0" fontId="2" fillId="0" borderId="44" xfId="0" applyFont="1" applyFill="1" applyBorder="1" applyAlignment="1">
      <alignment vertical="center"/>
    </xf>
    <xf numFmtId="177" fontId="2" fillId="0" borderId="35" xfId="0" applyNumberFormat="1" applyFont="1" applyFill="1" applyBorder="1" applyAlignment="1">
      <alignment vertical="center"/>
    </xf>
    <xf numFmtId="0" fontId="2" fillId="0" borderId="35" xfId="0" applyFont="1" applyFill="1" applyBorder="1" applyAlignment="1">
      <alignment horizontal="left" vertical="center"/>
    </xf>
    <xf numFmtId="0" fontId="2" fillId="0" borderId="45" xfId="0" applyFont="1" applyFill="1" applyBorder="1" applyAlignment="1">
      <alignment horizontal="left" vertical="center"/>
    </xf>
    <xf numFmtId="177" fontId="2" fillId="0" borderId="46" xfId="0" applyNumberFormat="1" applyFont="1" applyBorder="1" applyAlignment="1">
      <alignment vertical="center"/>
    </xf>
    <xf numFmtId="177" fontId="2" fillId="0" borderId="47" xfId="0" applyNumberFormat="1" applyFont="1" applyBorder="1" applyAlignment="1">
      <alignment vertical="center"/>
    </xf>
    <xf numFmtId="0" fontId="2" fillId="0" borderId="26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4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48" xfId="0" applyFont="1" applyBorder="1" applyAlignment="1">
      <alignment horizontal="left" vertical="center"/>
    </xf>
    <xf numFmtId="0" fontId="2" fillId="0" borderId="31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3" fillId="0" borderId="49" xfId="21" applyFont="1" applyBorder="1" applyAlignment="1">
      <alignment horizontal="center" vertical="center"/>
      <protection/>
    </xf>
    <xf numFmtId="0" fontId="3" fillId="0" borderId="50" xfId="21" applyFont="1" applyBorder="1" applyAlignment="1">
      <alignment horizontal="center" vertical="center"/>
      <protection/>
    </xf>
    <xf numFmtId="0" fontId="3" fillId="0" borderId="51" xfId="21" applyFont="1" applyBorder="1" applyAlignment="1">
      <alignment horizontal="center" vertical="center"/>
      <protection/>
    </xf>
    <xf numFmtId="0" fontId="3" fillId="0" borderId="52" xfId="21" applyFont="1" applyBorder="1" applyAlignment="1">
      <alignment horizontal="center" vertical="center"/>
      <protection/>
    </xf>
    <xf numFmtId="0" fontId="0" fillId="0" borderId="3" xfId="21" applyFont="1" applyBorder="1" applyAlignment="1">
      <alignment horizontal="center" vertical="center" wrapText="1"/>
      <protection/>
    </xf>
    <xf numFmtId="0" fontId="0" fillId="0" borderId="4" xfId="21" applyFont="1" applyBorder="1" applyAlignment="1">
      <alignment horizontal="center" vertical="center" wrapText="1"/>
      <protection/>
    </xf>
    <xf numFmtId="0" fontId="0" fillId="0" borderId="11" xfId="21" applyFont="1" applyBorder="1" applyAlignment="1">
      <alignment horizontal="center" vertical="center" wrapText="1"/>
      <protection/>
    </xf>
    <xf numFmtId="0" fontId="0" fillId="0" borderId="14" xfId="21" applyFont="1" applyBorder="1" applyAlignment="1">
      <alignment horizontal="center" vertical="center" wrapText="1"/>
      <protection/>
    </xf>
    <xf numFmtId="0" fontId="0" fillId="0" borderId="15" xfId="21" applyFont="1" applyBorder="1" applyAlignment="1">
      <alignment horizontal="center" vertical="center"/>
      <protection/>
    </xf>
    <xf numFmtId="0" fontId="0" fillId="0" borderId="16" xfId="21" applyFont="1" applyBorder="1" applyAlignment="1">
      <alignment horizontal="center" vertical="center"/>
      <protection/>
    </xf>
    <xf numFmtId="176" fontId="0" fillId="0" borderId="53" xfId="21" applyNumberFormat="1" applyFont="1" applyBorder="1" applyAlignment="1">
      <alignment horizontal="right" vertical="center"/>
      <protection/>
    </xf>
    <xf numFmtId="176" fontId="0" fillId="0" borderId="54" xfId="21" applyNumberFormat="1" applyFont="1" applyBorder="1" applyAlignment="1">
      <alignment horizontal="right" vertical="center"/>
      <protection/>
    </xf>
    <xf numFmtId="176" fontId="0" fillId="0" borderId="55" xfId="21" applyNumberFormat="1" applyFont="1" applyBorder="1" applyAlignment="1">
      <alignment horizontal="right" vertical="center"/>
      <protection/>
    </xf>
    <xf numFmtId="0" fontId="0" fillId="0" borderId="54" xfId="21" applyFont="1" applyBorder="1" applyAlignment="1">
      <alignment horizontal="right" vertical="center"/>
      <protection/>
    </xf>
    <xf numFmtId="0" fontId="0" fillId="0" borderId="55" xfId="21" applyFont="1" applyBorder="1" applyAlignment="1">
      <alignment horizontal="right" vertical="center"/>
      <protection/>
    </xf>
    <xf numFmtId="176" fontId="0" fillId="0" borderId="56" xfId="21" applyNumberFormat="1" applyFont="1" applyBorder="1" applyAlignment="1">
      <alignment horizontal="right" vertical="center"/>
      <protection/>
    </xf>
    <xf numFmtId="176" fontId="0" fillId="0" borderId="14" xfId="21" applyNumberFormat="1" applyFont="1" applyBorder="1" applyAlignment="1">
      <alignment horizontal="right" vertical="center"/>
      <protection/>
    </xf>
    <xf numFmtId="176" fontId="0" fillId="0" borderId="15" xfId="21" applyNumberFormat="1" applyFont="1" applyBorder="1" applyAlignment="1">
      <alignment horizontal="right" vertical="center"/>
      <protection/>
    </xf>
    <xf numFmtId="176" fontId="0" fillId="0" borderId="16" xfId="21" applyNumberFormat="1" applyFont="1" applyBorder="1" applyAlignment="1">
      <alignment horizontal="right" vertical="center"/>
      <protection/>
    </xf>
    <xf numFmtId="176" fontId="0" fillId="0" borderId="57" xfId="21" applyNumberFormat="1" applyFont="1" applyBorder="1" applyAlignment="1">
      <alignment horizontal="right" vertical="center"/>
      <protection/>
    </xf>
    <xf numFmtId="176" fontId="2" fillId="0" borderId="14" xfId="21" applyNumberFormat="1" applyFont="1" applyBorder="1" applyAlignment="1">
      <alignment horizontal="right" vertical="center"/>
      <protection/>
    </xf>
    <xf numFmtId="176" fontId="2" fillId="0" borderId="16" xfId="21" applyNumberFormat="1" applyFont="1" applyBorder="1" applyAlignment="1">
      <alignment horizontal="right" vertical="center"/>
      <protection/>
    </xf>
    <xf numFmtId="176" fontId="2" fillId="0" borderId="53" xfId="21" applyNumberFormat="1" applyFont="1" applyBorder="1" applyAlignment="1">
      <alignment horizontal="right" vertical="center"/>
      <protection/>
    </xf>
    <xf numFmtId="176" fontId="2" fillId="0" borderId="55" xfId="21" applyNumberFormat="1" applyFont="1" applyBorder="1" applyAlignment="1">
      <alignment horizontal="right" vertical="center"/>
      <protection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10" fillId="0" borderId="0" xfId="21" applyFont="1" applyAlignment="1">
      <alignment horizontal="center" vertical="center"/>
      <protection/>
    </xf>
    <xf numFmtId="0" fontId="2" fillId="0" borderId="0" xfId="21" applyFont="1" applyFill="1" applyAlignment="1">
      <alignment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１２年度年報（西宮市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19</xdr:row>
      <xdr:rowOff>0</xdr:rowOff>
    </xdr:from>
    <xdr:to>
      <xdr:col>13</xdr:col>
      <xdr:colOff>0</xdr:colOff>
      <xdr:row>20</xdr:row>
      <xdr:rowOff>0</xdr:rowOff>
    </xdr:to>
    <xdr:sp>
      <xdr:nvSpPr>
        <xdr:cNvPr id="1" name="Line 4"/>
        <xdr:cNvSpPr>
          <a:spLocks/>
        </xdr:cNvSpPr>
      </xdr:nvSpPr>
      <xdr:spPr>
        <a:xfrm flipV="1">
          <a:off x="3381375" y="403860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20</xdr:row>
      <xdr:rowOff>9525</xdr:rowOff>
    </xdr:from>
    <xdr:to>
      <xdr:col>13</xdr:col>
      <xdr:colOff>0</xdr:colOff>
      <xdr:row>21</xdr:row>
      <xdr:rowOff>0</xdr:rowOff>
    </xdr:to>
    <xdr:sp>
      <xdr:nvSpPr>
        <xdr:cNvPr id="2" name="Line 5"/>
        <xdr:cNvSpPr>
          <a:spLocks/>
        </xdr:cNvSpPr>
      </xdr:nvSpPr>
      <xdr:spPr>
        <a:xfrm flipV="1">
          <a:off x="3390900" y="432435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9525</xdr:rowOff>
    </xdr:from>
    <xdr:to>
      <xdr:col>18</xdr:col>
      <xdr:colOff>0</xdr:colOff>
      <xdr:row>20</xdr:row>
      <xdr:rowOff>0</xdr:rowOff>
    </xdr:to>
    <xdr:sp>
      <xdr:nvSpPr>
        <xdr:cNvPr id="3" name="Line 6"/>
        <xdr:cNvSpPr>
          <a:spLocks/>
        </xdr:cNvSpPr>
      </xdr:nvSpPr>
      <xdr:spPr>
        <a:xfrm flipV="1">
          <a:off x="4429125" y="404812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0</xdr:rowOff>
    </xdr:from>
    <xdr:to>
      <xdr:col>18</xdr:col>
      <xdr:colOff>0</xdr:colOff>
      <xdr:row>21</xdr:row>
      <xdr:rowOff>0</xdr:rowOff>
    </xdr:to>
    <xdr:sp>
      <xdr:nvSpPr>
        <xdr:cNvPr id="4" name="Line 7"/>
        <xdr:cNvSpPr>
          <a:spLocks/>
        </xdr:cNvSpPr>
      </xdr:nvSpPr>
      <xdr:spPr>
        <a:xfrm flipV="1">
          <a:off x="4429125" y="431482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13</xdr:col>
      <xdr:colOff>0</xdr:colOff>
      <xdr:row>22</xdr:row>
      <xdr:rowOff>0</xdr:rowOff>
    </xdr:to>
    <xdr:sp>
      <xdr:nvSpPr>
        <xdr:cNvPr id="5" name="Line 10"/>
        <xdr:cNvSpPr>
          <a:spLocks/>
        </xdr:cNvSpPr>
      </xdr:nvSpPr>
      <xdr:spPr>
        <a:xfrm flipV="1">
          <a:off x="3381375" y="459105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22</xdr:row>
      <xdr:rowOff>9525</xdr:rowOff>
    </xdr:from>
    <xdr:to>
      <xdr:col>13</xdr:col>
      <xdr:colOff>0</xdr:colOff>
      <xdr:row>23</xdr:row>
      <xdr:rowOff>0</xdr:rowOff>
    </xdr:to>
    <xdr:sp>
      <xdr:nvSpPr>
        <xdr:cNvPr id="6" name="Line 11"/>
        <xdr:cNvSpPr>
          <a:spLocks/>
        </xdr:cNvSpPr>
      </xdr:nvSpPr>
      <xdr:spPr>
        <a:xfrm flipV="1">
          <a:off x="3390900" y="487680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21</xdr:row>
      <xdr:rowOff>9525</xdr:rowOff>
    </xdr:from>
    <xdr:to>
      <xdr:col>18</xdr:col>
      <xdr:colOff>0</xdr:colOff>
      <xdr:row>22</xdr:row>
      <xdr:rowOff>0</xdr:rowOff>
    </xdr:to>
    <xdr:sp>
      <xdr:nvSpPr>
        <xdr:cNvPr id="7" name="Line 12"/>
        <xdr:cNvSpPr>
          <a:spLocks/>
        </xdr:cNvSpPr>
      </xdr:nvSpPr>
      <xdr:spPr>
        <a:xfrm flipV="1">
          <a:off x="4429125" y="460057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18</xdr:col>
      <xdr:colOff>0</xdr:colOff>
      <xdr:row>23</xdr:row>
      <xdr:rowOff>0</xdr:rowOff>
    </xdr:to>
    <xdr:sp>
      <xdr:nvSpPr>
        <xdr:cNvPr id="8" name="Line 13"/>
        <xdr:cNvSpPr>
          <a:spLocks/>
        </xdr:cNvSpPr>
      </xdr:nvSpPr>
      <xdr:spPr>
        <a:xfrm flipV="1">
          <a:off x="4429125" y="486727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32</xdr:row>
      <xdr:rowOff>0</xdr:rowOff>
    </xdr:from>
    <xdr:to>
      <xdr:col>12</xdr:col>
      <xdr:colOff>180975</xdr:colOff>
      <xdr:row>32</xdr:row>
      <xdr:rowOff>0</xdr:rowOff>
    </xdr:to>
    <xdr:sp>
      <xdr:nvSpPr>
        <xdr:cNvPr id="9" name="テキスト 26"/>
        <xdr:cNvSpPr txBox="1">
          <a:spLocks noChangeArrowheads="1"/>
        </xdr:cNvSpPr>
      </xdr:nvSpPr>
      <xdr:spPr>
        <a:xfrm>
          <a:off x="3409950" y="728662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年度末現在  被保険者数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304800</xdr:colOff>
      <xdr:row>69</xdr:row>
      <xdr:rowOff>0</xdr:rowOff>
    </xdr:from>
    <xdr:to>
      <xdr:col>12</xdr:col>
      <xdr:colOff>1038225</xdr:colOff>
      <xdr:row>69</xdr:row>
      <xdr:rowOff>0</xdr:rowOff>
    </xdr:to>
    <xdr:sp>
      <xdr:nvSpPr>
        <xdr:cNvPr id="1" name="Line 3"/>
        <xdr:cNvSpPr>
          <a:spLocks/>
        </xdr:cNvSpPr>
      </xdr:nvSpPr>
      <xdr:spPr>
        <a:xfrm>
          <a:off x="9067800" y="24507825"/>
          <a:ext cx="1771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314325</xdr:colOff>
      <xdr:row>69</xdr:row>
      <xdr:rowOff>0</xdr:rowOff>
    </xdr:from>
    <xdr:to>
      <xdr:col>12</xdr:col>
      <xdr:colOff>1038225</xdr:colOff>
      <xdr:row>69</xdr:row>
      <xdr:rowOff>0</xdr:rowOff>
    </xdr:to>
    <xdr:sp>
      <xdr:nvSpPr>
        <xdr:cNvPr id="2" name="Line 4"/>
        <xdr:cNvSpPr>
          <a:spLocks/>
        </xdr:cNvSpPr>
      </xdr:nvSpPr>
      <xdr:spPr>
        <a:xfrm>
          <a:off x="9077325" y="24507825"/>
          <a:ext cx="1762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13</xdr:row>
      <xdr:rowOff>9525</xdr:rowOff>
    </xdr:from>
    <xdr:to>
      <xdr:col>8</xdr:col>
      <xdr:colOff>0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5314950" y="3286125"/>
          <a:ext cx="876300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9525</xdr:rowOff>
    </xdr:from>
    <xdr:to>
      <xdr:col>7</xdr:col>
      <xdr:colOff>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4419600" y="4352925"/>
          <a:ext cx="885825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17</xdr:row>
      <xdr:rowOff>9525</xdr:rowOff>
    </xdr:from>
    <xdr:to>
      <xdr:col>7</xdr:col>
      <xdr:colOff>771525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5314950" y="4352925"/>
          <a:ext cx="762000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9525</xdr:rowOff>
    </xdr:from>
    <xdr:to>
      <xdr:col>7</xdr:col>
      <xdr:colOff>9525</xdr:colOff>
      <xdr:row>13</xdr:row>
      <xdr:rowOff>266700</xdr:rowOff>
    </xdr:to>
    <xdr:sp>
      <xdr:nvSpPr>
        <xdr:cNvPr id="4" name="Line 4"/>
        <xdr:cNvSpPr>
          <a:spLocks/>
        </xdr:cNvSpPr>
      </xdr:nvSpPr>
      <xdr:spPr>
        <a:xfrm flipV="1">
          <a:off x="4429125" y="3286125"/>
          <a:ext cx="885825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52"/>
  <sheetViews>
    <sheetView tabSelected="1" workbookViewId="0" topLeftCell="A1">
      <selection activeCell="D15" sqref="D15:H15"/>
    </sheetView>
  </sheetViews>
  <sheetFormatPr defaultColWidth="9.00390625" defaultRowHeight="24" customHeight="1"/>
  <cols>
    <col min="1" max="1" width="2.75390625" style="2" customWidth="1"/>
    <col min="2" max="2" width="3.375" style="2" customWidth="1"/>
    <col min="3" max="3" width="24.50390625" style="2" customWidth="1"/>
    <col min="4" max="18" width="2.75390625" style="2" customWidth="1"/>
    <col min="19" max="19" width="8.125" style="2" customWidth="1"/>
    <col min="20" max="20" width="5.375" style="2" customWidth="1"/>
    <col min="21" max="21" width="3.875" style="2" customWidth="1"/>
    <col min="22" max="16384" width="8.00390625" style="2" customWidth="1"/>
  </cols>
  <sheetData>
    <row r="1" spans="1:21" ht="17.25" customHeight="1">
      <c r="A1" s="1" t="s">
        <v>36</v>
      </c>
      <c r="N1" s="3"/>
      <c r="O1" s="3"/>
      <c r="P1" s="3"/>
      <c r="Q1" s="3"/>
      <c r="R1" s="3"/>
      <c r="S1" s="3"/>
      <c r="T1" s="3"/>
      <c r="U1" s="3"/>
    </row>
    <row r="2" spans="1:21" ht="17.25" customHeight="1">
      <c r="A2" s="3"/>
      <c r="N2" s="3"/>
      <c r="O2" s="3"/>
      <c r="P2" s="3"/>
      <c r="Q2" s="3"/>
      <c r="R2" s="3"/>
      <c r="S2" s="3"/>
      <c r="T2" s="3"/>
      <c r="U2" s="3"/>
    </row>
    <row r="3" spans="1:20" ht="9.75" customHeight="1">
      <c r="A3" s="1"/>
      <c r="O3" s="4"/>
      <c r="P3" s="5"/>
      <c r="Q3" s="5"/>
      <c r="R3" s="6"/>
      <c r="S3" s="7"/>
      <c r="T3" s="8"/>
    </row>
    <row r="4" spans="1:21" ht="24" customHeight="1">
      <c r="A4" s="9" t="s">
        <v>37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ht="24" customHeight="1">
      <c r="A5" s="11" t="s">
        <v>133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3" customFormat="1" ht="1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5:21" ht="16.5" customHeight="1">
      <c r="O7" s="4"/>
      <c r="P7" s="4"/>
      <c r="Q7" s="4"/>
      <c r="R7" s="4"/>
      <c r="S7" s="4"/>
      <c r="T7" s="4"/>
      <c r="U7" s="3"/>
    </row>
    <row r="8" spans="15:21" ht="16.5" customHeight="1">
      <c r="O8" s="4"/>
      <c r="P8" s="4"/>
      <c r="Q8" s="4"/>
      <c r="R8" s="4"/>
      <c r="S8" s="4"/>
      <c r="T8" s="4"/>
      <c r="U8" s="3"/>
    </row>
    <row r="9" ht="15" customHeight="1"/>
    <row r="10" ht="19.5" customHeight="1">
      <c r="A10" s="2" t="s">
        <v>12</v>
      </c>
    </row>
    <row r="11" ht="15" customHeight="1"/>
    <row r="12" ht="19.5" customHeight="1">
      <c r="B12" s="1" t="s">
        <v>38</v>
      </c>
    </row>
    <row r="13" ht="4.5" customHeight="1" thickBot="1"/>
    <row r="14" spans="3:20" ht="21.75" customHeight="1">
      <c r="C14" s="15"/>
      <c r="D14" s="16" t="s">
        <v>79</v>
      </c>
      <c r="E14" s="17"/>
      <c r="F14" s="17"/>
      <c r="G14" s="17"/>
      <c r="H14" s="17"/>
      <c r="I14" s="16" t="s">
        <v>80</v>
      </c>
      <c r="J14" s="17"/>
      <c r="K14" s="17"/>
      <c r="L14" s="17"/>
      <c r="M14" s="17"/>
      <c r="N14" s="16" t="s">
        <v>81</v>
      </c>
      <c r="O14" s="17"/>
      <c r="P14" s="17"/>
      <c r="Q14" s="17"/>
      <c r="R14" s="17"/>
      <c r="S14" s="16" t="s">
        <v>82</v>
      </c>
      <c r="T14" s="18"/>
    </row>
    <row r="15" spans="3:20" ht="21.75" customHeight="1" thickBot="1">
      <c r="C15" s="19" t="s">
        <v>7</v>
      </c>
      <c r="D15" s="152">
        <v>55355</v>
      </c>
      <c r="E15" s="153"/>
      <c r="F15" s="153"/>
      <c r="G15" s="153"/>
      <c r="H15" s="154"/>
      <c r="I15" s="152">
        <v>303</v>
      </c>
      <c r="J15" s="153"/>
      <c r="K15" s="153"/>
      <c r="L15" s="153"/>
      <c r="M15" s="154"/>
      <c r="N15" s="152">
        <v>166</v>
      </c>
      <c r="O15" s="153"/>
      <c r="P15" s="153"/>
      <c r="Q15" s="153"/>
      <c r="R15" s="154"/>
      <c r="S15" s="152">
        <f>D15+I15-N15</f>
        <v>55492</v>
      </c>
      <c r="T15" s="157"/>
    </row>
    <row r="16" ht="15" customHeight="1"/>
    <row r="17" ht="19.5" customHeight="1">
      <c r="B17" s="1" t="s">
        <v>39</v>
      </c>
    </row>
    <row r="18" ht="4.5" customHeight="1" thickBot="1"/>
    <row r="19" spans="3:20" ht="21.75" customHeight="1">
      <c r="C19" s="15" t="s">
        <v>13</v>
      </c>
      <c r="D19" s="16" t="s">
        <v>79</v>
      </c>
      <c r="E19" s="17"/>
      <c r="F19" s="17"/>
      <c r="G19" s="17"/>
      <c r="H19" s="17"/>
      <c r="I19" s="16" t="s">
        <v>80</v>
      </c>
      <c r="J19" s="17"/>
      <c r="K19" s="17"/>
      <c r="L19" s="17"/>
      <c r="M19" s="17"/>
      <c r="N19" s="16" t="s">
        <v>81</v>
      </c>
      <c r="O19" s="17"/>
      <c r="P19" s="17"/>
      <c r="Q19" s="17"/>
      <c r="R19" s="17"/>
      <c r="S19" s="16" t="s">
        <v>82</v>
      </c>
      <c r="T19" s="18"/>
    </row>
    <row r="20" spans="3:20" ht="21.75" customHeight="1">
      <c r="C20" s="20" t="s">
        <v>40</v>
      </c>
      <c r="D20" s="158">
        <v>43901</v>
      </c>
      <c r="E20" s="159"/>
      <c r="F20" s="159"/>
      <c r="G20" s="159"/>
      <c r="H20" s="160"/>
      <c r="I20" s="21"/>
      <c r="J20" s="14"/>
      <c r="K20" s="14"/>
      <c r="L20" s="14"/>
      <c r="M20" s="14"/>
      <c r="N20" s="21"/>
      <c r="O20" s="14"/>
      <c r="P20" s="14"/>
      <c r="Q20" s="14"/>
      <c r="R20" s="14"/>
      <c r="S20" s="158">
        <v>44009</v>
      </c>
      <c r="T20" s="161"/>
    </row>
    <row r="21" spans="3:20" ht="21.75" customHeight="1">
      <c r="C21" s="20" t="s">
        <v>41</v>
      </c>
      <c r="D21" s="158">
        <v>32028</v>
      </c>
      <c r="E21" s="159"/>
      <c r="F21" s="159"/>
      <c r="G21" s="159"/>
      <c r="H21" s="160"/>
      <c r="I21" s="21"/>
      <c r="J21" s="14"/>
      <c r="K21" s="14"/>
      <c r="L21" s="14"/>
      <c r="M21" s="14"/>
      <c r="N21" s="21"/>
      <c r="O21" s="14"/>
      <c r="P21" s="14"/>
      <c r="Q21" s="14"/>
      <c r="R21" s="14"/>
      <c r="S21" s="158">
        <v>32116</v>
      </c>
      <c r="T21" s="161"/>
    </row>
    <row r="22" spans="3:20" ht="21.75" customHeight="1">
      <c r="C22" s="22" t="s">
        <v>42</v>
      </c>
      <c r="D22" s="158">
        <v>765</v>
      </c>
      <c r="E22" s="159"/>
      <c r="F22" s="159"/>
      <c r="G22" s="159"/>
      <c r="H22" s="160"/>
      <c r="I22" s="21"/>
      <c r="J22" s="14"/>
      <c r="K22" s="14"/>
      <c r="L22" s="14"/>
      <c r="M22" s="14"/>
      <c r="N22" s="21"/>
      <c r="O22" s="14"/>
      <c r="P22" s="14"/>
      <c r="Q22" s="14"/>
      <c r="R22" s="14"/>
      <c r="S22" s="158">
        <v>767</v>
      </c>
      <c r="T22" s="161"/>
    </row>
    <row r="23" spans="3:20" ht="21.75" customHeight="1">
      <c r="C23" s="22" t="s">
        <v>43</v>
      </c>
      <c r="D23" s="158">
        <v>84</v>
      </c>
      <c r="E23" s="159"/>
      <c r="F23" s="159"/>
      <c r="G23" s="159"/>
      <c r="H23" s="160"/>
      <c r="I23" s="21"/>
      <c r="J23" s="14"/>
      <c r="K23" s="14"/>
      <c r="L23" s="14"/>
      <c r="M23" s="14"/>
      <c r="N23" s="21"/>
      <c r="O23" s="14"/>
      <c r="P23" s="14"/>
      <c r="Q23" s="14"/>
      <c r="R23" s="14"/>
      <c r="S23" s="158">
        <v>83</v>
      </c>
      <c r="T23" s="161"/>
    </row>
    <row r="24" spans="3:20" ht="21.75" customHeight="1" thickBot="1">
      <c r="C24" s="19" t="s">
        <v>7</v>
      </c>
      <c r="D24" s="152">
        <f>D20+D21</f>
        <v>75929</v>
      </c>
      <c r="E24" s="153"/>
      <c r="F24" s="153"/>
      <c r="G24" s="153"/>
      <c r="H24" s="154"/>
      <c r="I24" s="23" t="s">
        <v>44</v>
      </c>
      <c r="J24" s="24"/>
      <c r="K24" s="153">
        <f>S29</f>
        <v>459</v>
      </c>
      <c r="L24" s="155"/>
      <c r="M24" s="156"/>
      <c r="N24" s="23" t="s">
        <v>45</v>
      </c>
      <c r="O24" s="24"/>
      <c r="P24" s="153">
        <f>S31</f>
        <v>263</v>
      </c>
      <c r="Q24" s="155"/>
      <c r="R24" s="156"/>
      <c r="S24" s="152">
        <f>S20+S21</f>
        <v>76125</v>
      </c>
      <c r="T24" s="157"/>
    </row>
    <row r="25" ht="15" customHeight="1"/>
    <row r="26" ht="19.5" customHeight="1">
      <c r="B26" s="1" t="s">
        <v>46</v>
      </c>
    </row>
    <row r="27" ht="4.5" customHeight="1" thickBot="1"/>
    <row r="28" spans="3:20" ht="24.75" customHeight="1">
      <c r="C28" s="142" t="s">
        <v>83</v>
      </c>
      <c r="D28" s="16" t="s">
        <v>14</v>
      </c>
      <c r="E28" s="17"/>
      <c r="F28" s="25"/>
      <c r="G28" s="16" t="s">
        <v>15</v>
      </c>
      <c r="H28" s="17"/>
      <c r="I28" s="25"/>
      <c r="J28" s="16" t="s">
        <v>47</v>
      </c>
      <c r="K28" s="17"/>
      <c r="L28" s="25"/>
      <c r="M28" s="146" t="s">
        <v>85</v>
      </c>
      <c r="N28" s="147"/>
      <c r="O28" s="148"/>
      <c r="P28" s="16" t="s">
        <v>6</v>
      </c>
      <c r="Q28" s="17"/>
      <c r="R28" s="25"/>
      <c r="S28" s="27" t="s">
        <v>7</v>
      </c>
      <c r="T28" s="28"/>
    </row>
    <row r="29" spans="3:20" ht="21.75" customHeight="1">
      <c r="C29" s="143"/>
      <c r="D29" s="158">
        <v>100</v>
      </c>
      <c r="E29" s="159"/>
      <c r="F29" s="160"/>
      <c r="G29" s="158">
        <v>0</v>
      </c>
      <c r="H29" s="159"/>
      <c r="I29" s="160"/>
      <c r="J29" s="158">
        <v>357</v>
      </c>
      <c r="K29" s="159"/>
      <c r="L29" s="160"/>
      <c r="M29" s="158">
        <v>0</v>
      </c>
      <c r="N29" s="159"/>
      <c r="O29" s="160"/>
      <c r="P29" s="158">
        <v>2</v>
      </c>
      <c r="Q29" s="159"/>
      <c r="R29" s="160"/>
      <c r="S29" s="29">
        <f>SUM(D29:R29)</f>
        <v>459</v>
      </c>
      <c r="T29" s="4"/>
    </row>
    <row r="30" spans="3:20" ht="24.75" customHeight="1">
      <c r="C30" s="144" t="s">
        <v>84</v>
      </c>
      <c r="D30" s="30" t="s">
        <v>16</v>
      </c>
      <c r="E30" s="31"/>
      <c r="F30" s="32"/>
      <c r="G30" s="30" t="s">
        <v>17</v>
      </c>
      <c r="H30" s="31"/>
      <c r="I30" s="32"/>
      <c r="J30" s="30" t="s">
        <v>18</v>
      </c>
      <c r="K30" s="31"/>
      <c r="L30" s="32"/>
      <c r="M30" s="149" t="s">
        <v>86</v>
      </c>
      <c r="N30" s="150"/>
      <c r="O30" s="151"/>
      <c r="P30" s="30" t="s">
        <v>6</v>
      </c>
      <c r="Q30" s="31"/>
      <c r="R30" s="32"/>
      <c r="S30" s="33" t="s">
        <v>7</v>
      </c>
      <c r="T30" s="28"/>
    </row>
    <row r="31" spans="3:20" ht="21.75" customHeight="1" thickBot="1">
      <c r="C31" s="145"/>
      <c r="D31" s="152">
        <v>91</v>
      </c>
      <c r="E31" s="153"/>
      <c r="F31" s="154"/>
      <c r="G31" s="152">
        <v>0</v>
      </c>
      <c r="H31" s="153"/>
      <c r="I31" s="154"/>
      <c r="J31" s="152">
        <v>172</v>
      </c>
      <c r="K31" s="153"/>
      <c r="L31" s="154"/>
      <c r="M31" s="152">
        <v>0</v>
      </c>
      <c r="N31" s="153"/>
      <c r="O31" s="154"/>
      <c r="P31" s="152">
        <v>0</v>
      </c>
      <c r="Q31" s="153"/>
      <c r="R31" s="154"/>
      <c r="S31" s="34">
        <f>SUM(D31:R31)</f>
        <v>263</v>
      </c>
      <c r="T31" s="35"/>
    </row>
    <row r="32" ht="15" customHeight="1"/>
    <row r="33" spans="4:20" s="3" customFormat="1" ht="21" customHeight="1"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="3" customFormat="1" ht="21" customHeight="1"/>
    <row r="35" s="3" customFormat="1" ht="21" customHeight="1"/>
    <row r="36" s="3" customFormat="1" ht="21" customHeight="1"/>
    <row r="37" s="3" customFormat="1" ht="21" customHeight="1"/>
    <row r="38" s="3" customFormat="1" ht="21" customHeight="1"/>
    <row r="39" s="3" customFormat="1" ht="21" customHeight="1"/>
    <row r="40" s="3" customFormat="1" ht="21" customHeight="1"/>
    <row r="41" s="3" customFormat="1" ht="21.75" customHeight="1"/>
    <row r="42" s="3" customFormat="1" ht="21.75" customHeight="1"/>
    <row r="43" s="3" customFormat="1" ht="24" customHeight="1"/>
    <row r="47" ht="24" customHeight="1">
      <c r="J47" s="6"/>
    </row>
    <row r="49" spans="13:16" ht="24" customHeight="1">
      <c r="M49" s="6"/>
      <c r="N49" s="6"/>
      <c r="O49" s="6"/>
      <c r="P49" s="6"/>
    </row>
    <row r="50" spans="13:16" ht="24" customHeight="1">
      <c r="M50" s="6"/>
      <c r="N50" s="6"/>
      <c r="O50" s="6"/>
      <c r="P50" s="6"/>
    </row>
    <row r="51" spans="13:16" ht="24" customHeight="1">
      <c r="M51" s="6"/>
      <c r="N51" s="6"/>
      <c r="O51" s="6"/>
      <c r="P51" s="6"/>
    </row>
    <row r="52" spans="13:16" ht="24" customHeight="1">
      <c r="M52" s="6"/>
      <c r="N52" s="6"/>
      <c r="O52" s="6"/>
      <c r="P52" s="6"/>
    </row>
  </sheetData>
  <mergeCells count="30">
    <mergeCell ref="D15:H15"/>
    <mergeCell ref="I15:M15"/>
    <mergeCell ref="N15:R15"/>
    <mergeCell ref="S15:T15"/>
    <mergeCell ref="D20:H20"/>
    <mergeCell ref="D21:H21"/>
    <mergeCell ref="D24:H24"/>
    <mergeCell ref="D23:H23"/>
    <mergeCell ref="D22:H22"/>
    <mergeCell ref="S20:T20"/>
    <mergeCell ref="S21:T21"/>
    <mergeCell ref="S22:T22"/>
    <mergeCell ref="S23:T23"/>
    <mergeCell ref="S24:T24"/>
    <mergeCell ref="D29:F29"/>
    <mergeCell ref="G29:I29"/>
    <mergeCell ref="J29:L29"/>
    <mergeCell ref="M29:O29"/>
    <mergeCell ref="P29:R29"/>
    <mergeCell ref="P31:R31"/>
    <mergeCell ref="K24:M24"/>
    <mergeCell ref="P24:R24"/>
    <mergeCell ref="D31:F31"/>
    <mergeCell ref="G31:I31"/>
    <mergeCell ref="J31:L31"/>
    <mergeCell ref="M31:O31"/>
    <mergeCell ref="C28:C29"/>
    <mergeCell ref="C30:C31"/>
    <mergeCell ref="M28:O28"/>
    <mergeCell ref="M30:O30"/>
  </mergeCells>
  <printOptions horizontalCentered="1"/>
  <pageMargins left="0.5905511811023623" right="0.5905511811023623" top="0.3937007874015748" bottom="0.3937007874015748" header="0.5118110236220472" footer="0.42"/>
  <pageSetup horizontalDpi="300" verticalDpi="3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33"/>
  <sheetViews>
    <sheetView workbookViewId="0" topLeftCell="A17">
      <selection activeCell="F24" sqref="F24:K24"/>
    </sheetView>
  </sheetViews>
  <sheetFormatPr defaultColWidth="9.00390625" defaultRowHeight="13.5"/>
  <cols>
    <col min="1" max="4" width="3.25390625" style="38" customWidth="1"/>
    <col min="5" max="5" width="12.25390625" style="38" customWidth="1"/>
    <col min="6" max="11" width="8.00390625" style="38" customWidth="1"/>
    <col min="12" max="12" width="13.50390625" style="38" customWidth="1"/>
    <col min="13" max="13" width="1.4921875" style="38" customWidth="1"/>
    <col min="14" max="14" width="3.25390625" style="38" customWidth="1"/>
    <col min="15" max="16384" width="8.00390625" style="38" customWidth="1"/>
  </cols>
  <sheetData>
    <row r="1" spans="1:14" s="3" customFormat="1" ht="17.25">
      <c r="A1" s="1" t="s">
        <v>48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3" customFormat="1" ht="1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3" customFormat="1" ht="24" customHeight="1">
      <c r="A3" s="9" t="s">
        <v>37</v>
      </c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37"/>
      <c r="N3" s="2"/>
    </row>
    <row r="4" spans="1:14" s="3" customFormat="1" ht="24" customHeight="1">
      <c r="A4" s="11" t="str">
        <f>'様式１'!A5</f>
        <v>平成１７年７月月報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2"/>
    </row>
    <row r="5" spans="1:8" s="13" customFormat="1" ht="13.5">
      <c r="A5" s="12"/>
      <c r="B5" s="12"/>
      <c r="C5" s="12"/>
      <c r="D5" s="12"/>
      <c r="E5" s="12"/>
      <c r="F5" s="12"/>
      <c r="G5" s="12"/>
      <c r="H5" s="12"/>
    </row>
    <row r="6" spans="10:15" s="2" customFormat="1" ht="17.25">
      <c r="J6" s="4"/>
      <c r="K6" s="4"/>
      <c r="L6" s="28"/>
      <c r="M6" s="78"/>
      <c r="O6" s="4"/>
    </row>
    <row r="7" spans="10:15" s="2" customFormat="1" ht="17.25">
      <c r="J7" s="4"/>
      <c r="K7" s="4"/>
      <c r="L7" s="28"/>
      <c r="M7" s="78"/>
      <c r="O7" s="4"/>
    </row>
    <row r="8" ht="15" customHeight="1">
      <c r="M8" s="54"/>
    </row>
    <row r="9" spans="1:7" s="3" customFormat="1" ht="22.5" customHeight="1">
      <c r="A9" s="2" t="s">
        <v>49</v>
      </c>
      <c r="B9" s="38"/>
      <c r="C9" s="38"/>
      <c r="D9" s="38"/>
      <c r="E9" s="38"/>
      <c r="F9" s="38"/>
      <c r="G9" s="38"/>
    </row>
    <row r="10" ht="22.5" customHeight="1"/>
    <row r="11" ht="22.5" customHeight="1">
      <c r="B11" s="1" t="s">
        <v>87</v>
      </c>
    </row>
    <row r="12" ht="16.5" customHeight="1" thickBot="1"/>
    <row r="13" spans="3:13" ht="22.5" customHeight="1">
      <c r="C13" s="39"/>
      <c r="D13" s="40"/>
      <c r="E13" s="40"/>
      <c r="F13" s="41" t="s">
        <v>19</v>
      </c>
      <c r="G13" s="42" t="s">
        <v>20</v>
      </c>
      <c r="H13" s="42" t="s">
        <v>21</v>
      </c>
      <c r="I13" s="42" t="s">
        <v>22</v>
      </c>
      <c r="J13" s="42" t="s">
        <v>23</v>
      </c>
      <c r="K13" s="42" t="s">
        <v>24</v>
      </c>
      <c r="L13" s="43" t="s">
        <v>7</v>
      </c>
      <c r="M13" s="3"/>
    </row>
    <row r="14" spans="3:13" ht="22.5" customHeight="1">
      <c r="C14" s="44" t="s">
        <v>50</v>
      </c>
      <c r="D14" s="45"/>
      <c r="E14" s="45"/>
      <c r="F14" s="46">
        <f aca="true" t="shared" si="0" ref="F14:K14">F15+F16</f>
        <v>3129</v>
      </c>
      <c r="G14" s="46">
        <f t="shared" si="0"/>
        <v>2976</v>
      </c>
      <c r="H14" s="46">
        <f t="shared" si="0"/>
        <v>1629</v>
      </c>
      <c r="I14" s="46">
        <f t="shared" si="0"/>
        <v>1338</v>
      </c>
      <c r="J14" s="46">
        <f t="shared" si="0"/>
        <v>1114</v>
      </c>
      <c r="K14" s="46">
        <f t="shared" si="0"/>
        <v>1191</v>
      </c>
      <c r="L14" s="47">
        <f>SUM(F14:K14)</f>
        <v>11377</v>
      </c>
      <c r="M14" s="3"/>
    </row>
    <row r="15" spans="3:13" ht="22.5" customHeight="1">
      <c r="C15" s="44"/>
      <c r="D15" s="48" t="s">
        <v>40</v>
      </c>
      <c r="E15" s="48"/>
      <c r="F15" s="46">
        <v>635</v>
      </c>
      <c r="G15" s="46">
        <v>512</v>
      </c>
      <c r="H15" s="46">
        <v>268</v>
      </c>
      <c r="I15" s="46">
        <v>192</v>
      </c>
      <c r="J15" s="46">
        <v>164</v>
      </c>
      <c r="K15" s="46">
        <v>182</v>
      </c>
      <c r="L15" s="47">
        <f>SUM(F15:K15)</f>
        <v>1953</v>
      </c>
      <c r="M15" s="3"/>
    </row>
    <row r="16" spans="3:13" ht="22.5" customHeight="1">
      <c r="C16" s="44"/>
      <c r="D16" s="48" t="s">
        <v>51</v>
      </c>
      <c r="E16" s="48"/>
      <c r="F16" s="46">
        <v>2494</v>
      </c>
      <c r="G16" s="46">
        <v>2464</v>
      </c>
      <c r="H16" s="46">
        <v>1361</v>
      </c>
      <c r="I16" s="46">
        <v>1146</v>
      </c>
      <c r="J16" s="46">
        <v>950</v>
      </c>
      <c r="K16" s="46">
        <v>1009</v>
      </c>
      <c r="L16" s="47">
        <f>SUM(F16:K16)</f>
        <v>9424</v>
      </c>
      <c r="M16" s="3"/>
    </row>
    <row r="17" spans="3:13" ht="22.5" customHeight="1">
      <c r="C17" s="44" t="s">
        <v>52</v>
      </c>
      <c r="D17" s="45"/>
      <c r="E17" s="45"/>
      <c r="F17" s="46">
        <v>92</v>
      </c>
      <c r="G17" s="46">
        <v>130</v>
      </c>
      <c r="H17" s="46">
        <v>78</v>
      </c>
      <c r="I17" s="46">
        <v>50</v>
      </c>
      <c r="J17" s="46">
        <v>34</v>
      </c>
      <c r="K17" s="46">
        <v>54</v>
      </c>
      <c r="L17" s="47">
        <f>SUM(F17:K17)</f>
        <v>438</v>
      </c>
      <c r="M17" s="3"/>
    </row>
    <row r="18" spans="3:13" ht="22.5" customHeight="1" thickBot="1">
      <c r="C18" s="49" t="s">
        <v>53</v>
      </c>
      <c r="D18" s="50"/>
      <c r="E18" s="50"/>
      <c r="F18" s="51">
        <f aca="true" t="shared" si="1" ref="F18:K18">F14+F17</f>
        <v>3221</v>
      </c>
      <c r="G18" s="51">
        <f t="shared" si="1"/>
        <v>3106</v>
      </c>
      <c r="H18" s="51">
        <f t="shared" si="1"/>
        <v>1707</v>
      </c>
      <c r="I18" s="51">
        <f t="shared" si="1"/>
        <v>1388</v>
      </c>
      <c r="J18" s="51">
        <f t="shared" si="1"/>
        <v>1148</v>
      </c>
      <c r="K18" s="51">
        <f t="shared" si="1"/>
        <v>1245</v>
      </c>
      <c r="L18" s="52">
        <f>SUM(F18:K18)</f>
        <v>11815</v>
      </c>
      <c r="M18" s="3"/>
    </row>
    <row r="19" spans="4:13" ht="22.5" customHeight="1">
      <c r="D19" s="53"/>
      <c r="E19" s="53"/>
      <c r="F19" s="53"/>
      <c r="G19" s="54"/>
      <c r="H19" s="54"/>
      <c r="I19" s="54"/>
      <c r="J19" s="54"/>
      <c r="K19" s="54"/>
      <c r="L19" s="54"/>
      <c r="M19" s="54"/>
    </row>
    <row r="20" ht="22.5" customHeight="1">
      <c r="B20" s="1" t="s">
        <v>88</v>
      </c>
    </row>
    <row r="21" ht="22.5" customHeight="1" thickBot="1"/>
    <row r="22" spans="3:13" ht="22.5" customHeight="1">
      <c r="C22" s="39"/>
      <c r="D22" s="40"/>
      <c r="E22" s="40"/>
      <c r="F22" s="41" t="s">
        <v>19</v>
      </c>
      <c r="G22" s="42" t="s">
        <v>20</v>
      </c>
      <c r="H22" s="42" t="s">
        <v>21</v>
      </c>
      <c r="I22" s="42" t="s">
        <v>22</v>
      </c>
      <c r="J22" s="42" t="s">
        <v>23</v>
      </c>
      <c r="K22" s="42" t="s">
        <v>24</v>
      </c>
      <c r="L22" s="43" t="s">
        <v>7</v>
      </c>
      <c r="M22" s="3"/>
    </row>
    <row r="23" spans="3:13" ht="22.5" customHeight="1">
      <c r="C23" s="55" t="s">
        <v>54</v>
      </c>
      <c r="D23" s="45"/>
      <c r="E23" s="45"/>
      <c r="F23" s="46">
        <v>2119</v>
      </c>
      <c r="G23" s="46">
        <v>2185</v>
      </c>
      <c r="H23" s="46">
        <v>1093</v>
      </c>
      <c r="I23" s="46">
        <v>755</v>
      </c>
      <c r="J23" s="46">
        <v>466</v>
      </c>
      <c r="K23" s="46">
        <v>397</v>
      </c>
      <c r="L23" s="47">
        <f>SUM(F23:K23)</f>
        <v>7015</v>
      </c>
      <c r="M23" s="3"/>
    </row>
    <row r="24" spans="3:13" ht="22.5" customHeight="1">
      <c r="C24" s="55" t="s">
        <v>55</v>
      </c>
      <c r="D24" s="45"/>
      <c r="E24" s="45"/>
      <c r="F24" s="46">
        <v>47</v>
      </c>
      <c r="G24" s="46">
        <v>100</v>
      </c>
      <c r="H24" s="46">
        <v>56</v>
      </c>
      <c r="I24" s="46">
        <v>39</v>
      </c>
      <c r="J24" s="46">
        <v>25</v>
      </c>
      <c r="K24" s="46">
        <v>28</v>
      </c>
      <c r="L24" s="47">
        <f>SUM(F24:K24)</f>
        <v>295</v>
      </c>
      <c r="M24" s="3"/>
    </row>
    <row r="25" spans="3:13" ht="22.5" customHeight="1" thickBot="1">
      <c r="C25" s="49" t="s">
        <v>53</v>
      </c>
      <c r="D25" s="50"/>
      <c r="E25" s="50"/>
      <c r="F25" s="51">
        <f aca="true" t="shared" si="2" ref="F25:K25">F23+F24</f>
        <v>2166</v>
      </c>
      <c r="G25" s="51">
        <f t="shared" si="2"/>
        <v>2285</v>
      </c>
      <c r="H25" s="51">
        <f t="shared" si="2"/>
        <v>1149</v>
      </c>
      <c r="I25" s="51">
        <f t="shared" si="2"/>
        <v>794</v>
      </c>
      <c r="J25" s="51">
        <f t="shared" si="2"/>
        <v>491</v>
      </c>
      <c r="K25" s="51">
        <f t="shared" si="2"/>
        <v>425</v>
      </c>
      <c r="L25" s="52">
        <f>SUM(F25:K25)</f>
        <v>7310</v>
      </c>
      <c r="M25" s="3"/>
    </row>
    <row r="26" ht="22.5" customHeight="1"/>
    <row r="27" ht="16.5" customHeight="1">
      <c r="B27" s="1" t="s">
        <v>89</v>
      </c>
    </row>
    <row r="28" ht="22.5" customHeight="1" thickBot="1"/>
    <row r="29" spans="3:13" ht="22.5" customHeight="1">
      <c r="C29" s="39"/>
      <c r="D29" s="40"/>
      <c r="E29" s="40"/>
      <c r="F29" s="36" t="s">
        <v>56</v>
      </c>
      <c r="G29" s="40"/>
      <c r="H29" s="36" t="s">
        <v>57</v>
      </c>
      <c r="I29" s="40"/>
      <c r="J29" s="36" t="s">
        <v>58</v>
      </c>
      <c r="K29" s="40"/>
      <c r="L29" s="43" t="s">
        <v>7</v>
      </c>
      <c r="M29" s="3"/>
    </row>
    <row r="30" spans="3:13" ht="22.5" customHeight="1">
      <c r="C30" s="55" t="s">
        <v>54</v>
      </c>
      <c r="D30" s="45"/>
      <c r="E30" s="45"/>
      <c r="F30" s="162">
        <v>894</v>
      </c>
      <c r="G30" s="163"/>
      <c r="H30" s="162">
        <v>730</v>
      </c>
      <c r="I30" s="163"/>
      <c r="J30" s="162">
        <v>372</v>
      </c>
      <c r="K30" s="163"/>
      <c r="L30" s="56">
        <f>SUM(F30:K30)</f>
        <v>1996</v>
      </c>
      <c r="M30" s="3"/>
    </row>
    <row r="31" spans="3:13" ht="22.5" customHeight="1">
      <c r="C31" s="55" t="s">
        <v>55</v>
      </c>
      <c r="D31" s="45"/>
      <c r="E31" s="45"/>
      <c r="F31" s="162">
        <v>9</v>
      </c>
      <c r="G31" s="163"/>
      <c r="H31" s="162">
        <v>8</v>
      </c>
      <c r="I31" s="163"/>
      <c r="J31" s="162">
        <v>10</v>
      </c>
      <c r="K31" s="163"/>
      <c r="L31" s="56">
        <f>SUM(F31:K31)</f>
        <v>27</v>
      </c>
      <c r="M31" s="3"/>
    </row>
    <row r="32" spans="3:13" ht="22.5" customHeight="1" thickBot="1">
      <c r="C32" s="49" t="s">
        <v>53</v>
      </c>
      <c r="D32" s="50"/>
      <c r="E32" s="50"/>
      <c r="F32" s="164">
        <f>F30+F31</f>
        <v>903</v>
      </c>
      <c r="G32" s="165"/>
      <c r="H32" s="164">
        <f>H30+H31</f>
        <v>738</v>
      </c>
      <c r="I32" s="165"/>
      <c r="J32" s="164">
        <f>J30+J31</f>
        <v>382</v>
      </c>
      <c r="K32" s="165"/>
      <c r="L32" s="57">
        <f>SUM(F32:K32)</f>
        <v>2023</v>
      </c>
      <c r="M32" s="3"/>
    </row>
    <row r="33" spans="5:13" ht="22.5" customHeight="1">
      <c r="E33" s="53"/>
      <c r="F33" s="54"/>
      <c r="G33" s="54"/>
      <c r="H33" s="54"/>
      <c r="I33" s="54"/>
      <c r="J33" s="54"/>
      <c r="K33" s="54"/>
      <c r="L33" s="54"/>
      <c r="M33" s="3"/>
    </row>
  </sheetData>
  <mergeCells count="9">
    <mergeCell ref="J30:K30"/>
    <mergeCell ref="J31:K31"/>
    <mergeCell ref="J32:K32"/>
    <mergeCell ref="F30:G30"/>
    <mergeCell ref="F31:G31"/>
    <mergeCell ref="F32:G32"/>
    <mergeCell ref="H30:I30"/>
    <mergeCell ref="H31:I31"/>
    <mergeCell ref="H32:I32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6"/>
  <dimension ref="A1:M135"/>
  <sheetViews>
    <sheetView zoomScale="75" zoomScaleNormal="75" zoomScaleSheetLayoutView="75" workbookViewId="0" topLeftCell="A118">
      <selection activeCell="G118" sqref="G118"/>
    </sheetView>
  </sheetViews>
  <sheetFormatPr defaultColWidth="9.00390625" defaultRowHeight="23.25" customHeight="1"/>
  <cols>
    <col min="1" max="2" width="3.00390625" style="81" customWidth="1"/>
    <col min="3" max="4" width="12.125" style="81" customWidth="1"/>
    <col min="5" max="5" width="3.00390625" style="81" customWidth="1"/>
    <col min="6" max="13" width="13.625" style="81" customWidth="1"/>
    <col min="14" max="16384" width="9.00390625" style="81" customWidth="1"/>
  </cols>
  <sheetData>
    <row r="1" ht="23.25" customHeight="1">
      <c r="A1" s="96" t="s">
        <v>0</v>
      </c>
    </row>
    <row r="2" ht="23.25" customHeight="1">
      <c r="H2" s="137" t="s">
        <v>103</v>
      </c>
    </row>
    <row r="3" spans="7:8" ht="23.25" customHeight="1">
      <c r="G3" s="97"/>
      <c r="H3" s="94" t="str">
        <f>'様式１'!A5</f>
        <v>平成１７年７月月報</v>
      </c>
    </row>
    <row r="4" ht="23.25" customHeight="1">
      <c r="L4" s="98"/>
    </row>
    <row r="5" spans="1:12" ht="23.25" customHeight="1">
      <c r="A5" s="82" t="s">
        <v>104</v>
      </c>
      <c r="L5" s="98"/>
    </row>
    <row r="6" ht="23.25" customHeight="1">
      <c r="A6" s="95" t="s">
        <v>1</v>
      </c>
    </row>
    <row r="7" ht="23.25" customHeight="1">
      <c r="A7" s="96" t="s">
        <v>105</v>
      </c>
    </row>
    <row r="8" spans="1:13" ht="28.5" customHeight="1">
      <c r="A8" s="166" t="s">
        <v>106</v>
      </c>
      <c r="B8" s="167"/>
      <c r="C8" s="167"/>
      <c r="D8" s="167"/>
      <c r="E8" s="168"/>
      <c r="F8" s="99" t="s">
        <v>2</v>
      </c>
      <c r="G8" s="99" t="s">
        <v>107</v>
      </c>
      <c r="H8" s="99" t="s">
        <v>108</v>
      </c>
      <c r="I8" s="99" t="s">
        <v>109</v>
      </c>
      <c r="J8" s="99" t="s">
        <v>110</v>
      </c>
      <c r="K8" s="99" t="s">
        <v>111</v>
      </c>
      <c r="L8" s="99" t="s">
        <v>112</v>
      </c>
      <c r="M8" s="100" t="s">
        <v>3</v>
      </c>
    </row>
    <row r="9" spans="1:13" ht="28.5" customHeight="1">
      <c r="A9" s="101" t="s">
        <v>113</v>
      </c>
      <c r="B9" s="83"/>
      <c r="C9" s="102"/>
      <c r="D9" s="102"/>
      <c r="E9" s="102"/>
      <c r="F9" s="103"/>
      <c r="G9" s="103"/>
      <c r="H9" s="103"/>
      <c r="I9" s="103"/>
      <c r="J9" s="103"/>
      <c r="K9" s="103"/>
      <c r="L9" s="103"/>
      <c r="M9" s="104"/>
    </row>
    <row r="10" spans="1:13" ht="28.5" customHeight="1">
      <c r="A10" s="84" t="s">
        <v>114</v>
      </c>
      <c r="B10" s="105"/>
      <c r="C10" s="102"/>
      <c r="D10" s="102"/>
      <c r="E10" s="102"/>
      <c r="F10" s="106"/>
      <c r="G10" s="107">
        <f aca="true" t="shared" si="0" ref="G10:L10">G11+G19+G23+G28+G29</f>
        <v>5093</v>
      </c>
      <c r="H10" s="107">
        <f t="shared" si="0"/>
        <v>6595</v>
      </c>
      <c r="I10" s="107">
        <f t="shared" si="0"/>
        <v>3597</v>
      </c>
      <c r="J10" s="107">
        <f t="shared" si="0"/>
        <v>2907</v>
      </c>
      <c r="K10" s="107">
        <f t="shared" si="0"/>
        <v>1971</v>
      </c>
      <c r="L10" s="107">
        <f t="shared" si="0"/>
        <v>1948</v>
      </c>
      <c r="M10" s="108">
        <f>SUM(F10:L10)</f>
        <v>22111</v>
      </c>
    </row>
    <row r="11" spans="1:13" ht="28.5" customHeight="1">
      <c r="A11" s="84"/>
      <c r="B11" s="109" t="s">
        <v>115</v>
      </c>
      <c r="C11" s="110"/>
      <c r="D11" s="110"/>
      <c r="E11" s="111"/>
      <c r="F11" s="106"/>
      <c r="G11" s="107">
        <f aca="true" t="shared" si="1" ref="G11:L11">SUM(G12:G18)</f>
        <v>2786</v>
      </c>
      <c r="H11" s="107">
        <f t="shared" si="1"/>
        <v>3933</v>
      </c>
      <c r="I11" s="107">
        <f t="shared" si="1"/>
        <v>2108</v>
      </c>
      <c r="J11" s="107">
        <f t="shared" si="1"/>
        <v>1781</v>
      </c>
      <c r="K11" s="107">
        <f t="shared" si="1"/>
        <v>1232</v>
      </c>
      <c r="L11" s="107">
        <f t="shared" si="1"/>
        <v>1258</v>
      </c>
      <c r="M11" s="108">
        <f>SUM(F11:L11)</f>
        <v>13098</v>
      </c>
    </row>
    <row r="12" spans="1:13" ht="28.5" customHeight="1">
      <c r="A12" s="84"/>
      <c r="B12" s="112"/>
      <c r="C12" s="113" t="s">
        <v>91</v>
      </c>
      <c r="D12" s="86"/>
      <c r="E12" s="114"/>
      <c r="F12" s="115"/>
      <c r="G12" s="116">
        <v>1615</v>
      </c>
      <c r="H12" s="116">
        <v>1519</v>
      </c>
      <c r="I12" s="116">
        <v>655</v>
      </c>
      <c r="J12" s="116">
        <v>492</v>
      </c>
      <c r="K12" s="116">
        <v>328</v>
      </c>
      <c r="L12" s="116">
        <v>333</v>
      </c>
      <c r="M12" s="117">
        <f aca="true" t="shared" si="2" ref="M12:M67">SUM(F12:L12)</f>
        <v>4942</v>
      </c>
    </row>
    <row r="13" spans="1:13" ht="28.5" customHeight="1">
      <c r="A13" s="84"/>
      <c r="B13" s="112"/>
      <c r="C13" s="113" t="s">
        <v>92</v>
      </c>
      <c r="D13" s="86"/>
      <c r="E13" s="114"/>
      <c r="F13" s="115"/>
      <c r="G13" s="116">
        <v>0</v>
      </c>
      <c r="H13" s="116">
        <v>12</v>
      </c>
      <c r="I13" s="116">
        <v>10</v>
      </c>
      <c r="J13" s="116">
        <v>28</v>
      </c>
      <c r="K13" s="116">
        <v>62</v>
      </c>
      <c r="L13" s="116">
        <v>148</v>
      </c>
      <c r="M13" s="117">
        <f t="shared" si="2"/>
        <v>260</v>
      </c>
    </row>
    <row r="14" spans="1:13" ht="28.5" customHeight="1">
      <c r="A14" s="84"/>
      <c r="B14" s="112"/>
      <c r="C14" s="113" t="s">
        <v>93</v>
      </c>
      <c r="D14" s="86"/>
      <c r="E14" s="114"/>
      <c r="F14" s="115"/>
      <c r="G14" s="116">
        <v>76</v>
      </c>
      <c r="H14" s="116">
        <v>254</v>
      </c>
      <c r="I14" s="116">
        <v>183</v>
      </c>
      <c r="J14" s="116">
        <v>208</v>
      </c>
      <c r="K14" s="116">
        <v>167</v>
      </c>
      <c r="L14" s="116">
        <v>212</v>
      </c>
      <c r="M14" s="117">
        <f t="shared" si="2"/>
        <v>1100</v>
      </c>
    </row>
    <row r="15" spans="1:13" ht="28.5" customHeight="1">
      <c r="A15" s="84"/>
      <c r="B15" s="112"/>
      <c r="C15" s="113" t="s">
        <v>94</v>
      </c>
      <c r="D15" s="86"/>
      <c r="E15" s="114"/>
      <c r="F15" s="115"/>
      <c r="G15" s="116">
        <v>5</v>
      </c>
      <c r="H15" s="116">
        <v>12</v>
      </c>
      <c r="I15" s="116">
        <v>16</v>
      </c>
      <c r="J15" s="116">
        <v>15</v>
      </c>
      <c r="K15" s="116">
        <v>7</v>
      </c>
      <c r="L15" s="116">
        <v>21</v>
      </c>
      <c r="M15" s="117">
        <f t="shared" si="2"/>
        <v>76</v>
      </c>
    </row>
    <row r="16" spans="1:13" ht="28.5" customHeight="1">
      <c r="A16" s="84"/>
      <c r="B16" s="112"/>
      <c r="C16" s="113" t="s">
        <v>116</v>
      </c>
      <c r="D16" s="86"/>
      <c r="E16" s="114"/>
      <c r="F16" s="115"/>
      <c r="G16" s="116">
        <v>469</v>
      </c>
      <c r="H16" s="116">
        <v>873</v>
      </c>
      <c r="I16" s="116">
        <v>546</v>
      </c>
      <c r="J16" s="116">
        <v>398</v>
      </c>
      <c r="K16" s="116">
        <v>224</v>
      </c>
      <c r="L16" s="116">
        <v>121</v>
      </c>
      <c r="M16" s="117">
        <f t="shared" si="2"/>
        <v>2631</v>
      </c>
    </row>
    <row r="17" spans="1:13" ht="28.5" customHeight="1">
      <c r="A17" s="84"/>
      <c r="B17" s="112"/>
      <c r="C17" s="113" t="s">
        <v>117</v>
      </c>
      <c r="D17" s="86"/>
      <c r="E17" s="114"/>
      <c r="F17" s="115"/>
      <c r="G17" s="116">
        <v>60</v>
      </c>
      <c r="H17" s="116">
        <v>173</v>
      </c>
      <c r="I17" s="116">
        <v>120</v>
      </c>
      <c r="J17" s="116">
        <v>101</v>
      </c>
      <c r="K17" s="116">
        <v>49</v>
      </c>
      <c r="L17" s="116">
        <v>29</v>
      </c>
      <c r="M17" s="117">
        <f t="shared" si="2"/>
        <v>532</v>
      </c>
    </row>
    <row r="18" spans="1:13" ht="28.5" customHeight="1">
      <c r="A18" s="84"/>
      <c r="B18" s="118"/>
      <c r="C18" s="113" t="s">
        <v>95</v>
      </c>
      <c r="D18" s="86"/>
      <c r="E18" s="114"/>
      <c r="F18" s="115"/>
      <c r="G18" s="116">
        <v>561</v>
      </c>
      <c r="H18" s="116">
        <v>1090</v>
      </c>
      <c r="I18" s="116">
        <v>578</v>
      </c>
      <c r="J18" s="116">
        <v>539</v>
      </c>
      <c r="K18" s="116">
        <v>395</v>
      </c>
      <c r="L18" s="116">
        <v>394</v>
      </c>
      <c r="M18" s="117">
        <f t="shared" si="2"/>
        <v>3557</v>
      </c>
    </row>
    <row r="19" spans="1:13" ht="28.5" customHeight="1">
      <c r="A19" s="84"/>
      <c r="B19" s="109" t="s">
        <v>118</v>
      </c>
      <c r="C19" s="110"/>
      <c r="D19" s="110"/>
      <c r="E19" s="111"/>
      <c r="F19" s="106"/>
      <c r="G19" s="107">
        <f aca="true" t="shared" si="3" ref="G19:L19">SUM(G20:G22)</f>
        <v>17</v>
      </c>
      <c r="H19" s="107">
        <f t="shared" si="3"/>
        <v>119</v>
      </c>
      <c r="I19" s="107">
        <f t="shared" si="3"/>
        <v>140</v>
      </c>
      <c r="J19" s="107">
        <f t="shared" si="3"/>
        <v>155</v>
      </c>
      <c r="K19" s="107">
        <f t="shared" si="3"/>
        <v>119</v>
      </c>
      <c r="L19" s="107">
        <f t="shared" si="3"/>
        <v>94</v>
      </c>
      <c r="M19" s="108">
        <f t="shared" si="2"/>
        <v>644</v>
      </c>
    </row>
    <row r="20" spans="1:13" ht="28.5" customHeight="1">
      <c r="A20" s="84"/>
      <c r="B20" s="119"/>
      <c r="C20" s="113" t="s">
        <v>96</v>
      </c>
      <c r="D20" s="86"/>
      <c r="E20" s="114"/>
      <c r="F20" s="115"/>
      <c r="G20" s="116">
        <v>12</v>
      </c>
      <c r="H20" s="116">
        <v>98</v>
      </c>
      <c r="I20" s="116">
        <v>102</v>
      </c>
      <c r="J20" s="116">
        <v>113</v>
      </c>
      <c r="K20" s="116">
        <v>92</v>
      </c>
      <c r="L20" s="116">
        <v>81</v>
      </c>
      <c r="M20" s="117">
        <f t="shared" si="2"/>
        <v>498</v>
      </c>
    </row>
    <row r="21" spans="1:13" ht="28.5" customHeight="1">
      <c r="A21" s="84"/>
      <c r="B21" s="119"/>
      <c r="C21" s="113" t="s">
        <v>97</v>
      </c>
      <c r="D21" s="86"/>
      <c r="E21" s="114"/>
      <c r="F21" s="115"/>
      <c r="G21" s="116">
        <v>5</v>
      </c>
      <c r="H21" s="116">
        <v>21</v>
      </c>
      <c r="I21" s="116">
        <v>38</v>
      </c>
      <c r="J21" s="116">
        <v>41</v>
      </c>
      <c r="K21" s="116">
        <v>27</v>
      </c>
      <c r="L21" s="116">
        <v>13</v>
      </c>
      <c r="M21" s="117">
        <f>SUM(F21:L21)</f>
        <v>145</v>
      </c>
    </row>
    <row r="22" spans="1:13" ht="28.5" customHeight="1">
      <c r="A22" s="84"/>
      <c r="B22" s="118"/>
      <c r="C22" s="113" t="s">
        <v>98</v>
      </c>
      <c r="D22" s="86"/>
      <c r="E22" s="114"/>
      <c r="F22" s="115"/>
      <c r="G22" s="116">
        <v>0</v>
      </c>
      <c r="H22" s="116">
        <v>0</v>
      </c>
      <c r="I22" s="116">
        <v>0</v>
      </c>
      <c r="J22" s="116">
        <v>1</v>
      </c>
      <c r="K22" s="116">
        <v>0</v>
      </c>
      <c r="L22" s="116">
        <v>0</v>
      </c>
      <c r="M22" s="117">
        <f t="shared" si="2"/>
        <v>1</v>
      </c>
    </row>
    <row r="23" spans="1:13" ht="28.5" customHeight="1">
      <c r="A23" s="84"/>
      <c r="B23" s="109" t="s">
        <v>119</v>
      </c>
      <c r="C23" s="110"/>
      <c r="D23" s="110"/>
      <c r="E23" s="111"/>
      <c r="F23" s="106"/>
      <c r="G23" s="107">
        <f aca="true" t="shared" si="4" ref="G23:L23">SUM(G24:G27)</f>
        <v>2209</v>
      </c>
      <c r="H23" s="107">
        <f t="shared" si="4"/>
        <v>2465</v>
      </c>
      <c r="I23" s="107">
        <f t="shared" si="4"/>
        <v>1310</v>
      </c>
      <c r="J23" s="107">
        <f t="shared" si="4"/>
        <v>942</v>
      </c>
      <c r="K23" s="107">
        <f t="shared" si="4"/>
        <v>600</v>
      </c>
      <c r="L23" s="107">
        <f t="shared" si="4"/>
        <v>590</v>
      </c>
      <c r="M23" s="108">
        <f t="shared" si="2"/>
        <v>8116</v>
      </c>
    </row>
    <row r="24" spans="1:13" ht="28.5" customHeight="1">
      <c r="A24" s="84"/>
      <c r="B24" s="120"/>
      <c r="C24" s="86" t="s">
        <v>99</v>
      </c>
      <c r="D24" s="86"/>
      <c r="E24" s="114"/>
      <c r="F24" s="115"/>
      <c r="G24" s="121">
        <v>57</v>
      </c>
      <c r="H24" s="116">
        <v>179</v>
      </c>
      <c r="I24" s="116">
        <v>157</v>
      </c>
      <c r="J24" s="116">
        <v>136</v>
      </c>
      <c r="K24" s="116">
        <v>108</v>
      </c>
      <c r="L24" s="116">
        <v>164</v>
      </c>
      <c r="M24" s="117">
        <f t="shared" si="2"/>
        <v>801</v>
      </c>
    </row>
    <row r="25" spans="1:13" ht="28.5" customHeight="1">
      <c r="A25" s="84"/>
      <c r="B25" s="120"/>
      <c r="C25" s="86" t="s">
        <v>131</v>
      </c>
      <c r="D25" s="86"/>
      <c r="E25" s="114"/>
      <c r="F25" s="115"/>
      <c r="G25" s="122"/>
      <c r="H25" s="116">
        <v>57</v>
      </c>
      <c r="I25" s="116">
        <v>95</v>
      </c>
      <c r="J25" s="116">
        <v>46</v>
      </c>
      <c r="K25" s="116">
        <v>33</v>
      </c>
      <c r="L25" s="116">
        <v>17</v>
      </c>
      <c r="M25" s="117">
        <f t="shared" si="2"/>
        <v>248</v>
      </c>
    </row>
    <row r="26" spans="1:13" ht="28.5" customHeight="1">
      <c r="A26" s="84"/>
      <c r="B26" s="120"/>
      <c r="C26" s="86" t="s">
        <v>100</v>
      </c>
      <c r="D26" s="86"/>
      <c r="E26" s="114"/>
      <c r="F26" s="115"/>
      <c r="G26" s="116">
        <v>19</v>
      </c>
      <c r="H26" s="116">
        <v>53</v>
      </c>
      <c r="I26" s="116">
        <v>33</v>
      </c>
      <c r="J26" s="116">
        <v>28</v>
      </c>
      <c r="K26" s="116">
        <v>22</v>
      </c>
      <c r="L26" s="116">
        <v>16</v>
      </c>
      <c r="M26" s="117">
        <f t="shared" si="2"/>
        <v>171</v>
      </c>
    </row>
    <row r="27" spans="1:13" ht="28.5" customHeight="1">
      <c r="A27" s="84"/>
      <c r="B27" s="123"/>
      <c r="C27" s="86" t="s">
        <v>101</v>
      </c>
      <c r="D27" s="86"/>
      <c r="E27" s="114"/>
      <c r="F27" s="115"/>
      <c r="G27" s="116">
        <v>2133</v>
      </c>
      <c r="H27" s="116">
        <v>2176</v>
      </c>
      <c r="I27" s="116">
        <v>1025</v>
      </c>
      <c r="J27" s="116">
        <v>732</v>
      </c>
      <c r="K27" s="116">
        <v>437</v>
      </c>
      <c r="L27" s="116">
        <v>393</v>
      </c>
      <c r="M27" s="117">
        <f>SUM(F27:L27)</f>
        <v>6896</v>
      </c>
    </row>
    <row r="28" spans="1:13" ht="28.5" customHeight="1">
      <c r="A28" s="84"/>
      <c r="B28" s="124" t="s">
        <v>120</v>
      </c>
      <c r="C28" s="86"/>
      <c r="D28" s="86"/>
      <c r="E28" s="114"/>
      <c r="F28" s="115"/>
      <c r="G28" s="116">
        <v>50</v>
      </c>
      <c r="H28" s="116">
        <v>43</v>
      </c>
      <c r="I28" s="116">
        <v>22</v>
      </c>
      <c r="J28" s="116">
        <v>21</v>
      </c>
      <c r="K28" s="116">
        <v>12</v>
      </c>
      <c r="L28" s="116">
        <v>4</v>
      </c>
      <c r="M28" s="117">
        <f t="shared" si="2"/>
        <v>152</v>
      </c>
    </row>
    <row r="29" spans="1:13" ht="28.5" customHeight="1">
      <c r="A29" s="84"/>
      <c r="B29" s="124" t="s">
        <v>121</v>
      </c>
      <c r="C29" s="86"/>
      <c r="D29" s="86"/>
      <c r="E29" s="114"/>
      <c r="F29" s="115"/>
      <c r="G29" s="116">
        <v>31</v>
      </c>
      <c r="H29" s="116">
        <v>35</v>
      </c>
      <c r="I29" s="116">
        <v>17</v>
      </c>
      <c r="J29" s="116">
        <v>8</v>
      </c>
      <c r="K29" s="116">
        <v>8</v>
      </c>
      <c r="L29" s="116">
        <v>2</v>
      </c>
      <c r="M29" s="117">
        <f t="shared" si="2"/>
        <v>101</v>
      </c>
    </row>
    <row r="30" spans="1:13" ht="28.5" customHeight="1">
      <c r="A30" s="125" t="s">
        <v>122</v>
      </c>
      <c r="B30" s="85"/>
      <c r="C30" s="126"/>
      <c r="D30" s="126"/>
      <c r="E30" s="127"/>
      <c r="F30" s="128">
        <f aca="true" t="shared" si="5" ref="F30:L30">SUM(F31:F33)</f>
        <v>0</v>
      </c>
      <c r="G30" s="128">
        <f t="shared" si="5"/>
        <v>0</v>
      </c>
      <c r="H30" s="128">
        <f t="shared" si="5"/>
        <v>236</v>
      </c>
      <c r="I30" s="128">
        <f t="shared" si="5"/>
        <v>287</v>
      </c>
      <c r="J30" s="128">
        <f t="shared" si="5"/>
        <v>389</v>
      </c>
      <c r="K30" s="128">
        <f t="shared" si="5"/>
        <v>507</v>
      </c>
      <c r="L30" s="128">
        <f t="shared" si="5"/>
        <v>658</v>
      </c>
      <c r="M30" s="117">
        <f t="shared" si="2"/>
        <v>2077</v>
      </c>
    </row>
    <row r="31" spans="1:13" ht="28.5" customHeight="1">
      <c r="A31" s="84"/>
      <c r="B31" s="129" t="s">
        <v>123</v>
      </c>
      <c r="C31" s="86"/>
      <c r="D31" s="86"/>
      <c r="E31" s="114"/>
      <c r="F31" s="116">
        <v>0</v>
      </c>
      <c r="G31" s="116">
        <v>0</v>
      </c>
      <c r="H31" s="116">
        <v>72</v>
      </c>
      <c r="I31" s="116">
        <v>120</v>
      </c>
      <c r="J31" s="116">
        <v>168</v>
      </c>
      <c r="K31" s="116">
        <v>246</v>
      </c>
      <c r="L31" s="116">
        <v>304</v>
      </c>
      <c r="M31" s="117">
        <f t="shared" si="2"/>
        <v>910</v>
      </c>
    </row>
    <row r="32" spans="1:13" ht="28.5" customHeight="1">
      <c r="A32" s="84"/>
      <c r="B32" s="129" t="s">
        <v>4</v>
      </c>
      <c r="C32" s="86"/>
      <c r="D32" s="86"/>
      <c r="E32" s="114"/>
      <c r="F32" s="115"/>
      <c r="G32" s="115"/>
      <c r="H32" s="116">
        <v>157</v>
      </c>
      <c r="I32" s="116">
        <v>157</v>
      </c>
      <c r="J32" s="116">
        <v>191</v>
      </c>
      <c r="K32" s="116">
        <v>172</v>
      </c>
      <c r="L32" s="116">
        <v>96</v>
      </c>
      <c r="M32" s="117">
        <f t="shared" si="2"/>
        <v>773</v>
      </c>
    </row>
    <row r="33" spans="1:13" ht="28.5" customHeight="1">
      <c r="A33" s="84"/>
      <c r="B33" s="129" t="s">
        <v>124</v>
      </c>
      <c r="C33" s="86"/>
      <c r="D33" s="86"/>
      <c r="E33" s="114"/>
      <c r="F33" s="115"/>
      <c r="G33" s="115"/>
      <c r="H33" s="116">
        <v>7</v>
      </c>
      <c r="I33" s="116">
        <v>10</v>
      </c>
      <c r="J33" s="116">
        <v>30</v>
      </c>
      <c r="K33" s="116">
        <v>89</v>
      </c>
      <c r="L33" s="116">
        <v>258</v>
      </c>
      <c r="M33" s="117">
        <f t="shared" si="2"/>
        <v>394</v>
      </c>
    </row>
    <row r="34" spans="1:13" ht="28.5" customHeight="1">
      <c r="A34" s="84"/>
      <c r="B34" s="130" t="s">
        <v>125</v>
      </c>
      <c r="C34" s="86"/>
      <c r="D34" s="86"/>
      <c r="E34" s="114"/>
      <c r="F34" s="128">
        <f aca="true" t="shared" si="6" ref="F34:L34">SUM(F35:F37)</f>
        <v>0</v>
      </c>
      <c r="G34" s="128">
        <f t="shared" si="6"/>
        <v>0</v>
      </c>
      <c r="H34" s="128">
        <f t="shared" si="6"/>
        <v>236</v>
      </c>
      <c r="I34" s="128">
        <f t="shared" si="6"/>
        <v>287</v>
      </c>
      <c r="J34" s="128">
        <f t="shared" si="6"/>
        <v>387</v>
      </c>
      <c r="K34" s="128">
        <f t="shared" si="6"/>
        <v>505</v>
      </c>
      <c r="L34" s="128">
        <f t="shared" si="6"/>
        <v>649</v>
      </c>
      <c r="M34" s="117">
        <f t="shared" si="2"/>
        <v>2064</v>
      </c>
    </row>
    <row r="35" spans="1:13" ht="28.5" customHeight="1">
      <c r="A35" s="84"/>
      <c r="B35" s="87"/>
      <c r="C35" s="124" t="s">
        <v>123</v>
      </c>
      <c r="D35" s="86"/>
      <c r="E35" s="114"/>
      <c r="F35" s="116">
        <v>0</v>
      </c>
      <c r="G35" s="116">
        <v>0</v>
      </c>
      <c r="H35" s="116">
        <v>72</v>
      </c>
      <c r="I35" s="116">
        <v>120</v>
      </c>
      <c r="J35" s="116">
        <v>166</v>
      </c>
      <c r="K35" s="116">
        <v>244</v>
      </c>
      <c r="L35" s="116">
        <v>298</v>
      </c>
      <c r="M35" s="117">
        <f t="shared" si="2"/>
        <v>900</v>
      </c>
    </row>
    <row r="36" spans="1:13" ht="28.5" customHeight="1">
      <c r="A36" s="84"/>
      <c r="B36" s="87"/>
      <c r="C36" s="124" t="s">
        <v>4</v>
      </c>
      <c r="D36" s="86"/>
      <c r="E36" s="114"/>
      <c r="F36" s="115"/>
      <c r="G36" s="115"/>
      <c r="H36" s="116">
        <v>157</v>
      </c>
      <c r="I36" s="116">
        <v>157</v>
      </c>
      <c r="J36" s="116">
        <v>191</v>
      </c>
      <c r="K36" s="116">
        <v>172</v>
      </c>
      <c r="L36" s="116">
        <v>96</v>
      </c>
      <c r="M36" s="117">
        <f t="shared" si="2"/>
        <v>773</v>
      </c>
    </row>
    <row r="37" spans="1:13" ht="28.5" customHeight="1">
      <c r="A37" s="84"/>
      <c r="B37" s="88"/>
      <c r="C37" s="124" t="s">
        <v>124</v>
      </c>
      <c r="D37" s="86"/>
      <c r="E37" s="114"/>
      <c r="F37" s="115"/>
      <c r="G37" s="115"/>
      <c r="H37" s="116">
        <v>7</v>
      </c>
      <c r="I37" s="116">
        <v>10</v>
      </c>
      <c r="J37" s="116">
        <v>30</v>
      </c>
      <c r="K37" s="116">
        <v>89</v>
      </c>
      <c r="L37" s="116">
        <v>255</v>
      </c>
      <c r="M37" s="117">
        <f>SUM(F37:L37)</f>
        <v>391</v>
      </c>
    </row>
    <row r="38" spans="1:13" ht="28.5" customHeight="1">
      <c r="A38" s="169" t="s">
        <v>126</v>
      </c>
      <c r="B38" s="170"/>
      <c r="C38" s="170"/>
      <c r="D38" s="170"/>
      <c r="E38" s="171"/>
      <c r="F38" s="131">
        <f aca="true" t="shared" si="7" ref="F38:L38">F10+F30</f>
        <v>0</v>
      </c>
      <c r="G38" s="131">
        <f t="shared" si="7"/>
        <v>5093</v>
      </c>
      <c r="H38" s="131">
        <f t="shared" si="7"/>
        <v>6831</v>
      </c>
      <c r="I38" s="131">
        <f t="shared" si="7"/>
        <v>3884</v>
      </c>
      <c r="J38" s="131">
        <f t="shared" si="7"/>
        <v>3296</v>
      </c>
      <c r="K38" s="131">
        <f t="shared" si="7"/>
        <v>2478</v>
      </c>
      <c r="L38" s="131">
        <f t="shared" si="7"/>
        <v>2606</v>
      </c>
      <c r="M38" s="132">
        <f>SUM(F38:L38)</f>
        <v>24188</v>
      </c>
    </row>
    <row r="39" spans="1:13" ht="28.5" customHeight="1">
      <c r="A39" s="138"/>
      <c r="B39" s="135"/>
      <c r="C39" s="135"/>
      <c r="D39" s="135"/>
      <c r="E39" s="135"/>
      <c r="F39" s="91"/>
      <c r="G39" s="91"/>
      <c r="H39" s="91"/>
      <c r="I39" s="91"/>
      <c r="J39" s="91"/>
      <c r="K39" s="91"/>
      <c r="L39" s="91"/>
      <c r="M39" s="91"/>
    </row>
    <row r="40" spans="1:13" ht="28.5" customHeight="1">
      <c r="A40" s="166" t="s">
        <v>106</v>
      </c>
      <c r="B40" s="167"/>
      <c r="C40" s="167"/>
      <c r="D40" s="167"/>
      <c r="E40" s="168"/>
      <c r="F40" s="99" t="s">
        <v>2</v>
      </c>
      <c r="G40" s="99" t="s">
        <v>107</v>
      </c>
      <c r="H40" s="99" t="s">
        <v>108</v>
      </c>
      <c r="I40" s="99" t="s">
        <v>109</v>
      </c>
      <c r="J40" s="99" t="s">
        <v>110</v>
      </c>
      <c r="K40" s="99" t="s">
        <v>111</v>
      </c>
      <c r="L40" s="99" t="s">
        <v>112</v>
      </c>
      <c r="M40" s="100" t="s">
        <v>3</v>
      </c>
    </row>
    <row r="41" spans="1:13" ht="28.5" customHeight="1">
      <c r="A41" s="139" t="s">
        <v>127</v>
      </c>
      <c r="B41" s="140"/>
      <c r="C41" s="140"/>
      <c r="D41" s="140"/>
      <c r="E41" s="140"/>
      <c r="F41" s="103"/>
      <c r="G41" s="103"/>
      <c r="H41" s="103"/>
      <c r="I41" s="103"/>
      <c r="J41" s="103"/>
      <c r="K41" s="103"/>
      <c r="L41" s="103"/>
      <c r="M41" s="104"/>
    </row>
    <row r="42" spans="1:13" ht="28.5" customHeight="1">
      <c r="A42" s="84" t="s">
        <v>114</v>
      </c>
      <c r="B42" s="105"/>
      <c r="C42" s="102"/>
      <c r="D42" s="102"/>
      <c r="E42" s="102"/>
      <c r="F42" s="106"/>
      <c r="G42" s="107">
        <f aca="true" t="shared" si="8" ref="G42:L42">G43+G51+G55</f>
        <v>8301233</v>
      </c>
      <c r="H42" s="107">
        <f t="shared" si="8"/>
        <v>19546544</v>
      </c>
      <c r="I42" s="107">
        <f t="shared" si="8"/>
        <v>14458835</v>
      </c>
      <c r="J42" s="107">
        <f t="shared" si="8"/>
        <v>13394744</v>
      </c>
      <c r="K42" s="107">
        <f t="shared" si="8"/>
        <v>9871200</v>
      </c>
      <c r="L42" s="107">
        <f t="shared" si="8"/>
        <v>10128011</v>
      </c>
      <c r="M42" s="108">
        <f>SUM(F42:L42)</f>
        <v>75700567</v>
      </c>
    </row>
    <row r="43" spans="1:13" ht="28.5" customHeight="1">
      <c r="A43" s="84"/>
      <c r="B43" s="109" t="s">
        <v>115</v>
      </c>
      <c r="C43" s="110"/>
      <c r="D43" s="110"/>
      <c r="E43" s="111"/>
      <c r="F43" s="106"/>
      <c r="G43" s="107">
        <f aca="true" t="shared" si="9" ref="G43:L43">SUM(G44:G50)</f>
        <v>6235065</v>
      </c>
      <c r="H43" s="107">
        <f t="shared" si="9"/>
        <v>14564795</v>
      </c>
      <c r="I43" s="107">
        <f t="shared" si="9"/>
        <v>9506400</v>
      </c>
      <c r="J43" s="107">
        <f t="shared" si="9"/>
        <v>9795029</v>
      </c>
      <c r="K43" s="107">
        <f t="shared" si="9"/>
        <v>6847878</v>
      </c>
      <c r="L43" s="107">
        <f t="shared" si="9"/>
        <v>7704980</v>
      </c>
      <c r="M43" s="108">
        <f t="shared" si="2"/>
        <v>54654147</v>
      </c>
    </row>
    <row r="44" spans="1:13" ht="28.5" customHeight="1">
      <c r="A44" s="84"/>
      <c r="B44" s="112"/>
      <c r="C44" s="113" t="s">
        <v>91</v>
      </c>
      <c r="D44" s="86"/>
      <c r="E44" s="114"/>
      <c r="F44" s="115"/>
      <c r="G44" s="116">
        <v>3834779</v>
      </c>
      <c r="H44" s="116">
        <v>6748135</v>
      </c>
      <c r="I44" s="116">
        <v>4059144</v>
      </c>
      <c r="J44" s="116">
        <v>4136559</v>
      </c>
      <c r="K44" s="116">
        <v>3034967</v>
      </c>
      <c r="L44" s="116">
        <v>3761732</v>
      </c>
      <c r="M44" s="117">
        <f>SUM(F44:L44)</f>
        <v>25575316</v>
      </c>
    </row>
    <row r="45" spans="1:13" ht="28.5" customHeight="1">
      <c r="A45" s="84"/>
      <c r="B45" s="112"/>
      <c r="C45" s="113" t="s">
        <v>92</v>
      </c>
      <c r="D45" s="86"/>
      <c r="E45" s="114"/>
      <c r="F45" s="115"/>
      <c r="G45" s="116">
        <v>0</v>
      </c>
      <c r="H45" s="116">
        <v>51175</v>
      </c>
      <c r="I45" s="116">
        <v>50000</v>
      </c>
      <c r="J45" s="116">
        <v>148229</v>
      </c>
      <c r="K45" s="116">
        <v>312250</v>
      </c>
      <c r="L45" s="116">
        <v>852286</v>
      </c>
      <c r="M45" s="117">
        <f t="shared" si="2"/>
        <v>1413940</v>
      </c>
    </row>
    <row r="46" spans="1:13" ht="28.5" customHeight="1">
      <c r="A46" s="84"/>
      <c r="B46" s="112"/>
      <c r="C46" s="113" t="s">
        <v>93</v>
      </c>
      <c r="D46" s="86"/>
      <c r="E46" s="114"/>
      <c r="F46" s="115"/>
      <c r="G46" s="116">
        <v>168851</v>
      </c>
      <c r="H46" s="116">
        <v>922725</v>
      </c>
      <c r="I46" s="116">
        <v>808843</v>
      </c>
      <c r="J46" s="116">
        <v>920433</v>
      </c>
      <c r="K46" s="116">
        <v>839810</v>
      </c>
      <c r="L46" s="116">
        <v>1239002</v>
      </c>
      <c r="M46" s="117">
        <f t="shared" si="2"/>
        <v>4899664</v>
      </c>
    </row>
    <row r="47" spans="1:13" ht="28.5" customHeight="1">
      <c r="A47" s="84"/>
      <c r="B47" s="112"/>
      <c r="C47" s="113" t="s">
        <v>94</v>
      </c>
      <c r="D47" s="86"/>
      <c r="E47" s="114"/>
      <c r="F47" s="115"/>
      <c r="G47" s="116">
        <v>10400</v>
      </c>
      <c r="H47" s="116">
        <v>28750</v>
      </c>
      <c r="I47" s="116">
        <v>33200</v>
      </c>
      <c r="J47" s="116">
        <v>28850</v>
      </c>
      <c r="K47" s="116">
        <v>13950</v>
      </c>
      <c r="L47" s="116">
        <v>40900</v>
      </c>
      <c r="M47" s="117">
        <f t="shared" si="2"/>
        <v>156050</v>
      </c>
    </row>
    <row r="48" spans="1:13" ht="28.5" customHeight="1">
      <c r="A48" s="84"/>
      <c r="B48" s="112"/>
      <c r="C48" s="113" t="s">
        <v>116</v>
      </c>
      <c r="D48" s="86"/>
      <c r="E48" s="114"/>
      <c r="F48" s="115"/>
      <c r="G48" s="116">
        <v>1407086</v>
      </c>
      <c r="H48" s="116">
        <v>4573379</v>
      </c>
      <c r="I48" s="116">
        <v>3125425</v>
      </c>
      <c r="J48" s="116">
        <v>3036705</v>
      </c>
      <c r="K48" s="116">
        <v>1695263</v>
      </c>
      <c r="L48" s="116">
        <v>903041</v>
      </c>
      <c r="M48" s="117">
        <f t="shared" si="2"/>
        <v>14740899</v>
      </c>
    </row>
    <row r="49" spans="1:13" ht="28.5" customHeight="1">
      <c r="A49" s="84"/>
      <c r="B49" s="112"/>
      <c r="C49" s="113" t="s">
        <v>117</v>
      </c>
      <c r="D49" s="86"/>
      <c r="E49" s="114"/>
      <c r="F49" s="115"/>
      <c r="G49" s="116">
        <v>166530</v>
      </c>
      <c r="H49" s="116">
        <v>889106</v>
      </c>
      <c r="I49" s="116">
        <v>629803</v>
      </c>
      <c r="J49" s="116">
        <v>725367</v>
      </c>
      <c r="K49" s="116">
        <v>307467</v>
      </c>
      <c r="L49" s="116">
        <v>206168</v>
      </c>
      <c r="M49" s="117">
        <f t="shared" si="2"/>
        <v>2924441</v>
      </c>
    </row>
    <row r="50" spans="1:13" ht="28.5" customHeight="1">
      <c r="A50" s="84"/>
      <c r="B50" s="118"/>
      <c r="C50" s="113" t="s">
        <v>95</v>
      </c>
      <c r="D50" s="86"/>
      <c r="E50" s="114"/>
      <c r="F50" s="115"/>
      <c r="G50" s="116">
        <v>647419</v>
      </c>
      <c r="H50" s="116">
        <v>1351525</v>
      </c>
      <c r="I50" s="116">
        <v>799985</v>
      </c>
      <c r="J50" s="116">
        <v>798886</v>
      </c>
      <c r="K50" s="116">
        <v>644171</v>
      </c>
      <c r="L50" s="116">
        <v>701851</v>
      </c>
      <c r="M50" s="117">
        <f t="shared" si="2"/>
        <v>4943837</v>
      </c>
    </row>
    <row r="51" spans="1:13" ht="28.5" customHeight="1">
      <c r="A51" s="84"/>
      <c r="B51" s="109" t="s">
        <v>118</v>
      </c>
      <c r="C51" s="86"/>
      <c r="D51" s="86"/>
      <c r="E51" s="114"/>
      <c r="F51" s="115"/>
      <c r="G51" s="107">
        <f aca="true" t="shared" si="10" ref="G51:L51">SUM(G52:G54)</f>
        <v>65191</v>
      </c>
      <c r="H51" s="107">
        <f t="shared" si="10"/>
        <v>679770</v>
      </c>
      <c r="I51" s="107">
        <f t="shared" si="10"/>
        <v>903105</v>
      </c>
      <c r="J51" s="107">
        <f t="shared" si="10"/>
        <v>1131080</v>
      </c>
      <c r="K51" s="107">
        <f t="shared" si="10"/>
        <v>1139702</v>
      </c>
      <c r="L51" s="107">
        <f t="shared" si="10"/>
        <v>1096344</v>
      </c>
      <c r="M51" s="108">
        <f t="shared" si="2"/>
        <v>5015192</v>
      </c>
    </row>
    <row r="52" spans="1:13" ht="28.5" customHeight="1">
      <c r="A52" s="84"/>
      <c r="B52" s="119"/>
      <c r="C52" s="113" t="s">
        <v>96</v>
      </c>
      <c r="D52" s="86"/>
      <c r="E52" s="114"/>
      <c r="F52" s="115"/>
      <c r="G52" s="116">
        <v>42577</v>
      </c>
      <c r="H52" s="116">
        <v>548437</v>
      </c>
      <c r="I52" s="116">
        <v>636788</v>
      </c>
      <c r="J52" s="116">
        <v>839542</v>
      </c>
      <c r="K52" s="116">
        <v>908936</v>
      </c>
      <c r="L52" s="116">
        <v>964408</v>
      </c>
      <c r="M52" s="117">
        <f t="shared" si="2"/>
        <v>3940688</v>
      </c>
    </row>
    <row r="53" spans="1:13" ht="28.5" customHeight="1">
      <c r="A53" s="84"/>
      <c r="B53" s="119"/>
      <c r="C53" s="113" t="s">
        <v>97</v>
      </c>
      <c r="D53" s="86"/>
      <c r="E53" s="114"/>
      <c r="F53" s="115"/>
      <c r="G53" s="116">
        <v>22614</v>
      </c>
      <c r="H53" s="116">
        <v>131333</v>
      </c>
      <c r="I53" s="116">
        <v>266317</v>
      </c>
      <c r="J53" s="116">
        <v>285028</v>
      </c>
      <c r="K53" s="116">
        <v>230766</v>
      </c>
      <c r="L53" s="116">
        <v>131936</v>
      </c>
      <c r="M53" s="117">
        <f t="shared" si="2"/>
        <v>1067994</v>
      </c>
    </row>
    <row r="54" spans="1:13" ht="28.5" customHeight="1">
      <c r="A54" s="84"/>
      <c r="B54" s="118"/>
      <c r="C54" s="113" t="s">
        <v>98</v>
      </c>
      <c r="D54" s="86"/>
      <c r="E54" s="114"/>
      <c r="F54" s="115"/>
      <c r="G54" s="116">
        <v>0</v>
      </c>
      <c r="H54" s="116">
        <v>0</v>
      </c>
      <c r="I54" s="116">
        <v>0</v>
      </c>
      <c r="J54" s="116">
        <v>6510</v>
      </c>
      <c r="K54" s="116">
        <v>0</v>
      </c>
      <c r="L54" s="116">
        <v>0</v>
      </c>
      <c r="M54" s="117">
        <f t="shared" si="2"/>
        <v>6510</v>
      </c>
    </row>
    <row r="55" spans="1:13" ht="28.5" customHeight="1">
      <c r="A55" s="84"/>
      <c r="B55" s="109" t="s">
        <v>119</v>
      </c>
      <c r="C55" s="86"/>
      <c r="D55" s="86"/>
      <c r="E55" s="114"/>
      <c r="F55" s="115"/>
      <c r="G55" s="107">
        <f aca="true" t="shared" si="11" ref="G55:L55">SUM(G56:G59)</f>
        <v>2000977</v>
      </c>
      <c r="H55" s="107">
        <f t="shared" si="11"/>
        <v>4301979</v>
      </c>
      <c r="I55" s="107">
        <f t="shared" si="11"/>
        <v>4049330</v>
      </c>
      <c r="J55" s="107">
        <f t="shared" si="11"/>
        <v>2468635</v>
      </c>
      <c r="K55" s="107">
        <f t="shared" si="11"/>
        <v>1883620</v>
      </c>
      <c r="L55" s="107">
        <f t="shared" si="11"/>
        <v>1326687</v>
      </c>
      <c r="M55" s="108">
        <f t="shared" si="2"/>
        <v>16031228</v>
      </c>
    </row>
    <row r="56" spans="1:13" ht="28.5" customHeight="1">
      <c r="A56" s="84"/>
      <c r="B56" s="119"/>
      <c r="C56" s="86" t="s">
        <v>99</v>
      </c>
      <c r="D56" s="86"/>
      <c r="E56" s="114"/>
      <c r="F56" s="115"/>
      <c r="G56" s="121">
        <v>52570</v>
      </c>
      <c r="H56" s="116">
        <v>139630</v>
      </c>
      <c r="I56" s="116">
        <v>131520</v>
      </c>
      <c r="J56" s="116">
        <v>117660</v>
      </c>
      <c r="K56" s="116">
        <v>86710</v>
      </c>
      <c r="L56" s="116">
        <v>126860</v>
      </c>
      <c r="M56" s="117">
        <f t="shared" si="2"/>
        <v>654950</v>
      </c>
    </row>
    <row r="57" spans="1:13" ht="28.5" customHeight="1">
      <c r="A57" s="84"/>
      <c r="B57" s="119"/>
      <c r="C57" s="86" t="s">
        <v>132</v>
      </c>
      <c r="D57" s="86"/>
      <c r="E57" s="114"/>
      <c r="F57" s="115"/>
      <c r="G57" s="122"/>
      <c r="H57" s="116">
        <v>1456232</v>
      </c>
      <c r="I57" s="116">
        <v>2449713</v>
      </c>
      <c r="J57" s="116">
        <v>1145366</v>
      </c>
      <c r="K57" s="116">
        <v>904015</v>
      </c>
      <c r="L57" s="116">
        <v>461856</v>
      </c>
      <c r="M57" s="117">
        <f t="shared" si="2"/>
        <v>6417182</v>
      </c>
    </row>
    <row r="58" spans="1:13" ht="28.5" customHeight="1">
      <c r="A58" s="84"/>
      <c r="B58" s="119"/>
      <c r="C58" s="86" t="s">
        <v>100</v>
      </c>
      <c r="D58" s="86"/>
      <c r="E58" s="114"/>
      <c r="F58" s="115"/>
      <c r="G58" s="116">
        <v>136404</v>
      </c>
      <c r="H58" s="116">
        <v>853536</v>
      </c>
      <c r="I58" s="116">
        <v>591812</v>
      </c>
      <c r="J58" s="116">
        <v>574464</v>
      </c>
      <c r="K58" s="116">
        <v>511500</v>
      </c>
      <c r="L58" s="116">
        <v>391376</v>
      </c>
      <c r="M58" s="117">
        <f t="shared" si="2"/>
        <v>3059092</v>
      </c>
    </row>
    <row r="59" spans="1:13" ht="28.5" customHeight="1">
      <c r="A59" s="84"/>
      <c r="B59" s="133"/>
      <c r="C59" s="86" t="s">
        <v>101</v>
      </c>
      <c r="D59" s="86"/>
      <c r="E59" s="114"/>
      <c r="F59" s="115"/>
      <c r="G59" s="116">
        <v>1812003</v>
      </c>
      <c r="H59" s="116">
        <v>1852581</v>
      </c>
      <c r="I59" s="116">
        <v>876285</v>
      </c>
      <c r="J59" s="116">
        <v>631145</v>
      </c>
      <c r="K59" s="116">
        <v>381395</v>
      </c>
      <c r="L59" s="116">
        <v>346595</v>
      </c>
      <c r="M59" s="117">
        <f t="shared" si="2"/>
        <v>5900004</v>
      </c>
    </row>
    <row r="60" spans="1:13" ht="28.5" customHeight="1">
      <c r="A60" s="125" t="s">
        <v>122</v>
      </c>
      <c r="B60" s="83"/>
      <c r="C60" s="126"/>
      <c r="D60" s="126"/>
      <c r="E60" s="127"/>
      <c r="F60" s="128">
        <f aca="true" t="shared" si="12" ref="F60:L60">SUM(F61:F63)</f>
        <v>0</v>
      </c>
      <c r="G60" s="128">
        <f t="shared" si="12"/>
        <v>0</v>
      </c>
      <c r="H60" s="128">
        <f t="shared" si="12"/>
        <v>5453444</v>
      </c>
      <c r="I60" s="128">
        <f t="shared" si="12"/>
        <v>6970189</v>
      </c>
      <c r="J60" s="128">
        <f t="shared" si="12"/>
        <v>10294210</v>
      </c>
      <c r="K60" s="128">
        <f t="shared" si="12"/>
        <v>14514217</v>
      </c>
      <c r="L60" s="128">
        <f t="shared" si="12"/>
        <v>21984629</v>
      </c>
      <c r="M60" s="117">
        <f t="shared" si="2"/>
        <v>59216689</v>
      </c>
    </row>
    <row r="61" spans="1:13" ht="28.5" customHeight="1">
      <c r="A61" s="84"/>
      <c r="B61" s="129" t="s">
        <v>123</v>
      </c>
      <c r="C61" s="86"/>
      <c r="D61" s="86"/>
      <c r="E61" s="114"/>
      <c r="F61" s="116">
        <v>0</v>
      </c>
      <c r="G61" s="116">
        <v>0</v>
      </c>
      <c r="H61" s="116">
        <v>1541923</v>
      </c>
      <c r="I61" s="116">
        <v>2794093</v>
      </c>
      <c r="J61" s="116">
        <v>4204307</v>
      </c>
      <c r="K61" s="116">
        <v>6534130</v>
      </c>
      <c r="L61" s="116">
        <v>8737688</v>
      </c>
      <c r="M61" s="117">
        <f>SUM(F61:L61)</f>
        <v>23812141</v>
      </c>
    </row>
    <row r="62" spans="1:13" ht="28.5" customHeight="1">
      <c r="A62" s="84"/>
      <c r="B62" s="129" t="s">
        <v>4</v>
      </c>
      <c r="C62" s="86"/>
      <c r="D62" s="86"/>
      <c r="E62" s="114"/>
      <c r="F62" s="115"/>
      <c r="G62" s="115"/>
      <c r="H62" s="116">
        <v>3744540</v>
      </c>
      <c r="I62" s="116">
        <v>3891980</v>
      </c>
      <c r="J62" s="116">
        <v>5147938</v>
      </c>
      <c r="K62" s="116">
        <v>4693837</v>
      </c>
      <c r="L62" s="116">
        <v>2895096</v>
      </c>
      <c r="M62" s="117">
        <f>SUM(F62:L62)</f>
        <v>20373391</v>
      </c>
    </row>
    <row r="63" spans="1:13" ht="28.5" customHeight="1">
      <c r="A63" s="84"/>
      <c r="B63" s="129" t="s">
        <v>124</v>
      </c>
      <c r="C63" s="86"/>
      <c r="D63" s="86"/>
      <c r="E63" s="114"/>
      <c r="F63" s="115"/>
      <c r="G63" s="115"/>
      <c r="H63" s="116">
        <v>166981</v>
      </c>
      <c r="I63" s="116">
        <v>284116</v>
      </c>
      <c r="J63" s="116">
        <v>941965</v>
      </c>
      <c r="K63" s="116">
        <v>3286250</v>
      </c>
      <c r="L63" s="116">
        <v>10351845</v>
      </c>
      <c r="M63" s="117">
        <f t="shared" si="2"/>
        <v>15031157</v>
      </c>
    </row>
    <row r="64" spans="1:13" ht="28.5" customHeight="1">
      <c r="A64" s="84"/>
      <c r="B64" s="134" t="s">
        <v>128</v>
      </c>
      <c r="C64" s="86"/>
      <c r="D64" s="86"/>
      <c r="E64" s="114"/>
      <c r="F64" s="128">
        <f aca="true" t="shared" si="13" ref="F64:L64">SUM(F65:F67)</f>
        <v>0</v>
      </c>
      <c r="G64" s="128">
        <f t="shared" si="13"/>
        <v>0</v>
      </c>
      <c r="H64" s="128">
        <f t="shared" si="13"/>
        <v>6797</v>
      </c>
      <c r="I64" s="128">
        <f t="shared" si="13"/>
        <v>8160</v>
      </c>
      <c r="J64" s="128">
        <f t="shared" si="13"/>
        <v>11223</v>
      </c>
      <c r="K64" s="128">
        <f t="shared" si="13"/>
        <v>14270</v>
      </c>
      <c r="L64" s="128">
        <f t="shared" si="13"/>
        <v>18963</v>
      </c>
      <c r="M64" s="117">
        <f t="shared" si="2"/>
        <v>59413</v>
      </c>
    </row>
    <row r="65" spans="1:13" ht="28.5" customHeight="1">
      <c r="A65" s="84"/>
      <c r="B65" s="89"/>
      <c r="C65" s="124" t="s">
        <v>123</v>
      </c>
      <c r="D65" s="86"/>
      <c r="E65" s="114"/>
      <c r="F65" s="116">
        <v>0</v>
      </c>
      <c r="G65" s="116">
        <v>0</v>
      </c>
      <c r="H65" s="116">
        <v>2205</v>
      </c>
      <c r="I65" s="116">
        <v>3581</v>
      </c>
      <c r="J65" s="116">
        <v>5053</v>
      </c>
      <c r="K65" s="116">
        <v>7127</v>
      </c>
      <c r="L65" s="116">
        <v>8910</v>
      </c>
      <c r="M65" s="117">
        <f>SUM(F65:L65)</f>
        <v>26876</v>
      </c>
    </row>
    <row r="66" spans="1:13" ht="28.5" customHeight="1">
      <c r="A66" s="84"/>
      <c r="B66" s="89"/>
      <c r="C66" s="124" t="s">
        <v>4</v>
      </c>
      <c r="D66" s="86"/>
      <c r="E66" s="114"/>
      <c r="F66" s="115"/>
      <c r="G66" s="115"/>
      <c r="H66" s="116">
        <v>4392</v>
      </c>
      <c r="I66" s="116">
        <v>4277</v>
      </c>
      <c r="J66" s="116">
        <v>5354</v>
      </c>
      <c r="K66" s="116">
        <v>4600</v>
      </c>
      <c r="L66" s="116">
        <v>2701</v>
      </c>
      <c r="M66" s="117">
        <f>SUM(F66:L66)</f>
        <v>21324</v>
      </c>
    </row>
    <row r="67" spans="1:13" ht="28.5" customHeight="1">
      <c r="A67" s="84"/>
      <c r="B67" s="90"/>
      <c r="C67" s="124" t="s">
        <v>124</v>
      </c>
      <c r="D67" s="86"/>
      <c r="E67" s="114"/>
      <c r="F67" s="115"/>
      <c r="G67" s="115"/>
      <c r="H67" s="116">
        <v>200</v>
      </c>
      <c r="I67" s="116">
        <v>302</v>
      </c>
      <c r="J67" s="116">
        <v>816</v>
      </c>
      <c r="K67" s="116">
        <v>2543</v>
      </c>
      <c r="L67" s="116">
        <v>7352</v>
      </c>
      <c r="M67" s="117">
        <f t="shared" si="2"/>
        <v>11213</v>
      </c>
    </row>
    <row r="68" spans="1:13" ht="28.5" customHeight="1">
      <c r="A68" s="169" t="s">
        <v>126</v>
      </c>
      <c r="B68" s="170"/>
      <c r="C68" s="170"/>
      <c r="D68" s="170"/>
      <c r="E68" s="171"/>
      <c r="F68" s="131">
        <f>F42+F60</f>
        <v>0</v>
      </c>
      <c r="G68" s="131">
        <f aca="true" t="shared" si="14" ref="G68:L68">G42+G60</f>
        <v>8301233</v>
      </c>
      <c r="H68" s="131">
        <f t="shared" si="14"/>
        <v>24999988</v>
      </c>
      <c r="I68" s="131">
        <f t="shared" si="14"/>
        <v>21429024</v>
      </c>
      <c r="J68" s="131">
        <f>J42+J60</f>
        <v>23688954</v>
      </c>
      <c r="K68" s="131">
        <f t="shared" si="14"/>
        <v>24385417</v>
      </c>
      <c r="L68" s="131">
        <f t="shared" si="14"/>
        <v>32112640</v>
      </c>
      <c r="M68" s="132">
        <f>SUM(F68:L68)</f>
        <v>134917256</v>
      </c>
    </row>
    <row r="69" spans="1:13" ht="28.5" customHeight="1">
      <c r="A69" s="135"/>
      <c r="B69" s="135"/>
      <c r="C69" s="135"/>
      <c r="D69" s="135"/>
      <c r="E69" s="135"/>
      <c r="F69" s="91"/>
      <c r="G69" s="91"/>
      <c r="H69" s="91"/>
      <c r="I69" s="91"/>
      <c r="J69" s="91"/>
      <c r="K69" s="91"/>
      <c r="L69" s="91"/>
      <c r="M69" s="92"/>
    </row>
    <row r="70" spans="1:13" ht="28.5" customHeight="1">
      <c r="A70" s="166" t="s">
        <v>106</v>
      </c>
      <c r="B70" s="167"/>
      <c r="C70" s="167"/>
      <c r="D70" s="167"/>
      <c r="E70" s="168"/>
      <c r="F70" s="99" t="s">
        <v>102</v>
      </c>
      <c r="G70" s="99" t="s">
        <v>19</v>
      </c>
      <c r="H70" s="99" t="s">
        <v>20</v>
      </c>
      <c r="I70" s="99" t="s">
        <v>21</v>
      </c>
      <c r="J70" s="99" t="s">
        <v>22</v>
      </c>
      <c r="K70" s="99" t="s">
        <v>23</v>
      </c>
      <c r="L70" s="99" t="s">
        <v>24</v>
      </c>
      <c r="M70" s="100" t="s">
        <v>7</v>
      </c>
    </row>
    <row r="71" spans="1:13" ht="28.5" customHeight="1">
      <c r="A71" s="101" t="s">
        <v>129</v>
      </c>
      <c r="B71" s="83"/>
      <c r="C71" s="102"/>
      <c r="D71" s="102"/>
      <c r="E71" s="102"/>
      <c r="F71" s="103"/>
      <c r="G71" s="103"/>
      <c r="H71" s="103"/>
      <c r="I71" s="103"/>
      <c r="J71" s="103"/>
      <c r="K71" s="103"/>
      <c r="L71" s="103"/>
      <c r="M71" s="104"/>
    </row>
    <row r="72" spans="1:13" ht="28.5" customHeight="1">
      <c r="A72" s="84" t="s">
        <v>114</v>
      </c>
      <c r="B72" s="105"/>
      <c r="C72" s="102"/>
      <c r="D72" s="102"/>
      <c r="E72" s="102"/>
      <c r="F72" s="106"/>
      <c r="G72" s="107">
        <f aca="true" t="shared" si="15" ref="G72:L72">G73+G81+G85+G90+G91</f>
        <v>93210939</v>
      </c>
      <c r="H72" s="107">
        <f t="shared" si="15"/>
        <v>211863366</v>
      </c>
      <c r="I72" s="107">
        <f t="shared" si="15"/>
        <v>154752480</v>
      </c>
      <c r="J72" s="107">
        <f t="shared" si="15"/>
        <v>142660560</v>
      </c>
      <c r="K72" s="107">
        <f t="shared" si="15"/>
        <v>105358101</v>
      </c>
      <c r="L72" s="107">
        <f t="shared" si="15"/>
        <v>106785912</v>
      </c>
      <c r="M72" s="108">
        <f>SUM(F72:L72)</f>
        <v>814631358</v>
      </c>
    </row>
    <row r="73" spans="1:13" ht="28.5" customHeight="1">
      <c r="A73" s="84"/>
      <c r="B73" s="109" t="s">
        <v>115</v>
      </c>
      <c r="C73" s="110"/>
      <c r="D73" s="110"/>
      <c r="E73" s="111"/>
      <c r="F73" s="106"/>
      <c r="G73" s="107">
        <f aca="true" t="shared" si="16" ref="G73:L73">SUM(G74:G80)</f>
        <v>65612808</v>
      </c>
      <c r="H73" s="107">
        <f t="shared" si="16"/>
        <v>153127357</v>
      </c>
      <c r="I73" s="107">
        <f t="shared" si="16"/>
        <v>99950343</v>
      </c>
      <c r="J73" s="107">
        <f t="shared" si="16"/>
        <v>102981847</v>
      </c>
      <c r="K73" s="107">
        <f t="shared" si="16"/>
        <v>71947649</v>
      </c>
      <c r="L73" s="107">
        <f t="shared" si="16"/>
        <v>80909713</v>
      </c>
      <c r="M73" s="108">
        <f>SUM(F73:L73)</f>
        <v>574529717</v>
      </c>
    </row>
    <row r="74" spans="1:13" ht="28.5" customHeight="1">
      <c r="A74" s="84"/>
      <c r="B74" s="112"/>
      <c r="C74" s="113" t="s">
        <v>91</v>
      </c>
      <c r="D74" s="86"/>
      <c r="E74" s="114"/>
      <c r="F74" s="115"/>
      <c r="G74" s="116">
        <v>40634401</v>
      </c>
      <c r="H74" s="116">
        <v>71491120</v>
      </c>
      <c r="I74" s="116">
        <v>43020778</v>
      </c>
      <c r="J74" s="116">
        <v>43833376</v>
      </c>
      <c r="K74" s="116">
        <v>32161106</v>
      </c>
      <c r="L74" s="116">
        <v>39847368</v>
      </c>
      <c r="M74" s="117">
        <f aca="true" t="shared" si="17" ref="M74:M82">SUM(F74:L74)</f>
        <v>270988149</v>
      </c>
    </row>
    <row r="75" spans="1:13" ht="28.5" customHeight="1">
      <c r="A75" s="84"/>
      <c r="B75" s="112"/>
      <c r="C75" s="113" t="s">
        <v>92</v>
      </c>
      <c r="D75" s="86"/>
      <c r="E75" s="114"/>
      <c r="F75" s="115"/>
      <c r="G75" s="116">
        <v>0</v>
      </c>
      <c r="H75" s="116">
        <v>542455</v>
      </c>
      <c r="I75" s="116">
        <v>527900</v>
      </c>
      <c r="J75" s="116">
        <v>1571227</v>
      </c>
      <c r="K75" s="116">
        <v>3307750</v>
      </c>
      <c r="L75" s="116">
        <v>9034231</v>
      </c>
      <c r="M75" s="117">
        <f t="shared" si="17"/>
        <v>14983563</v>
      </c>
    </row>
    <row r="76" spans="1:13" ht="28.5" customHeight="1">
      <c r="A76" s="84"/>
      <c r="B76" s="112"/>
      <c r="C76" s="113" t="s">
        <v>93</v>
      </c>
      <c r="D76" s="86"/>
      <c r="E76" s="114"/>
      <c r="F76" s="115"/>
      <c r="G76" s="116">
        <v>1756046</v>
      </c>
      <c r="H76" s="116">
        <v>9588399</v>
      </c>
      <c r="I76" s="116">
        <v>8407026</v>
      </c>
      <c r="J76" s="116">
        <v>9571677</v>
      </c>
      <c r="K76" s="116">
        <v>8731343</v>
      </c>
      <c r="L76" s="116">
        <v>12884314</v>
      </c>
      <c r="M76" s="117">
        <f t="shared" si="17"/>
        <v>50938805</v>
      </c>
    </row>
    <row r="77" spans="1:13" ht="28.5" customHeight="1">
      <c r="A77" s="84"/>
      <c r="B77" s="112"/>
      <c r="C77" s="113" t="s">
        <v>94</v>
      </c>
      <c r="D77" s="86"/>
      <c r="E77" s="114"/>
      <c r="F77" s="115"/>
      <c r="G77" s="116">
        <v>108160</v>
      </c>
      <c r="H77" s="116">
        <v>299000</v>
      </c>
      <c r="I77" s="116">
        <v>345280</v>
      </c>
      <c r="J77" s="116">
        <v>299270</v>
      </c>
      <c r="K77" s="116">
        <v>145080</v>
      </c>
      <c r="L77" s="116">
        <v>425360</v>
      </c>
      <c r="M77" s="117">
        <f t="shared" si="17"/>
        <v>1622150</v>
      </c>
    </row>
    <row r="78" spans="1:13" ht="28.5" customHeight="1">
      <c r="A78" s="84"/>
      <c r="B78" s="112"/>
      <c r="C78" s="113" t="s">
        <v>116</v>
      </c>
      <c r="D78" s="86"/>
      <c r="E78" s="114"/>
      <c r="F78" s="115"/>
      <c r="G78" s="116">
        <v>14908698</v>
      </c>
      <c r="H78" s="116">
        <v>48449313</v>
      </c>
      <c r="I78" s="116">
        <v>33099909</v>
      </c>
      <c r="J78" s="116">
        <v>32174271</v>
      </c>
      <c r="K78" s="116">
        <v>17964289</v>
      </c>
      <c r="L78" s="116">
        <v>9555787</v>
      </c>
      <c r="M78" s="117">
        <f t="shared" si="17"/>
        <v>156152267</v>
      </c>
    </row>
    <row r="79" spans="1:13" ht="28.5" customHeight="1">
      <c r="A79" s="84"/>
      <c r="B79" s="112"/>
      <c r="C79" s="113" t="s">
        <v>117</v>
      </c>
      <c r="D79" s="86"/>
      <c r="E79" s="114"/>
      <c r="F79" s="115"/>
      <c r="G79" s="116">
        <v>1731313</v>
      </c>
      <c r="H79" s="116">
        <v>9241820</v>
      </c>
      <c r="I79" s="116">
        <v>6549600</v>
      </c>
      <c r="J79" s="116">
        <v>7543166</v>
      </c>
      <c r="K79" s="116">
        <v>3196371</v>
      </c>
      <c r="L79" s="116">
        <v>2144143</v>
      </c>
      <c r="M79" s="117">
        <f t="shared" si="17"/>
        <v>30406413</v>
      </c>
    </row>
    <row r="80" spans="1:13" ht="28.5" customHeight="1">
      <c r="A80" s="84"/>
      <c r="B80" s="118"/>
      <c r="C80" s="113" t="s">
        <v>95</v>
      </c>
      <c r="D80" s="86"/>
      <c r="E80" s="114"/>
      <c r="F80" s="115"/>
      <c r="G80" s="116">
        <v>6474190</v>
      </c>
      <c r="H80" s="116">
        <v>13515250</v>
      </c>
      <c r="I80" s="116">
        <v>7999850</v>
      </c>
      <c r="J80" s="116">
        <v>7988860</v>
      </c>
      <c r="K80" s="116">
        <v>6441710</v>
      </c>
      <c r="L80" s="116">
        <v>7018510</v>
      </c>
      <c r="M80" s="117">
        <f t="shared" si="17"/>
        <v>49438370</v>
      </c>
    </row>
    <row r="81" spans="1:13" ht="28.5" customHeight="1">
      <c r="A81" s="84"/>
      <c r="B81" s="109" t="s">
        <v>118</v>
      </c>
      <c r="C81" s="86"/>
      <c r="D81" s="86"/>
      <c r="E81" s="114"/>
      <c r="F81" s="106"/>
      <c r="G81" s="107">
        <f aca="true" t="shared" si="18" ref="G81:L81">SUM(G82:G84)</f>
        <v>677982</v>
      </c>
      <c r="H81" s="107">
        <f t="shared" si="18"/>
        <v>7069562</v>
      </c>
      <c r="I81" s="107">
        <f t="shared" si="18"/>
        <v>9391145</v>
      </c>
      <c r="J81" s="107">
        <f t="shared" si="18"/>
        <v>11747683</v>
      </c>
      <c r="K81" s="107">
        <f t="shared" si="18"/>
        <v>11850271</v>
      </c>
      <c r="L81" s="107">
        <f t="shared" si="18"/>
        <v>11401944</v>
      </c>
      <c r="M81" s="108">
        <f t="shared" si="17"/>
        <v>52138587</v>
      </c>
    </row>
    <row r="82" spans="1:13" ht="28.5" customHeight="1">
      <c r="A82" s="84"/>
      <c r="B82" s="119"/>
      <c r="C82" s="113" t="s">
        <v>96</v>
      </c>
      <c r="D82" s="86"/>
      <c r="E82" s="114"/>
      <c r="F82" s="115"/>
      <c r="G82" s="116">
        <v>442798</v>
      </c>
      <c r="H82" s="116">
        <v>5703707</v>
      </c>
      <c r="I82" s="116">
        <v>6621464</v>
      </c>
      <c r="J82" s="116">
        <v>8715716</v>
      </c>
      <c r="K82" s="116">
        <v>9452903</v>
      </c>
      <c r="L82" s="116">
        <v>10029815</v>
      </c>
      <c r="M82" s="117">
        <f t="shared" si="17"/>
        <v>40966403</v>
      </c>
    </row>
    <row r="83" spans="1:13" ht="28.5" customHeight="1">
      <c r="A83" s="84"/>
      <c r="B83" s="119"/>
      <c r="C83" s="113" t="s">
        <v>97</v>
      </c>
      <c r="D83" s="86"/>
      <c r="E83" s="114"/>
      <c r="F83" s="115"/>
      <c r="G83" s="116">
        <v>235184</v>
      </c>
      <c r="H83" s="116">
        <v>1365855</v>
      </c>
      <c r="I83" s="116">
        <v>2769681</v>
      </c>
      <c r="J83" s="116">
        <v>2964283</v>
      </c>
      <c r="K83" s="116">
        <v>2397368</v>
      </c>
      <c r="L83" s="116">
        <v>1372129</v>
      </c>
      <c r="M83" s="117">
        <f aca="true" t="shared" si="19" ref="M83:M89">SUM(F83:L83)</f>
        <v>11104500</v>
      </c>
    </row>
    <row r="84" spans="1:13" ht="28.5" customHeight="1">
      <c r="A84" s="84"/>
      <c r="B84" s="118"/>
      <c r="C84" s="113" t="s">
        <v>98</v>
      </c>
      <c r="D84" s="86"/>
      <c r="E84" s="114"/>
      <c r="F84" s="115"/>
      <c r="G84" s="116">
        <v>0</v>
      </c>
      <c r="H84" s="116">
        <v>0</v>
      </c>
      <c r="I84" s="116">
        <v>0</v>
      </c>
      <c r="J84" s="116">
        <v>67684</v>
      </c>
      <c r="K84" s="116">
        <v>0</v>
      </c>
      <c r="L84" s="116">
        <v>0</v>
      </c>
      <c r="M84" s="117">
        <f t="shared" si="19"/>
        <v>67684</v>
      </c>
    </row>
    <row r="85" spans="1:13" ht="28.5" customHeight="1">
      <c r="A85" s="84"/>
      <c r="B85" s="109" t="s">
        <v>119</v>
      </c>
      <c r="C85" s="86"/>
      <c r="D85" s="86"/>
      <c r="E85" s="114"/>
      <c r="F85" s="106"/>
      <c r="G85" s="107">
        <f aca="true" t="shared" si="20" ref="G85:L85">SUM(G86:G89)</f>
        <v>21167003</v>
      </c>
      <c r="H85" s="107">
        <f t="shared" si="20"/>
        <v>45413579</v>
      </c>
      <c r="I85" s="107">
        <f t="shared" si="20"/>
        <v>42686424</v>
      </c>
      <c r="J85" s="107">
        <f t="shared" si="20"/>
        <v>26017168</v>
      </c>
      <c r="K85" s="107">
        <f t="shared" si="20"/>
        <v>19863455</v>
      </c>
      <c r="L85" s="107">
        <f t="shared" si="20"/>
        <v>13973651</v>
      </c>
      <c r="M85" s="108">
        <f t="shared" si="19"/>
        <v>169121280</v>
      </c>
    </row>
    <row r="86" spans="1:13" ht="28.5" customHeight="1">
      <c r="A86" s="84"/>
      <c r="B86" s="119"/>
      <c r="C86" s="86" t="s">
        <v>99</v>
      </c>
      <c r="D86" s="86"/>
      <c r="E86" s="114"/>
      <c r="F86" s="115"/>
      <c r="G86" s="121">
        <v>525700</v>
      </c>
      <c r="H86" s="116">
        <v>1396300</v>
      </c>
      <c r="I86" s="116">
        <v>1315200</v>
      </c>
      <c r="J86" s="116">
        <v>1176600</v>
      </c>
      <c r="K86" s="116">
        <v>867100</v>
      </c>
      <c r="L86" s="116">
        <v>1268600</v>
      </c>
      <c r="M86" s="117">
        <f t="shared" si="19"/>
        <v>6549500</v>
      </c>
    </row>
    <row r="87" spans="1:13" ht="28.5" customHeight="1">
      <c r="A87" s="84"/>
      <c r="B87" s="119"/>
      <c r="C87" s="86" t="s">
        <v>131</v>
      </c>
      <c r="D87" s="86"/>
      <c r="E87" s="114"/>
      <c r="F87" s="115"/>
      <c r="G87" s="122"/>
      <c r="H87" s="116">
        <v>15367312</v>
      </c>
      <c r="I87" s="116">
        <v>25825378</v>
      </c>
      <c r="J87" s="116">
        <v>12073441</v>
      </c>
      <c r="K87" s="116">
        <v>9565535</v>
      </c>
      <c r="L87" s="116">
        <v>4895668</v>
      </c>
      <c r="M87" s="117">
        <f t="shared" si="19"/>
        <v>67727334</v>
      </c>
    </row>
    <row r="88" spans="1:13" ht="28.5" customHeight="1">
      <c r="A88" s="84"/>
      <c r="B88" s="119"/>
      <c r="C88" s="86" t="s">
        <v>100</v>
      </c>
      <c r="D88" s="86"/>
      <c r="E88" s="114"/>
      <c r="F88" s="115"/>
      <c r="G88" s="116">
        <v>1442614</v>
      </c>
      <c r="H88" s="116">
        <v>9024747</v>
      </c>
      <c r="I88" s="116">
        <v>6260132</v>
      </c>
      <c r="J88" s="116">
        <v>6080407</v>
      </c>
      <c r="K88" s="116">
        <v>5392605</v>
      </c>
      <c r="L88" s="116">
        <v>4137924</v>
      </c>
      <c r="M88" s="117">
        <f t="shared" si="19"/>
        <v>32338429</v>
      </c>
    </row>
    <row r="89" spans="1:13" ht="28.5" customHeight="1">
      <c r="A89" s="84"/>
      <c r="B89" s="133"/>
      <c r="C89" s="86" t="s">
        <v>101</v>
      </c>
      <c r="D89" s="86"/>
      <c r="E89" s="114"/>
      <c r="F89" s="115"/>
      <c r="G89" s="116">
        <v>19198689</v>
      </c>
      <c r="H89" s="116">
        <v>19625220</v>
      </c>
      <c r="I89" s="116">
        <v>9285714</v>
      </c>
      <c r="J89" s="116">
        <v>6686720</v>
      </c>
      <c r="K89" s="116">
        <v>4038215</v>
      </c>
      <c r="L89" s="116">
        <v>3671459</v>
      </c>
      <c r="M89" s="117">
        <f t="shared" si="19"/>
        <v>62506017</v>
      </c>
    </row>
    <row r="90" spans="1:13" ht="28.5" customHeight="1">
      <c r="A90" s="84"/>
      <c r="B90" s="136" t="s">
        <v>120</v>
      </c>
      <c r="C90" s="86"/>
      <c r="D90" s="86"/>
      <c r="E90" s="114"/>
      <c r="F90" s="115"/>
      <c r="G90" s="116">
        <v>1574022</v>
      </c>
      <c r="H90" s="116">
        <v>1172305</v>
      </c>
      <c r="I90" s="116">
        <v>721495</v>
      </c>
      <c r="J90" s="116">
        <v>783182</v>
      </c>
      <c r="K90" s="116">
        <v>562431</v>
      </c>
      <c r="L90" s="116">
        <v>218280</v>
      </c>
      <c r="M90" s="117">
        <f aca="true" t="shared" si="21" ref="M90:M98">SUM(F90:L90)</f>
        <v>5031715</v>
      </c>
    </row>
    <row r="91" spans="1:13" ht="28.5" customHeight="1">
      <c r="A91" s="84"/>
      <c r="B91" s="136" t="s">
        <v>121</v>
      </c>
      <c r="C91" s="86"/>
      <c r="D91" s="86"/>
      <c r="E91" s="114"/>
      <c r="F91" s="115"/>
      <c r="G91" s="116">
        <v>4179124</v>
      </c>
      <c r="H91" s="116">
        <v>5080563</v>
      </c>
      <c r="I91" s="116">
        <v>2003073</v>
      </c>
      <c r="J91" s="116">
        <v>1130680</v>
      </c>
      <c r="K91" s="116">
        <v>1134295</v>
      </c>
      <c r="L91" s="116">
        <v>282324</v>
      </c>
      <c r="M91" s="117">
        <f t="shared" si="21"/>
        <v>13810059</v>
      </c>
    </row>
    <row r="92" spans="1:13" ht="28.5" customHeight="1">
      <c r="A92" s="125" t="s">
        <v>122</v>
      </c>
      <c r="B92" s="83"/>
      <c r="C92" s="126"/>
      <c r="D92" s="126"/>
      <c r="E92" s="127"/>
      <c r="F92" s="128">
        <f aca="true" t="shared" si="22" ref="F92:L92">SUM(F93:F95)</f>
        <v>0</v>
      </c>
      <c r="G92" s="128">
        <f t="shared" si="22"/>
        <v>0</v>
      </c>
      <c r="H92" s="128">
        <f t="shared" si="22"/>
        <v>71355401</v>
      </c>
      <c r="I92" s="128">
        <f t="shared" si="22"/>
        <v>90042948</v>
      </c>
      <c r="J92" s="128">
        <f t="shared" si="22"/>
        <v>131047643</v>
      </c>
      <c r="K92" s="128">
        <f t="shared" si="22"/>
        <v>181230939</v>
      </c>
      <c r="L92" s="128">
        <f t="shared" si="22"/>
        <v>269597850</v>
      </c>
      <c r="M92" s="117">
        <f t="shared" si="21"/>
        <v>743274781</v>
      </c>
    </row>
    <row r="93" spans="1:13" ht="28.5" customHeight="1">
      <c r="A93" s="84"/>
      <c r="B93" s="129" t="s">
        <v>123</v>
      </c>
      <c r="C93" s="86"/>
      <c r="D93" s="86"/>
      <c r="E93" s="114"/>
      <c r="F93" s="116">
        <v>0</v>
      </c>
      <c r="G93" s="116">
        <v>0</v>
      </c>
      <c r="H93" s="116">
        <v>20761151</v>
      </c>
      <c r="I93" s="116">
        <v>36665233</v>
      </c>
      <c r="J93" s="116">
        <v>54325189</v>
      </c>
      <c r="K93" s="116">
        <v>82925272</v>
      </c>
      <c r="L93" s="116">
        <v>109863386</v>
      </c>
      <c r="M93" s="117">
        <f t="shared" si="21"/>
        <v>304540231</v>
      </c>
    </row>
    <row r="94" spans="1:13" ht="28.5" customHeight="1">
      <c r="A94" s="84"/>
      <c r="B94" s="129" t="s">
        <v>4</v>
      </c>
      <c r="C94" s="86"/>
      <c r="D94" s="86"/>
      <c r="E94" s="114"/>
      <c r="F94" s="115"/>
      <c r="G94" s="115"/>
      <c r="H94" s="116">
        <v>48413882</v>
      </c>
      <c r="I94" s="116">
        <v>49769894</v>
      </c>
      <c r="J94" s="116">
        <v>65217017</v>
      </c>
      <c r="K94" s="116">
        <v>58842807</v>
      </c>
      <c r="L94" s="116">
        <v>35936353</v>
      </c>
      <c r="M94" s="117">
        <f t="shared" si="21"/>
        <v>258179953</v>
      </c>
    </row>
    <row r="95" spans="1:13" ht="28.5" customHeight="1">
      <c r="A95" s="84"/>
      <c r="B95" s="129" t="s">
        <v>124</v>
      </c>
      <c r="C95" s="86"/>
      <c r="D95" s="86"/>
      <c r="E95" s="114"/>
      <c r="F95" s="115"/>
      <c r="G95" s="115"/>
      <c r="H95" s="116">
        <v>2180368</v>
      </c>
      <c r="I95" s="116">
        <v>3607821</v>
      </c>
      <c r="J95" s="116">
        <v>11505437</v>
      </c>
      <c r="K95" s="116">
        <v>39462860</v>
      </c>
      <c r="L95" s="116">
        <v>123798111</v>
      </c>
      <c r="M95" s="117">
        <f t="shared" si="21"/>
        <v>180554597</v>
      </c>
    </row>
    <row r="96" spans="1:13" ht="28.5" customHeight="1">
      <c r="A96" s="84"/>
      <c r="B96" s="134" t="s">
        <v>125</v>
      </c>
      <c r="C96" s="86"/>
      <c r="D96" s="86"/>
      <c r="E96" s="114"/>
      <c r="F96" s="128">
        <f aca="true" t="shared" si="23" ref="F96:L96">SUM(F97:F99)</f>
        <v>0</v>
      </c>
      <c r="G96" s="128">
        <f t="shared" si="23"/>
        <v>0</v>
      </c>
      <c r="H96" s="128">
        <f t="shared" si="23"/>
        <v>14765840</v>
      </c>
      <c r="I96" s="128">
        <f t="shared" si="23"/>
        <v>17723300</v>
      </c>
      <c r="J96" s="128">
        <f t="shared" si="23"/>
        <v>24378760</v>
      </c>
      <c r="K96" s="128">
        <f t="shared" si="23"/>
        <v>30940250</v>
      </c>
      <c r="L96" s="128">
        <f t="shared" si="23"/>
        <v>42210110</v>
      </c>
      <c r="M96" s="117">
        <f t="shared" si="21"/>
        <v>130018260</v>
      </c>
    </row>
    <row r="97" spans="1:13" ht="28.5" customHeight="1">
      <c r="A97" s="84"/>
      <c r="B97" s="89"/>
      <c r="C97" s="124" t="s">
        <v>123</v>
      </c>
      <c r="D97" s="86"/>
      <c r="E97" s="114"/>
      <c r="F97" s="116">
        <v>0</v>
      </c>
      <c r="G97" s="116">
        <v>0</v>
      </c>
      <c r="H97" s="116">
        <v>4769150</v>
      </c>
      <c r="I97" s="116">
        <v>7663420</v>
      </c>
      <c r="J97" s="116">
        <v>10793360</v>
      </c>
      <c r="K97" s="116">
        <v>15185890</v>
      </c>
      <c r="L97" s="116">
        <v>19225650</v>
      </c>
      <c r="M97" s="117">
        <f t="shared" si="21"/>
        <v>57637470</v>
      </c>
    </row>
    <row r="98" spans="1:13" ht="28.5" customHeight="1">
      <c r="A98" s="84"/>
      <c r="B98" s="89"/>
      <c r="C98" s="124" t="s">
        <v>4</v>
      </c>
      <c r="D98" s="86"/>
      <c r="E98" s="114"/>
      <c r="F98" s="115"/>
      <c r="G98" s="115"/>
      <c r="H98" s="116">
        <v>9552290</v>
      </c>
      <c r="I98" s="116">
        <v>9400540</v>
      </c>
      <c r="J98" s="116">
        <v>11764280</v>
      </c>
      <c r="K98" s="116">
        <v>10115300</v>
      </c>
      <c r="L98" s="116">
        <v>5927570</v>
      </c>
      <c r="M98" s="117">
        <f t="shared" si="21"/>
        <v>46759980</v>
      </c>
    </row>
    <row r="99" spans="1:13" ht="28.5" customHeight="1">
      <c r="A99" s="84"/>
      <c r="B99" s="90"/>
      <c r="C99" s="124" t="s">
        <v>124</v>
      </c>
      <c r="D99" s="86"/>
      <c r="E99" s="114"/>
      <c r="F99" s="115"/>
      <c r="G99" s="115"/>
      <c r="H99" s="116">
        <v>444400</v>
      </c>
      <c r="I99" s="116">
        <v>659340</v>
      </c>
      <c r="J99" s="116">
        <v>1821120</v>
      </c>
      <c r="K99" s="116">
        <v>5639060</v>
      </c>
      <c r="L99" s="116">
        <v>17056890</v>
      </c>
      <c r="M99" s="117">
        <f>SUM(F99:L99)</f>
        <v>25620810</v>
      </c>
    </row>
    <row r="100" spans="1:13" ht="28.5" customHeight="1">
      <c r="A100" s="169" t="s">
        <v>126</v>
      </c>
      <c r="B100" s="170"/>
      <c r="C100" s="170"/>
      <c r="D100" s="170"/>
      <c r="E100" s="171"/>
      <c r="F100" s="131">
        <f aca="true" t="shared" si="24" ref="F100:L100">F72+F92</f>
        <v>0</v>
      </c>
      <c r="G100" s="131">
        <f t="shared" si="24"/>
        <v>93210939</v>
      </c>
      <c r="H100" s="131">
        <f t="shared" si="24"/>
        <v>283218767</v>
      </c>
      <c r="I100" s="131">
        <f t="shared" si="24"/>
        <v>244795428</v>
      </c>
      <c r="J100" s="131">
        <f t="shared" si="24"/>
        <v>273708203</v>
      </c>
      <c r="K100" s="131">
        <f t="shared" si="24"/>
        <v>286589040</v>
      </c>
      <c r="L100" s="131">
        <f t="shared" si="24"/>
        <v>376383762</v>
      </c>
      <c r="M100" s="132">
        <f>SUM(F100:L100)</f>
        <v>1557906139</v>
      </c>
    </row>
    <row r="101" spans="1:13" ht="28.5" customHeight="1">
      <c r="A101" s="138"/>
      <c r="B101" s="135"/>
      <c r="C101" s="135"/>
      <c r="D101" s="135"/>
      <c r="E101" s="135"/>
      <c r="F101" s="91"/>
      <c r="G101" s="91"/>
      <c r="H101" s="91"/>
      <c r="I101" s="91"/>
      <c r="J101" s="91"/>
      <c r="K101" s="91"/>
      <c r="L101" s="91"/>
      <c r="M101" s="91"/>
    </row>
    <row r="102" spans="1:13" ht="28.5" customHeight="1">
      <c r="A102" s="166" t="s">
        <v>106</v>
      </c>
      <c r="B102" s="167"/>
      <c r="C102" s="167"/>
      <c r="D102" s="167"/>
      <c r="E102" s="168"/>
      <c r="F102" s="99" t="s">
        <v>102</v>
      </c>
      <c r="G102" s="99" t="s">
        <v>19</v>
      </c>
      <c r="H102" s="99" t="s">
        <v>20</v>
      </c>
      <c r="I102" s="99" t="s">
        <v>21</v>
      </c>
      <c r="J102" s="99" t="s">
        <v>22</v>
      </c>
      <c r="K102" s="99" t="s">
        <v>23</v>
      </c>
      <c r="L102" s="99" t="s">
        <v>24</v>
      </c>
      <c r="M102" s="100" t="s">
        <v>7</v>
      </c>
    </row>
    <row r="103" spans="1:13" ht="28.5" customHeight="1">
      <c r="A103" s="101" t="s">
        <v>130</v>
      </c>
      <c r="B103" s="83"/>
      <c r="C103" s="102"/>
      <c r="D103" s="102"/>
      <c r="E103" s="102"/>
      <c r="F103" s="103"/>
      <c r="G103" s="103"/>
      <c r="H103" s="103"/>
      <c r="I103" s="103"/>
      <c r="J103" s="103"/>
      <c r="K103" s="103"/>
      <c r="L103" s="103"/>
      <c r="M103" s="104"/>
    </row>
    <row r="104" spans="1:13" ht="28.5" customHeight="1">
      <c r="A104" s="84" t="s">
        <v>114</v>
      </c>
      <c r="B104" s="105"/>
      <c r="C104" s="102"/>
      <c r="D104" s="102"/>
      <c r="E104" s="102"/>
      <c r="F104" s="106"/>
      <c r="G104" s="107">
        <f aca="true" t="shared" si="25" ref="G104:L104">G105+G113+G117+G122+G123</f>
        <v>85808772</v>
      </c>
      <c r="H104" s="107">
        <f t="shared" si="25"/>
        <v>192638206</v>
      </c>
      <c r="I104" s="107">
        <f t="shared" si="25"/>
        <v>140204974</v>
      </c>
      <c r="J104" s="107">
        <f t="shared" si="25"/>
        <v>129062455</v>
      </c>
      <c r="K104" s="107">
        <f t="shared" si="25"/>
        <v>95225723</v>
      </c>
      <c r="L104" s="107">
        <f t="shared" si="25"/>
        <v>96474107</v>
      </c>
      <c r="M104" s="108">
        <f>SUM(F104:L104)</f>
        <v>739414237</v>
      </c>
    </row>
    <row r="105" spans="1:13" ht="28.5" customHeight="1">
      <c r="A105" s="84"/>
      <c r="B105" s="109" t="s">
        <v>115</v>
      </c>
      <c r="C105" s="110"/>
      <c r="D105" s="110"/>
      <c r="E105" s="111"/>
      <c r="F105" s="106"/>
      <c r="G105" s="107">
        <f aca="true" t="shared" si="26" ref="G105:L105">SUM(G106:G112)</f>
        <v>59050606</v>
      </c>
      <c r="H105" s="107">
        <f t="shared" si="26"/>
        <v>137813392</v>
      </c>
      <c r="I105" s="107">
        <f t="shared" si="26"/>
        <v>89954615</v>
      </c>
      <c r="J105" s="107">
        <f t="shared" si="26"/>
        <v>92683054</v>
      </c>
      <c r="K105" s="107">
        <f t="shared" si="26"/>
        <v>64752551</v>
      </c>
      <c r="L105" s="107">
        <f t="shared" si="26"/>
        <v>72818441</v>
      </c>
      <c r="M105" s="108">
        <f>SUM(F105:L105)</f>
        <v>517072659</v>
      </c>
    </row>
    <row r="106" spans="1:13" ht="28.5" customHeight="1">
      <c r="A106" s="84"/>
      <c r="B106" s="112"/>
      <c r="C106" s="113" t="s">
        <v>91</v>
      </c>
      <c r="D106" s="86"/>
      <c r="E106" s="114"/>
      <c r="F106" s="115"/>
      <c r="G106" s="116">
        <v>36570294</v>
      </c>
      <c r="H106" s="116">
        <v>64341371</v>
      </c>
      <c r="I106" s="116">
        <v>38718407</v>
      </c>
      <c r="J106" s="116">
        <v>39449726</v>
      </c>
      <c r="K106" s="116">
        <v>28944843</v>
      </c>
      <c r="L106" s="116">
        <v>35862491</v>
      </c>
      <c r="M106" s="117">
        <f aca="true" t="shared" si="27" ref="M106:M114">SUM(F106:L106)</f>
        <v>243887132</v>
      </c>
    </row>
    <row r="107" spans="1:13" ht="28.5" customHeight="1">
      <c r="A107" s="84"/>
      <c r="B107" s="112"/>
      <c r="C107" s="113" t="s">
        <v>92</v>
      </c>
      <c r="D107" s="86"/>
      <c r="E107" s="114"/>
      <c r="F107" s="115"/>
      <c r="G107" s="116">
        <v>0</v>
      </c>
      <c r="H107" s="116">
        <v>488209</v>
      </c>
      <c r="I107" s="116">
        <v>475110</v>
      </c>
      <c r="J107" s="116">
        <v>1414103</v>
      </c>
      <c r="K107" s="116">
        <v>2976973</v>
      </c>
      <c r="L107" s="116">
        <v>8130803</v>
      </c>
      <c r="M107" s="117">
        <f t="shared" si="27"/>
        <v>13485198</v>
      </c>
    </row>
    <row r="108" spans="1:13" ht="28.5" customHeight="1">
      <c r="A108" s="84"/>
      <c r="B108" s="112"/>
      <c r="C108" s="113" t="s">
        <v>93</v>
      </c>
      <c r="D108" s="86"/>
      <c r="E108" s="114"/>
      <c r="F108" s="115"/>
      <c r="G108" s="116">
        <v>1580418</v>
      </c>
      <c r="H108" s="116">
        <v>8629465</v>
      </c>
      <c r="I108" s="116">
        <v>7566252</v>
      </c>
      <c r="J108" s="116">
        <v>8614432</v>
      </c>
      <c r="K108" s="116">
        <v>7858147</v>
      </c>
      <c r="L108" s="116">
        <v>11595794</v>
      </c>
      <c r="M108" s="117">
        <f t="shared" si="27"/>
        <v>45844508</v>
      </c>
    </row>
    <row r="109" spans="1:13" ht="28.5" customHeight="1">
      <c r="A109" s="84"/>
      <c r="B109" s="112"/>
      <c r="C109" s="113" t="s">
        <v>94</v>
      </c>
      <c r="D109" s="86"/>
      <c r="E109" s="114"/>
      <c r="F109" s="115"/>
      <c r="G109" s="116">
        <v>97344</v>
      </c>
      <c r="H109" s="116">
        <v>269100</v>
      </c>
      <c r="I109" s="116">
        <v>310752</v>
      </c>
      <c r="J109" s="116">
        <v>269343</v>
      </c>
      <c r="K109" s="116">
        <v>130572</v>
      </c>
      <c r="L109" s="116">
        <v>382824</v>
      </c>
      <c r="M109" s="117">
        <f t="shared" si="27"/>
        <v>1459935</v>
      </c>
    </row>
    <row r="110" spans="1:13" ht="28.5" customHeight="1">
      <c r="A110" s="84"/>
      <c r="B110" s="112"/>
      <c r="C110" s="113" t="s">
        <v>116</v>
      </c>
      <c r="D110" s="86"/>
      <c r="E110" s="114"/>
      <c r="F110" s="115"/>
      <c r="G110" s="116">
        <v>13417627</v>
      </c>
      <c r="H110" s="116">
        <v>43603981</v>
      </c>
      <c r="I110" s="116">
        <v>29789661</v>
      </c>
      <c r="J110" s="116">
        <v>28956674</v>
      </c>
      <c r="K110" s="116">
        <v>16167760</v>
      </c>
      <c r="L110" s="116">
        <v>8600155</v>
      </c>
      <c r="M110" s="117">
        <f t="shared" si="27"/>
        <v>140535858</v>
      </c>
    </row>
    <row r="111" spans="1:13" ht="28.5" customHeight="1">
      <c r="A111" s="84"/>
      <c r="B111" s="112"/>
      <c r="C111" s="113" t="s">
        <v>117</v>
      </c>
      <c r="D111" s="86"/>
      <c r="E111" s="114"/>
      <c r="F111" s="115"/>
      <c r="G111" s="116">
        <v>1558152</v>
      </c>
      <c r="H111" s="116">
        <v>8317541</v>
      </c>
      <c r="I111" s="116">
        <v>5894578</v>
      </c>
      <c r="J111" s="116">
        <v>6788802</v>
      </c>
      <c r="K111" s="116">
        <v>2876717</v>
      </c>
      <c r="L111" s="116">
        <v>1929715</v>
      </c>
      <c r="M111" s="117">
        <f t="shared" si="27"/>
        <v>27365505</v>
      </c>
    </row>
    <row r="112" spans="1:13" ht="28.5" customHeight="1">
      <c r="A112" s="84"/>
      <c r="B112" s="118"/>
      <c r="C112" s="113" t="s">
        <v>95</v>
      </c>
      <c r="D112" s="86"/>
      <c r="E112" s="114"/>
      <c r="F112" s="115"/>
      <c r="G112" s="116">
        <v>5826771</v>
      </c>
      <c r="H112" s="116">
        <v>12163725</v>
      </c>
      <c r="I112" s="116">
        <v>7199855</v>
      </c>
      <c r="J112" s="116">
        <v>7189974</v>
      </c>
      <c r="K112" s="116">
        <v>5797539</v>
      </c>
      <c r="L112" s="116">
        <v>6316659</v>
      </c>
      <c r="M112" s="117">
        <f t="shared" si="27"/>
        <v>44494523</v>
      </c>
    </row>
    <row r="113" spans="1:13" ht="28.5" customHeight="1">
      <c r="A113" s="84"/>
      <c r="B113" s="109" t="s">
        <v>118</v>
      </c>
      <c r="C113" s="86"/>
      <c r="D113" s="86"/>
      <c r="E113" s="114"/>
      <c r="F113" s="106"/>
      <c r="G113" s="107">
        <f aca="true" t="shared" si="28" ref="G113:L113">SUM(G114:G116)</f>
        <v>610177</v>
      </c>
      <c r="H113" s="107">
        <f t="shared" si="28"/>
        <v>6362561</v>
      </c>
      <c r="I113" s="107">
        <f t="shared" si="28"/>
        <v>8451964</v>
      </c>
      <c r="J113" s="107">
        <f t="shared" si="28"/>
        <v>10572851</v>
      </c>
      <c r="K113" s="107">
        <f t="shared" si="28"/>
        <v>10665196</v>
      </c>
      <c r="L113" s="107">
        <f t="shared" si="28"/>
        <v>10261709</v>
      </c>
      <c r="M113" s="108">
        <f t="shared" si="27"/>
        <v>46924458</v>
      </c>
    </row>
    <row r="114" spans="1:13" ht="28.5" customHeight="1">
      <c r="A114" s="84"/>
      <c r="B114" s="119"/>
      <c r="C114" s="113" t="s">
        <v>96</v>
      </c>
      <c r="D114" s="86"/>
      <c r="E114" s="114"/>
      <c r="F114" s="115"/>
      <c r="G114" s="116">
        <v>398513</v>
      </c>
      <c r="H114" s="116">
        <v>5133300</v>
      </c>
      <c r="I114" s="116">
        <v>5959267</v>
      </c>
      <c r="J114" s="116">
        <v>7844097</v>
      </c>
      <c r="K114" s="116">
        <v>8507577</v>
      </c>
      <c r="L114" s="116">
        <v>9026798</v>
      </c>
      <c r="M114" s="117">
        <f t="shared" si="27"/>
        <v>36869552</v>
      </c>
    </row>
    <row r="115" spans="1:13" ht="28.5" customHeight="1">
      <c r="A115" s="84"/>
      <c r="B115" s="119"/>
      <c r="C115" s="113" t="s">
        <v>97</v>
      </c>
      <c r="D115" s="86"/>
      <c r="E115" s="114"/>
      <c r="F115" s="115"/>
      <c r="G115" s="116">
        <v>211664</v>
      </c>
      <c r="H115" s="116">
        <v>1229261</v>
      </c>
      <c r="I115" s="116">
        <v>2492697</v>
      </c>
      <c r="J115" s="116">
        <v>2667839</v>
      </c>
      <c r="K115" s="116">
        <v>2157619</v>
      </c>
      <c r="L115" s="116">
        <v>1234911</v>
      </c>
      <c r="M115" s="117">
        <f aca="true" t="shared" si="29" ref="M115:M121">SUM(F115:L115)</f>
        <v>9993991</v>
      </c>
    </row>
    <row r="116" spans="1:13" ht="28.5" customHeight="1">
      <c r="A116" s="84"/>
      <c r="B116" s="118"/>
      <c r="C116" s="113" t="s">
        <v>98</v>
      </c>
      <c r="D116" s="86"/>
      <c r="E116" s="114"/>
      <c r="F116" s="115"/>
      <c r="G116" s="116">
        <v>0</v>
      </c>
      <c r="H116" s="116">
        <v>0</v>
      </c>
      <c r="I116" s="116">
        <v>0</v>
      </c>
      <c r="J116" s="116">
        <v>60915</v>
      </c>
      <c r="K116" s="116">
        <v>0</v>
      </c>
      <c r="L116" s="116">
        <v>0</v>
      </c>
      <c r="M116" s="117">
        <f t="shared" si="29"/>
        <v>60915</v>
      </c>
    </row>
    <row r="117" spans="1:13" ht="28.5" customHeight="1">
      <c r="A117" s="84"/>
      <c r="B117" s="109" t="s">
        <v>119</v>
      </c>
      <c r="C117" s="86"/>
      <c r="D117" s="86"/>
      <c r="E117" s="114"/>
      <c r="F117" s="106"/>
      <c r="G117" s="107">
        <f aca="true" t="shared" si="30" ref="G117:L117">SUM(G118:G121)</f>
        <v>20970164</v>
      </c>
      <c r="H117" s="107">
        <f t="shared" si="30"/>
        <v>42834678</v>
      </c>
      <c r="I117" s="107">
        <f t="shared" si="30"/>
        <v>39346286</v>
      </c>
      <c r="J117" s="107">
        <f t="shared" si="30"/>
        <v>24084079</v>
      </c>
      <c r="K117" s="107">
        <f t="shared" si="30"/>
        <v>18280924</v>
      </c>
      <c r="L117" s="107">
        <f t="shared" si="30"/>
        <v>12943414</v>
      </c>
      <c r="M117" s="108">
        <f t="shared" si="29"/>
        <v>158459545</v>
      </c>
    </row>
    <row r="118" spans="1:13" ht="28.5" customHeight="1">
      <c r="A118" s="84"/>
      <c r="B118" s="119"/>
      <c r="C118" s="86" t="s">
        <v>99</v>
      </c>
      <c r="D118" s="86"/>
      <c r="E118" s="114"/>
      <c r="F118" s="115"/>
      <c r="G118" s="121">
        <v>473130</v>
      </c>
      <c r="H118" s="116">
        <v>1256670</v>
      </c>
      <c r="I118" s="116">
        <v>1183680</v>
      </c>
      <c r="J118" s="116">
        <v>1058940</v>
      </c>
      <c r="K118" s="116">
        <v>780390</v>
      </c>
      <c r="L118" s="116">
        <v>1141740</v>
      </c>
      <c r="M118" s="117">
        <f t="shared" si="29"/>
        <v>5894550</v>
      </c>
    </row>
    <row r="119" spans="1:13" ht="28.5" customHeight="1">
      <c r="A119" s="84"/>
      <c r="B119" s="119"/>
      <c r="C119" s="86" t="s">
        <v>132</v>
      </c>
      <c r="D119" s="86"/>
      <c r="E119" s="114"/>
      <c r="F119" s="115"/>
      <c r="G119" s="122"/>
      <c r="H119" s="116">
        <v>13830557</v>
      </c>
      <c r="I119" s="116">
        <v>23242782</v>
      </c>
      <c r="J119" s="116">
        <v>10866071</v>
      </c>
      <c r="K119" s="116">
        <v>8608976</v>
      </c>
      <c r="L119" s="116">
        <v>4406092</v>
      </c>
      <c r="M119" s="117">
        <f t="shared" si="29"/>
        <v>60954478</v>
      </c>
    </row>
    <row r="120" spans="1:13" ht="28.5" customHeight="1">
      <c r="A120" s="84"/>
      <c r="B120" s="119"/>
      <c r="C120" s="86" t="s">
        <v>100</v>
      </c>
      <c r="D120" s="86"/>
      <c r="E120" s="114"/>
      <c r="F120" s="115"/>
      <c r="G120" s="116">
        <v>1298345</v>
      </c>
      <c r="H120" s="116">
        <v>8122231</v>
      </c>
      <c r="I120" s="116">
        <v>5634110</v>
      </c>
      <c r="J120" s="116">
        <v>5472348</v>
      </c>
      <c r="K120" s="116">
        <v>4853343</v>
      </c>
      <c r="L120" s="116">
        <v>3724123</v>
      </c>
      <c r="M120" s="117">
        <f t="shared" si="29"/>
        <v>29104500</v>
      </c>
    </row>
    <row r="121" spans="1:13" ht="28.5" customHeight="1">
      <c r="A121" s="84"/>
      <c r="B121" s="133"/>
      <c r="C121" s="86" t="s">
        <v>101</v>
      </c>
      <c r="D121" s="86"/>
      <c r="E121" s="114"/>
      <c r="F121" s="115"/>
      <c r="G121" s="116">
        <v>19198689</v>
      </c>
      <c r="H121" s="116">
        <v>19625220</v>
      </c>
      <c r="I121" s="116">
        <v>9285714</v>
      </c>
      <c r="J121" s="116">
        <v>6686720</v>
      </c>
      <c r="K121" s="116">
        <v>4038215</v>
      </c>
      <c r="L121" s="116">
        <v>3671459</v>
      </c>
      <c r="M121" s="117">
        <f t="shared" si="29"/>
        <v>62506017</v>
      </c>
    </row>
    <row r="122" spans="1:13" ht="28.5" customHeight="1">
      <c r="A122" s="84"/>
      <c r="B122" s="136" t="s">
        <v>120</v>
      </c>
      <c r="C122" s="86"/>
      <c r="D122" s="86"/>
      <c r="E122" s="114"/>
      <c r="F122" s="115"/>
      <c r="G122" s="116">
        <v>1416615</v>
      </c>
      <c r="H122" s="116">
        <v>1055072</v>
      </c>
      <c r="I122" s="116">
        <v>649344</v>
      </c>
      <c r="J122" s="116">
        <v>704861</v>
      </c>
      <c r="K122" s="116">
        <v>506187</v>
      </c>
      <c r="L122" s="116">
        <v>196452</v>
      </c>
      <c r="M122" s="117">
        <f aca="true" t="shared" si="31" ref="M122:M130">SUM(F122:L122)</f>
        <v>4528531</v>
      </c>
    </row>
    <row r="123" spans="1:13" ht="28.5" customHeight="1">
      <c r="A123" s="84"/>
      <c r="B123" s="136" t="s">
        <v>121</v>
      </c>
      <c r="C123" s="86"/>
      <c r="D123" s="86"/>
      <c r="E123" s="114"/>
      <c r="F123" s="115"/>
      <c r="G123" s="116">
        <v>3761210</v>
      </c>
      <c r="H123" s="116">
        <v>4572503</v>
      </c>
      <c r="I123" s="116">
        <v>1802765</v>
      </c>
      <c r="J123" s="116">
        <v>1017610</v>
      </c>
      <c r="K123" s="116">
        <v>1020865</v>
      </c>
      <c r="L123" s="116">
        <v>254091</v>
      </c>
      <c r="M123" s="117">
        <f t="shared" si="31"/>
        <v>12429044</v>
      </c>
    </row>
    <row r="124" spans="1:13" ht="28.5" customHeight="1">
      <c r="A124" s="125" t="s">
        <v>122</v>
      </c>
      <c r="B124" s="83"/>
      <c r="C124" s="126"/>
      <c r="D124" s="126"/>
      <c r="E124" s="127"/>
      <c r="F124" s="128">
        <f aca="true" t="shared" si="32" ref="F124:L124">SUM(F125:F127)</f>
        <v>0</v>
      </c>
      <c r="G124" s="128">
        <f t="shared" si="32"/>
        <v>0</v>
      </c>
      <c r="H124" s="128">
        <f t="shared" si="32"/>
        <v>61674297</v>
      </c>
      <c r="I124" s="128">
        <f t="shared" si="32"/>
        <v>78003293</v>
      </c>
      <c r="J124" s="128">
        <f t="shared" si="32"/>
        <v>113618230</v>
      </c>
      <c r="K124" s="128">
        <f t="shared" si="32"/>
        <v>157922568</v>
      </c>
      <c r="L124" s="128">
        <f t="shared" si="32"/>
        <v>235992323</v>
      </c>
      <c r="M124" s="117">
        <f>SUM(F124:L124)</f>
        <v>647210711</v>
      </c>
    </row>
    <row r="125" spans="1:13" ht="28.5" customHeight="1">
      <c r="A125" s="84"/>
      <c r="B125" s="129" t="s">
        <v>123</v>
      </c>
      <c r="C125" s="86"/>
      <c r="D125" s="86"/>
      <c r="E125" s="114"/>
      <c r="F125" s="116">
        <v>0</v>
      </c>
      <c r="G125" s="116">
        <v>0</v>
      </c>
      <c r="H125" s="116">
        <v>18047262</v>
      </c>
      <c r="I125" s="116">
        <v>31905971</v>
      </c>
      <c r="J125" s="116">
        <v>47365060</v>
      </c>
      <c r="K125" s="116">
        <v>72667897</v>
      </c>
      <c r="L125" s="116">
        <v>96587843</v>
      </c>
      <c r="M125" s="117">
        <f t="shared" si="31"/>
        <v>266574033</v>
      </c>
    </row>
    <row r="126" spans="1:13" ht="28.5" customHeight="1">
      <c r="A126" s="84"/>
      <c r="B126" s="129" t="s">
        <v>4</v>
      </c>
      <c r="C126" s="86"/>
      <c r="D126" s="86"/>
      <c r="E126" s="114"/>
      <c r="F126" s="115"/>
      <c r="G126" s="115"/>
      <c r="H126" s="116">
        <v>41728947</v>
      </c>
      <c r="I126" s="116">
        <v>42976512</v>
      </c>
      <c r="J126" s="116">
        <v>56262137</v>
      </c>
      <c r="K126" s="116">
        <v>50804645</v>
      </c>
      <c r="L126" s="116">
        <v>31154788</v>
      </c>
      <c r="M126" s="117">
        <f t="shared" si="31"/>
        <v>222927029</v>
      </c>
    </row>
    <row r="127" spans="1:13" ht="28.5" customHeight="1">
      <c r="A127" s="84"/>
      <c r="B127" s="129" t="s">
        <v>124</v>
      </c>
      <c r="C127" s="86"/>
      <c r="D127" s="86"/>
      <c r="E127" s="114"/>
      <c r="F127" s="115"/>
      <c r="G127" s="115"/>
      <c r="H127" s="116">
        <v>1898088</v>
      </c>
      <c r="I127" s="116">
        <v>3120810</v>
      </c>
      <c r="J127" s="116">
        <v>9991033</v>
      </c>
      <c r="K127" s="116">
        <v>34450026</v>
      </c>
      <c r="L127" s="116">
        <v>108249692</v>
      </c>
      <c r="M127" s="117">
        <f t="shared" si="31"/>
        <v>157709649</v>
      </c>
    </row>
    <row r="128" spans="1:13" ht="28.5" customHeight="1">
      <c r="A128" s="84"/>
      <c r="B128" s="134" t="s">
        <v>125</v>
      </c>
      <c r="C128" s="86"/>
      <c r="D128" s="86"/>
      <c r="E128" s="114"/>
      <c r="F128" s="128">
        <f aca="true" t="shared" si="33" ref="F128:L128">SUM(F129:F131)</f>
        <v>0</v>
      </c>
      <c r="G128" s="128">
        <f t="shared" si="33"/>
        <v>0</v>
      </c>
      <c r="H128" s="128">
        <f t="shared" si="33"/>
        <v>10619180</v>
      </c>
      <c r="I128" s="128">
        <f t="shared" si="33"/>
        <v>12754220</v>
      </c>
      <c r="J128" s="128">
        <f t="shared" si="33"/>
        <v>17303780</v>
      </c>
      <c r="K128" s="128">
        <f t="shared" si="33"/>
        <v>22052790</v>
      </c>
      <c r="L128" s="128">
        <f t="shared" si="33"/>
        <v>30487290</v>
      </c>
      <c r="M128" s="117">
        <f t="shared" si="31"/>
        <v>93217260</v>
      </c>
    </row>
    <row r="129" spans="1:13" ht="28.5" customHeight="1">
      <c r="A129" s="84"/>
      <c r="B129" s="89"/>
      <c r="C129" s="124" t="s">
        <v>123</v>
      </c>
      <c r="D129" s="86"/>
      <c r="E129" s="114"/>
      <c r="F129" s="116">
        <v>0</v>
      </c>
      <c r="G129" s="116">
        <v>0</v>
      </c>
      <c r="H129" s="116">
        <v>3529890</v>
      </c>
      <c r="I129" s="116">
        <v>5642880</v>
      </c>
      <c r="J129" s="116">
        <v>7904500</v>
      </c>
      <c r="K129" s="116">
        <v>11094170</v>
      </c>
      <c r="L129" s="116">
        <v>14157690</v>
      </c>
      <c r="M129" s="117">
        <f t="shared" si="31"/>
        <v>42329130</v>
      </c>
    </row>
    <row r="130" spans="1:13" ht="28.5" customHeight="1">
      <c r="A130" s="84"/>
      <c r="B130" s="89"/>
      <c r="C130" s="124" t="s">
        <v>4</v>
      </c>
      <c r="D130" s="86"/>
      <c r="E130" s="114"/>
      <c r="F130" s="115"/>
      <c r="G130" s="115"/>
      <c r="H130" s="116">
        <v>6753570</v>
      </c>
      <c r="I130" s="116">
        <v>6644160</v>
      </c>
      <c r="J130" s="116">
        <v>8124120</v>
      </c>
      <c r="K130" s="116">
        <v>6949980</v>
      </c>
      <c r="L130" s="116">
        <v>4146910</v>
      </c>
      <c r="M130" s="117">
        <f t="shared" si="31"/>
        <v>32618740</v>
      </c>
    </row>
    <row r="131" spans="1:13" ht="28.5" customHeight="1">
      <c r="A131" s="84"/>
      <c r="B131" s="90"/>
      <c r="C131" s="124" t="s">
        <v>124</v>
      </c>
      <c r="D131" s="86"/>
      <c r="E131" s="114"/>
      <c r="F131" s="115"/>
      <c r="G131" s="115"/>
      <c r="H131" s="116">
        <v>335720</v>
      </c>
      <c r="I131" s="116">
        <v>467180</v>
      </c>
      <c r="J131" s="116">
        <v>1275160</v>
      </c>
      <c r="K131" s="116">
        <v>4008640</v>
      </c>
      <c r="L131" s="116">
        <v>12182690</v>
      </c>
      <c r="M131" s="117">
        <f>SUM(F131:L131)</f>
        <v>18269390</v>
      </c>
    </row>
    <row r="132" spans="1:13" ht="28.5" customHeight="1">
      <c r="A132" s="169" t="s">
        <v>126</v>
      </c>
      <c r="B132" s="170"/>
      <c r="C132" s="170"/>
      <c r="D132" s="170"/>
      <c r="E132" s="171"/>
      <c r="F132" s="131">
        <f aca="true" t="shared" si="34" ref="F132:L132">F104+F124</f>
        <v>0</v>
      </c>
      <c r="G132" s="131">
        <f t="shared" si="34"/>
        <v>85808772</v>
      </c>
      <c r="H132" s="131">
        <f t="shared" si="34"/>
        <v>254312503</v>
      </c>
      <c r="I132" s="131">
        <f t="shared" si="34"/>
        <v>218208267</v>
      </c>
      <c r="J132" s="131">
        <f t="shared" si="34"/>
        <v>242680685</v>
      </c>
      <c r="K132" s="131">
        <f t="shared" si="34"/>
        <v>253148291</v>
      </c>
      <c r="L132" s="131">
        <f t="shared" si="34"/>
        <v>332466430</v>
      </c>
      <c r="M132" s="132">
        <f>SUM(F132:L132)</f>
        <v>1386624948</v>
      </c>
    </row>
    <row r="134" ht="23.25" customHeight="1">
      <c r="M134" s="141"/>
    </row>
    <row r="135" ht="23.25" customHeight="1">
      <c r="M135" s="93"/>
    </row>
  </sheetData>
  <mergeCells count="8">
    <mergeCell ref="A8:E8"/>
    <mergeCell ref="A132:E132"/>
    <mergeCell ref="A100:E100"/>
    <mergeCell ref="A68:E68"/>
    <mergeCell ref="A38:E38"/>
    <mergeCell ref="A70:E70"/>
    <mergeCell ref="A40:E40"/>
    <mergeCell ref="A102:E102"/>
  </mergeCells>
  <printOptions/>
  <pageMargins left="0.51" right="0.22" top="0.984251968503937" bottom="0.984251968503937" header="0.5118110236220472" footer="0.5118110236220472"/>
  <pageSetup horizontalDpi="600" verticalDpi="600" orientation="portrait" paperSize="9" scale="68" r:id="rId2"/>
  <rowBreaks count="3" manualBreakCount="3">
    <brk id="39" max="12" man="1"/>
    <brk id="69" max="12" man="1"/>
    <brk id="101" max="12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31"/>
  <sheetViews>
    <sheetView workbookViewId="0" topLeftCell="A13">
      <selection activeCell="C13" sqref="C13"/>
    </sheetView>
  </sheetViews>
  <sheetFormatPr defaultColWidth="9.00390625" defaultRowHeight="13.5"/>
  <cols>
    <col min="1" max="4" width="3.25390625" style="38" customWidth="1"/>
    <col min="5" max="6" width="8.00390625" style="38" customWidth="1"/>
    <col min="7" max="13" width="7.75390625" style="38" customWidth="1"/>
    <col min="14" max="14" width="3.25390625" style="38" customWidth="1"/>
    <col min="15" max="16384" width="8.00390625" style="38" customWidth="1"/>
  </cols>
  <sheetData>
    <row r="1" s="2" customFormat="1" ht="17.25">
      <c r="A1" s="1" t="s">
        <v>59</v>
      </c>
    </row>
    <row r="2" s="2" customFormat="1" ht="9.75" customHeight="1">
      <c r="A2" s="1"/>
    </row>
    <row r="3" spans="1:14" s="2" customFormat="1" ht="24" customHeight="1">
      <c r="A3" s="58" t="s">
        <v>37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1"/>
      <c r="N3" s="11"/>
    </row>
    <row r="4" spans="1:14" s="2" customFormat="1" ht="24" customHeight="1">
      <c r="A4" s="58" t="str">
        <f>'様式１'!A5</f>
        <v>平成１７年７月月報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2" s="13" customFormat="1" ht="13.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9:15" s="2" customFormat="1" ht="17.25">
      <c r="I6" s="35"/>
      <c r="J6" s="79"/>
      <c r="K6" s="4"/>
      <c r="L6" s="6"/>
      <c r="M6" s="3"/>
      <c r="N6" s="3"/>
      <c r="O6" s="3"/>
    </row>
    <row r="7" spans="9:15" s="2" customFormat="1" ht="17.25">
      <c r="I7" s="6"/>
      <c r="J7" s="78"/>
      <c r="K7" s="4"/>
      <c r="L7" s="6"/>
      <c r="M7" s="3"/>
      <c r="N7" s="3"/>
      <c r="O7" s="3"/>
    </row>
    <row r="8" ht="15" customHeight="1"/>
    <row r="9" ht="22.5" customHeight="1">
      <c r="A9" s="2" t="s">
        <v>5</v>
      </c>
    </row>
    <row r="10" ht="15" customHeight="1"/>
    <row r="11" ht="18.75" customHeight="1">
      <c r="B11" s="1" t="s">
        <v>60</v>
      </c>
    </row>
    <row r="12" ht="15" customHeight="1">
      <c r="B12" s="1"/>
    </row>
    <row r="13" ht="18.75" customHeight="1" thickBot="1">
      <c r="C13" s="13" t="s">
        <v>8</v>
      </c>
    </row>
    <row r="14" spans="4:12" ht="18.75" customHeight="1">
      <c r="D14" s="39"/>
      <c r="E14" s="40"/>
      <c r="F14" s="40"/>
      <c r="G14" s="36" t="s">
        <v>61</v>
      </c>
      <c r="H14" s="40"/>
      <c r="I14" s="36" t="s">
        <v>62</v>
      </c>
      <c r="J14" s="40"/>
      <c r="K14" s="36" t="s">
        <v>7</v>
      </c>
      <c r="L14" s="59"/>
    </row>
    <row r="15" spans="4:12" ht="18.75" customHeight="1">
      <c r="D15" s="55" t="s">
        <v>63</v>
      </c>
      <c r="E15" s="45"/>
      <c r="F15" s="45"/>
      <c r="G15" s="158">
        <v>0</v>
      </c>
      <c r="H15" s="160"/>
      <c r="I15" s="158">
        <v>202</v>
      </c>
      <c r="J15" s="160"/>
      <c r="K15" s="158">
        <f>G15+I15</f>
        <v>202</v>
      </c>
      <c r="L15" s="161"/>
    </row>
    <row r="16" spans="4:12" ht="18.75" customHeight="1" thickBot="1">
      <c r="D16" s="49" t="s">
        <v>64</v>
      </c>
      <c r="E16" s="50"/>
      <c r="F16" s="50"/>
      <c r="G16" s="152">
        <v>0</v>
      </c>
      <c r="H16" s="154"/>
      <c r="I16" s="152">
        <v>2465584</v>
      </c>
      <c r="J16" s="154"/>
      <c r="K16" s="152">
        <f>G16+I16</f>
        <v>2465584</v>
      </c>
      <c r="L16" s="157"/>
    </row>
    <row r="17" ht="15" customHeight="1"/>
    <row r="18" ht="18.75" customHeight="1" thickBot="1">
      <c r="C18" s="13" t="s">
        <v>9</v>
      </c>
    </row>
    <row r="19" spans="4:12" ht="18.75" customHeight="1">
      <c r="D19" s="39"/>
      <c r="E19" s="40"/>
      <c r="F19" s="40"/>
      <c r="G19" s="36" t="s">
        <v>61</v>
      </c>
      <c r="H19" s="40"/>
      <c r="I19" s="36" t="s">
        <v>62</v>
      </c>
      <c r="J19" s="40"/>
      <c r="K19" s="36" t="s">
        <v>7</v>
      </c>
      <c r="L19" s="59"/>
    </row>
    <row r="20" spans="4:12" ht="18.75" customHeight="1">
      <c r="D20" s="55" t="s">
        <v>63</v>
      </c>
      <c r="E20" s="45"/>
      <c r="F20" s="45"/>
      <c r="G20" s="158">
        <v>173</v>
      </c>
      <c r="H20" s="160"/>
      <c r="I20" s="158">
        <v>1090</v>
      </c>
      <c r="J20" s="160"/>
      <c r="K20" s="158">
        <f>G20+I20</f>
        <v>1263</v>
      </c>
      <c r="L20" s="161"/>
    </row>
    <row r="21" spans="4:12" ht="18.75" customHeight="1" thickBot="1">
      <c r="D21" s="49" t="s">
        <v>64</v>
      </c>
      <c r="E21" s="50"/>
      <c r="F21" s="50"/>
      <c r="G21" s="152">
        <v>1468831</v>
      </c>
      <c r="H21" s="154"/>
      <c r="I21" s="152">
        <v>5821059</v>
      </c>
      <c r="J21" s="154"/>
      <c r="K21" s="152">
        <f>G21+I21</f>
        <v>7289890</v>
      </c>
      <c r="L21" s="157"/>
    </row>
    <row r="22" ht="15" customHeight="1"/>
    <row r="23" ht="18.75" customHeight="1" thickBot="1">
      <c r="C23" s="13" t="s">
        <v>10</v>
      </c>
    </row>
    <row r="24" spans="4:12" ht="18.75" customHeight="1">
      <c r="D24" s="39"/>
      <c r="E24" s="40"/>
      <c r="F24" s="40"/>
      <c r="G24" s="36" t="s">
        <v>61</v>
      </c>
      <c r="H24" s="40"/>
      <c r="I24" s="36" t="s">
        <v>62</v>
      </c>
      <c r="J24" s="40"/>
      <c r="K24" s="36" t="s">
        <v>7</v>
      </c>
      <c r="L24" s="59"/>
    </row>
    <row r="25" spans="4:12" ht="18.75" customHeight="1">
      <c r="D25" s="55" t="s">
        <v>63</v>
      </c>
      <c r="E25" s="45"/>
      <c r="F25" s="45"/>
      <c r="G25" s="158">
        <v>96</v>
      </c>
      <c r="H25" s="160"/>
      <c r="I25" s="158">
        <v>128</v>
      </c>
      <c r="J25" s="160"/>
      <c r="K25" s="158">
        <f>G25+I25</f>
        <v>224</v>
      </c>
      <c r="L25" s="161"/>
    </row>
    <row r="26" spans="4:12" ht="18.75" customHeight="1" thickBot="1">
      <c r="D26" s="49" t="s">
        <v>64</v>
      </c>
      <c r="E26" s="50"/>
      <c r="F26" s="50"/>
      <c r="G26" s="152">
        <v>392534</v>
      </c>
      <c r="H26" s="154"/>
      <c r="I26" s="152">
        <v>487051</v>
      </c>
      <c r="J26" s="154"/>
      <c r="K26" s="152">
        <f>G26+I26</f>
        <v>879585</v>
      </c>
      <c r="L26" s="157"/>
    </row>
    <row r="27" ht="15" customHeight="1"/>
    <row r="28" ht="16.5" customHeight="1" thickBot="1">
      <c r="C28" s="13" t="s">
        <v>11</v>
      </c>
    </row>
    <row r="29" spans="4:12" ht="18.75" customHeight="1">
      <c r="D29" s="39"/>
      <c r="E29" s="40"/>
      <c r="F29" s="40"/>
      <c r="G29" s="36" t="s">
        <v>61</v>
      </c>
      <c r="H29" s="40"/>
      <c r="I29" s="36" t="s">
        <v>62</v>
      </c>
      <c r="J29" s="40"/>
      <c r="K29" s="36" t="s">
        <v>7</v>
      </c>
      <c r="L29" s="59"/>
    </row>
    <row r="30" spans="4:12" ht="18.75" customHeight="1">
      <c r="D30" s="55" t="s">
        <v>63</v>
      </c>
      <c r="E30" s="45"/>
      <c r="F30" s="45"/>
      <c r="G30" s="158">
        <f>G15+G20+G25</f>
        <v>269</v>
      </c>
      <c r="H30" s="160"/>
      <c r="I30" s="158">
        <f>I15+I20+I25</f>
        <v>1420</v>
      </c>
      <c r="J30" s="160"/>
      <c r="K30" s="158">
        <f>G30+I30</f>
        <v>1689</v>
      </c>
      <c r="L30" s="161"/>
    </row>
    <row r="31" spans="4:12" ht="18.75" customHeight="1" thickBot="1">
      <c r="D31" s="49" t="s">
        <v>64</v>
      </c>
      <c r="E31" s="50"/>
      <c r="F31" s="50"/>
      <c r="G31" s="152">
        <f>G16+G21+G26</f>
        <v>1861365</v>
      </c>
      <c r="H31" s="154"/>
      <c r="I31" s="152">
        <f>I16+I21+I26</f>
        <v>8773694</v>
      </c>
      <c r="J31" s="154"/>
      <c r="K31" s="152">
        <f>G31+I31</f>
        <v>10635059</v>
      </c>
      <c r="L31" s="157"/>
    </row>
    <row r="32" ht="18.75" customHeight="1"/>
  </sheetData>
  <mergeCells count="24">
    <mergeCell ref="K30:L30"/>
    <mergeCell ref="K31:L31"/>
    <mergeCell ref="G30:H30"/>
    <mergeCell ref="G31:H31"/>
    <mergeCell ref="I30:J30"/>
    <mergeCell ref="I31:J31"/>
    <mergeCell ref="K20:L20"/>
    <mergeCell ref="K21:L21"/>
    <mergeCell ref="G25:H25"/>
    <mergeCell ref="G26:H26"/>
    <mergeCell ref="I25:J25"/>
    <mergeCell ref="I26:J26"/>
    <mergeCell ref="K25:L25"/>
    <mergeCell ref="K26:L26"/>
    <mergeCell ref="K15:L15"/>
    <mergeCell ref="K16:L16"/>
    <mergeCell ref="G20:H20"/>
    <mergeCell ref="G21:H21"/>
    <mergeCell ref="G15:H15"/>
    <mergeCell ref="G16:H16"/>
    <mergeCell ref="I15:J15"/>
    <mergeCell ref="I16:J16"/>
    <mergeCell ref="I20:J20"/>
    <mergeCell ref="I21:J21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M31"/>
  <sheetViews>
    <sheetView workbookViewId="0" topLeftCell="A18">
      <selection activeCell="E21" sqref="E21"/>
    </sheetView>
  </sheetViews>
  <sheetFormatPr defaultColWidth="9.00390625" defaultRowHeight="18" customHeight="1"/>
  <cols>
    <col min="1" max="1" width="2.625" style="38" customWidth="1"/>
    <col min="2" max="2" width="11.125" style="38" customWidth="1"/>
    <col min="3" max="3" width="9.375" style="38" customWidth="1"/>
    <col min="4" max="9" width="11.625" style="38" customWidth="1"/>
    <col min="10" max="10" width="3.25390625" style="38" customWidth="1"/>
    <col min="11" max="16384" width="8.00390625" style="38" customWidth="1"/>
  </cols>
  <sheetData>
    <row r="1" spans="1:13" s="2" customFormat="1" ht="17.25">
      <c r="A1" s="1" t="s">
        <v>65</v>
      </c>
      <c r="G1" s="3"/>
      <c r="H1" s="3"/>
      <c r="I1" s="3"/>
      <c r="J1" s="60"/>
      <c r="K1" s="61"/>
      <c r="L1" s="3"/>
      <c r="M1" s="3"/>
    </row>
    <row r="2" spans="1:13" s="2" customFormat="1" ht="17.25">
      <c r="A2" s="1"/>
      <c r="G2" s="3"/>
      <c r="H2" s="3"/>
      <c r="I2" s="3"/>
      <c r="J2" s="60"/>
      <c r="K2" s="61"/>
      <c r="L2" s="3"/>
      <c r="M2" s="3"/>
    </row>
    <row r="3" spans="1:13" s="2" customFormat="1" ht="9.75" customHeight="1">
      <c r="A3" s="1"/>
      <c r="H3" s="4"/>
      <c r="I3" s="62"/>
      <c r="J3" s="60"/>
      <c r="K3" s="61"/>
      <c r="L3" s="3"/>
      <c r="M3" s="3"/>
    </row>
    <row r="4" spans="1:13" s="2" customFormat="1" ht="24" customHeight="1">
      <c r="A4" s="172" t="s">
        <v>90</v>
      </c>
      <c r="B4" s="172"/>
      <c r="C4" s="172"/>
      <c r="D4" s="172"/>
      <c r="E4" s="172"/>
      <c r="F4" s="172"/>
      <c r="G4" s="172"/>
      <c r="H4" s="172"/>
      <c r="I4" s="172"/>
      <c r="J4" s="172"/>
      <c r="K4" s="63"/>
      <c r="L4" s="3"/>
      <c r="M4" s="3"/>
    </row>
    <row r="5" spans="1:10" s="2" customFormat="1" ht="24" customHeight="1">
      <c r="A5" s="11" t="str">
        <f>'様式１'!A5</f>
        <v>平成１７年７月月報</v>
      </c>
      <c r="B5" s="11"/>
      <c r="C5" s="11"/>
      <c r="D5" s="11"/>
      <c r="E5" s="11"/>
      <c r="F5" s="11"/>
      <c r="G5" s="11"/>
      <c r="H5" s="11"/>
      <c r="I5" s="11"/>
      <c r="J5" s="11"/>
    </row>
    <row r="6" spans="1:12" s="13" customFormat="1" ht="13.5">
      <c r="A6" s="12"/>
      <c r="B6" s="12"/>
      <c r="C6" s="12"/>
      <c r="D6" s="12"/>
      <c r="E6" s="12"/>
      <c r="F6" s="12"/>
      <c r="G6" s="12"/>
      <c r="H6" s="12"/>
      <c r="I6" s="12"/>
      <c r="L6" s="4"/>
    </row>
    <row r="7" spans="6:11" s="2" customFormat="1" ht="17.25">
      <c r="F7" s="3"/>
      <c r="G7" s="80"/>
      <c r="H7" s="4"/>
      <c r="I7" s="5"/>
      <c r="J7" s="3"/>
      <c r="K7" s="6"/>
    </row>
    <row r="8" spans="6:11" s="2" customFormat="1" ht="17.25">
      <c r="F8" s="3"/>
      <c r="G8" s="78"/>
      <c r="H8" s="4"/>
      <c r="I8" s="5"/>
      <c r="J8" s="3"/>
      <c r="K8" s="6"/>
    </row>
    <row r="9" ht="18" customHeight="1">
      <c r="J9" s="3"/>
    </row>
    <row r="10" ht="18" customHeight="1">
      <c r="A10" s="2" t="s">
        <v>25</v>
      </c>
    </row>
    <row r="12" spans="2:9" ht="18" customHeight="1" thickBot="1">
      <c r="B12" s="13"/>
      <c r="C12" s="13"/>
      <c r="D12" s="13"/>
      <c r="E12" s="13"/>
      <c r="F12" s="13"/>
      <c r="G12" s="13"/>
      <c r="H12" s="13"/>
      <c r="I12" s="64" t="s">
        <v>66</v>
      </c>
    </row>
    <row r="13" spans="2:9" ht="45.75" customHeight="1">
      <c r="B13" s="65" t="s">
        <v>67</v>
      </c>
      <c r="C13" s="17"/>
      <c r="D13" s="26" t="s">
        <v>26</v>
      </c>
      <c r="E13" s="26" t="s">
        <v>27</v>
      </c>
      <c r="F13" s="26" t="s">
        <v>68</v>
      </c>
      <c r="G13" s="26" t="s">
        <v>28</v>
      </c>
      <c r="H13" s="26" t="s">
        <v>29</v>
      </c>
      <c r="I13" s="66" t="s">
        <v>76</v>
      </c>
    </row>
    <row r="14" spans="2:9" ht="21" customHeight="1">
      <c r="B14" s="67" t="s">
        <v>30</v>
      </c>
      <c r="C14" s="68" t="s">
        <v>31</v>
      </c>
      <c r="D14" s="69">
        <v>2221346800</v>
      </c>
      <c r="E14" s="69">
        <v>704225750</v>
      </c>
      <c r="F14" s="69">
        <v>5833140</v>
      </c>
      <c r="G14" s="69"/>
      <c r="H14" s="69"/>
      <c r="I14" s="56">
        <v>0</v>
      </c>
    </row>
    <row r="15" spans="2:9" ht="21" customHeight="1">
      <c r="B15" s="67"/>
      <c r="C15" s="68" t="s">
        <v>32</v>
      </c>
      <c r="D15" s="69">
        <v>495857860</v>
      </c>
      <c r="E15" s="69">
        <v>108596780</v>
      </c>
      <c r="F15" s="69">
        <v>210260</v>
      </c>
      <c r="G15" s="69">
        <v>0</v>
      </c>
      <c r="H15" s="69">
        <v>387261080</v>
      </c>
      <c r="I15" s="56">
        <v>14140170</v>
      </c>
    </row>
    <row r="16" spans="2:9" ht="21" customHeight="1">
      <c r="B16" s="70"/>
      <c r="C16" s="68" t="s">
        <v>7</v>
      </c>
      <c r="D16" s="69">
        <f aca="true" t="shared" si="0" ref="D16:I16">D14+D15</f>
        <v>2717204660</v>
      </c>
      <c r="E16" s="69">
        <f t="shared" si="0"/>
        <v>812822530</v>
      </c>
      <c r="F16" s="69">
        <f t="shared" si="0"/>
        <v>6043400</v>
      </c>
      <c r="G16" s="69">
        <f t="shared" si="0"/>
        <v>0</v>
      </c>
      <c r="H16" s="69">
        <f t="shared" si="0"/>
        <v>387261080</v>
      </c>
      <c r="I16" s="56">
        <f t="shared" si="0"/>
        <v>14140170</v>
      </c>
    </row>
    <row r="17" spans="2:9" ht="21" customHeight="1">
      <c r="B17" s="70" t="s">
        <v>33</v>
      </c>
      <c r="C17" s="68" t="s">
        <v>32</v>
      </c>
      <c r="D17" s="69">
        <v>55005030</v>
      </c>
      <c r="E17" s="69">
        <v>5232110</v>
      </c>
      <c r="F17" s="69">
        <v>48950</v>
      </c>
      <c r="G17" s="69">
        <v>2535970</v>
      </c>
      <c r="H17" s="69">
        <v>47236950</v>
      </c>
      <c r="I17" s="56">
        <v>0</v>
      </c>
    </row>
    <row r="18" spans="2:9" ht="21" customHeight="1">
      <c r="B18" s="67" t="s">
        <v>69</v>
      </c>
      <c r="C18" s="68" t="s">
        <v>31</v>
      </c>
      <c r="D18" s="69">
        <f>D14</f>
        <v>2221346800</v>
      </c>
      <c r="E18" s="69">
        <f>E14</f>
        <v>704225750</v>
      </c>
      <c r="F18" s="69">
        <f>F14</f>
        <v>5833140</v>
      </c>
      <c r="G18" s="69"/>
      <c r="H18" s="69"/>
      <c r="I18" s="56">
        <f>I14</f>
        <v>0</v>
      </c>
    </row>
    <row r="19" spans="2:9" ht="21" customHeight="1">
      <c r="B19" s="71"/>
      <c r="C19" s="68" t="s">
        <v>32</v>
      </c>
      <c r="D19" s="69">
        <f>D15+D17</f>
        <v>550862890</v>
      </c>
      <c r="E19" s="69">
        <f>E15+E17</f>
        <v>113828890</v>
      </c>
      <c r="F19" s="69">
        <f>F15+F17</f>
        <v>259210</v>
      </c>
      <c r="G19" s="69">
        <f>G15+G17</f>
        <v>2535970</v>
      </c>
      <c r="H19" s="69">
        <f>H15+H17</f>
        <v>434498030</v>
      </c>
      <c r="I19" s="56">
        <f>I16+I18</f>
        <v>14140170</v>
      </c>
    </row>
    <row r="20" spans="2:9" ht="21" customHeight="1" thickBot="1">
      <c r="B20" s="72"/>
      <c r="C20" s="73" t="s">
        <v>7</v>
      </c>
      <c r="D20" s="74">
        <f aca="true" t="shared" si="1" ref="D20:I20">D18+D19</f>
        <v>2772209690</v>
      </c>
      <c r="E20" s="74">
        <f t="shared" si="1"/>
        <v>818054640</v>
      </c>
      <c r="F20" s="74">
        <f t="shared" si="1"/>
        <v>6092350</v>
      </c>
      <c r="G20" s="74">
        <f t="shared" si="1"/>
        <v>2535970</v>
      </c>
      <c r="H20" s="74">
        <f t="shared" si="1"/>
        <v>434498030</v>
      </c>
      <c r="I20" s="57">
        <f t="shared" si="1"/>
        <v>14140170</v>
      </c>
    </row>
    <row r="21" spans="3:5" ht="18.75" customHeight="1">
      <c r="C21" s="13"/>
      <c r="E21" s="173"/>
    </row>
    <row r="22" ht="12.75" customHeight="1"/>
    <row r="23" ht="18" customHeight="1">
      <c r="A23" s="2" t="s">
        <v>34</v>
      </c>
    </row>
    <row r="24" ht="12.75" customHeight="1"/>
    <row r="25" spans="2:8" ht="18" customHeight="1" thickBot="1">
      <c r="B25" s="13"/>
      <c r="C25" s="13"/>
      <c r="D25" s="13"/>
      <c r="E25" s="13"/>
      <c r="F25" s="13"/>
      <c r="G25" s="13"/>
      <c r="H25" s="64" t="s">
        <v>66</v>
      </c>
    </row>
    <row r="26" spans="2:8" ht="45.75" customHeight="1">
      <c r="B26" s="65" t="s">
        <v>67</v>
      </c>
      <c r="C26" s="40"/>
      <c r="D26" s="26" t="s">
        <v>70</v>
      </c>
      <c r="E26" s="26" t="s">
        <v>77</v>
      </c>
      <c r="F26" s="26" t="s">
        <v>78</v>
      </c>
      <c r="G26" s="26" t="s">
        <v>71</v>
      </c>
      <c r="H26" s="27" t="s">
        <v>35</v>
      </c>
    </row>
    <row r="27" spans="2:8" ht="21.75" customHeight="1">
      <c r="B27" s="22" t="s">
        <v>72</v>
      </c>
      <c r="C27" s="48"/>
      <c r="D27" s="69">
        <v>3835202379</v>
      </c>
      <c r="E27" s="69">
        <v>3835291299</v>
      </c>
      <c r="F27" s="69">
        <v>88920</v>
      </c>
      <c r="G27" s="69">
        <v>0</v>
      </c>
      <c r="H27" s="56">
        <v>0</v>
      </c>
    </row>
    <row r="28" spans="2:8" ht="21.75" customHeight="1">
      <c r="B28" s="22" t="s">
        <v>73</v>
      </c>
      <c r="C28" s="48"/>
      <c r="D28" s="69">
        <v>260763284</v>
      </c>
      <c r="E28" s="69">
        <v>260763284</v>
      </c>
      <c r="F28" s="69">
        <v>0</v>
      </c>
      <c r="G28" s="69">
        <v>0</v>
      </c>
      <c r="H28" s="56">
        <v>0</v>
      </c>
    </row>
    <row r="29" spans="2:8" ht="21.75" customHeight="1">
      <c r="B29" s="22" t="s">
        <v>74</v>
      </c>
      <c r="C29" s="48"/>
      <c r="D29" s="69">
        <v>42294896</v>
      </c>
      <c r="E29" s="69">
        <v>42294896</v>
      </c>
      <c r="F29" s="69">
        <v>0</v>
      </c>
      <c r="G29" s="69">
        <v>0</v>
      </c>
      <c r="H29" s="56">
        <v>0</v>
      </c>
    </row>
    <row r="30" spans="2:8" ht="21.75" customHeight="1">
      <c r="B30" s="22" t="s">
        <v>75</v>
      </c>
      <c r="C30" s="48"/>
      <c r="D30" s="75"/>
      <c r="E30" s="75"/>
      <c r="F30" s="75"/>
      <c r="G30" s="75"/>
      <c r="H30" s="76"/>
    </row>
    <row r="31" spans="2:8" ht="21.75" customHeight="1" thickBot="1">
      <c r="B31" s="77" t="s">
        <v>7</v>
      </c>
      <c r="C31" s="50"/>
      <c r="D31" s="74">
        <f>SUM(D27:D30)</f>
        <v>4138260559</v>
      </c>
      <c r="E31" s="74">
        <f>SUM(E27:E30)</f>
        <v>4138349479</v>
      </c>
      <c r="F31" s="74">
        <f>SUM(F27:F30)</f>
        <v>88920</v>
      </c>
      <c r="G31" s="74">
        <f>SUM(G27:G30)</f>
        <v>0</v>
      </c>
      <c r="H31" s="57">
        <f>SUM(H27:H30)</f>
        <v>0</v>
      </c>
    </row>
  </sheetData>
  <mergeCells count="1">
    <mergeCell ref="A4:J4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95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西宮市</cp:lastModifiedBy>
  <cp:lastPrinted>2006-12-27T05:18:03Z</cp:lastPrinted>
  <dcterms:created xsi:type="dcterms:W3CDTF">2006-12-27T00:16:47Z</dcterms:created>
  <dcterms:modified xsi:type="dcterms:W3CDTF">2007-01-11T08:15:34Z</dcterms:modified>
  <cp:category/>
  <cp:version/>
  <cp:contentType/>
  <cp:contentStatus/>
</cp:coreProperties>
</file>