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①" sheetId="4" r:id="rId4"/>
    <sheet name="様式２の５" sheetId="5" r:id="rId5"/>
    <sheet name="様式２の５①" sheetId="6" r:id="rId6"/>
    <sheet name="様式３" sheetId="7" r:id="rId7"/>
  </sheets>
  <definedNames>
    <definedName name="_xlnm.Print_Area" localSheetId="2">'様式２'!$A$1:$M$133</definedName>
    <definedName name="_xlnm.Print_Area" localSheetId="3">'様式２①'!$A$1:$M$40</definedName>
    <definedName name="_xlnm.Print_Area" localSheetId="6">'様式３'!$A$1:$I$32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<sst xmlns="http://schemas.openxmlformats.org/spreadsheetml/2006/main" count="375" uniqueCount="148">
  <si>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</si>
  <si>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</si>
  <si>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</si>
  <si>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</si>
  <si>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</si>
  <si>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</si>
  <si>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</si>
  <si>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</si>
  <si>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</si>
  <si>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</si>
  <si>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</si>
  <si>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</si>
  <si>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</si>
  <si>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</si>
  <si>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</si>
  <si>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</si>
  <si>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</si>
  <si>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</si>
  <si>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</si>
  <si>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</si>
  <si>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</si>
  <si>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</si>
  <si>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</si>
  <si>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</si>
  <si>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</si>
  <si>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</si>
  <si>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</si>
  <si>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</si>
  <si>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</si>
  <si>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</si>
  <si>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</si>
  <si>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</si>
  <si>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</si>
  <si>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</si>
  <si>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</si>
  <si>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</si>
  <si>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</si>
  <si>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</si>
  <si>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</si>
  <si>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</si>
  <si>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</si>
  <si>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</si>
  <si>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</si>
  <si>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</si>
  <si>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</si>
  <si>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</si>
  <si>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</si>
  <si>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</si>
  <si>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</si>
  <si>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</si>
  <si>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</si>
  <si>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</si>
  <si>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</si>
  <si>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</si>
  <si>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</si>
  <si>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</si>
  <si>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</si>
  <si>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</si>
  <si>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</si>
  <si>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</si>
  <si>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</si>
  <si>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</si>
  <si>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</si>
  <si>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</si>
  <si>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</si>
  <si>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</si>
  <si>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</si>
  <si>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</si>
  <si>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</si>
  <si>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</si>
  <si>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</si>
  <si>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</si>
  <si>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</si>
  <si>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</si>
  <si>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</si>
  <si>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</si>
  <si>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</si>
  <si>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</si>
  <si>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</si>
  <si>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</si>
  <si>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</si>
  <si>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</si>
  <si>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</si>
  <si>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</si>
  <si>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</si>
  <si>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</si>
  <si>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</si>
  <si>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</si>
  <si>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</si>
  <si>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</si>
  <si>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</si>
  <si>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</si>
  <si>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</si>
  <si>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</si>
  <si>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</si>
  <si>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</si>
  <si>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</si>
  <si>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</si>
  <si>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</si>
  <si>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</si>
  <si>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</si>
  <si>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</si>
  <si>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</si>
  <si>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</si>
  <si>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</si>
  <si>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</si>
  <si>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</si>
  <si>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</si>
  <si>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</si>
  <si>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</si>
  <si>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</si>
  <si>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</si>
  <si>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</si>
  <si>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</si>
  <si>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</si>
  <si>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</si>
  <si>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</si>
  <si>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</si>
  <si>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</si>
  <si>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</si>
  <si>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</si>
  <si>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</si>
  <si>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</si>
  <si>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</si>
  <si>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</si>
  <si>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</si>
  <si>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</si>
  <si>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</si>
  <si>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</si>
  <si>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</si>
  <si>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</si>
  <si>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</si>
  <si>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</si>
  <si>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（様式２）①</t>
  </si>
  <si>
    <t>（１）特定入所者介護（支援）サービス費</t>
  </si>
  <si>
    <t>食費</t>
  </si>
  <si>
    <t>介護老人福祉施設</t>
  </si>
  <si>
    <t>介護療養型医療施設</t>
  </si>
  <si>
    <t>居住費（滞在費）</t>
  </si>
  <si>
    <t>イ　支給額</t>
  </si>
  <si>
    <t>平成１８年１月月報</t>
  </si>
  <si>
    <t>（様式２の５①）</t>
  </si>
  <si>
    <t>ア 利用者負担第四段階</t>
  </si>
  <si>
    <t xml:space="preserve">イ 利用者負担第三段階 </t>
  </si>
  <si>
    <t>ウ 利用者負担第二段階</t>
  </si>
  <si>
    <t>エ 老齢福祉年金受給者等</t>
  </si>
  <si>
    <t>オ 合計</t>
  </si>
  <si>
    <t>特定入所者介護サービス等費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</si>
</sst>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2" fillId="0" borderId="0" xfId="23" applyFont="1">
      <alignment/>
      <protection/>
    </xf>
    <xf numFmtId="0" fontId="0" fillId="0" borderId="0" xfId="23" applyFont="1" applyBorder="1" applyAlignment="1">
      <alignment vertical="center"/>
      <protection/>
    </xf>
    <xf numFmtId="0" fontId="2" fillId="0" borderId="0" xfId="23" applyFont="1" applyBorder="1">
      <alignment/>
      <protection/>
    </xf>
    <xf numFmtId="0" fontId="9" fillId="0" borderId="0" xfId="23" applyFont="1" applyBorder="1" applyAlignment="1">
      <alignment vertical="center"/>
      <protection/>
    </xf>
    <xf numFmtId="57" fontId="0" fillId="0" borderId="0" xfId="23" applyNumberFormat="1" applyFont="1" applyBorder="1" applyAlignment="1">
      <alignment horizontal="centerContinuous" vertical="center"/>
      <protection/>
    </xf>
    <xf numFmtId="0" fontId="0" fillId="0" borderId="0" xfId="23" applyFont="1" applyBorder="1" applyAlignment="1">
      <alignment horizontal="centerContinuous" vertical="center"/>
      <protection/>
    </xf>
    <xf numFmtId="0" fontId="10" fillId="0" borderId="0" xfId="23" applyFont="1" applyAlignment="1">
      <alignment horizontal="centerContinuous" vertical="center"/>
      <protection/>
    </xf>
    <xf numFmtId="0" fontId="11" fillId="0" borderId="0" xfId="23" applyFont="1" applyAlignment="1">
      <alignment horizontal="centerContinuous" vertical="center"/>
      <protection/>
    </xf>
    <xf numFmtId="0" fontId="9" fillId="0" borderId="0" xfId="23" applyFont="1" applyAlignment="1">
      <alignment horizontal="centerContinuous" vertical="center"/>
      <protection/>
    </xf>
    <xf numFmtId="0" fontId="0" fillId="0" borderId="0" xfId="23" applyFont="1" applyAlignment="1">
      <alignment horizontal="centerContinuous" vertical="center"/>
      <protection/>
    </xf>
    <xf numFmtId="0" fontId="0" fillId="0" borderId="0" xfId="23" applyFont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Continuous" vertical="center"/>
      <protection/>
    </xf>
    <xf numFmtId="0" fontId="0" fillId="0" borderId="4" xfId="23" applyFont="1" applyBorder="1" applyAlignment="1">
      <alignment horizontal="centerContinuous" vertical="center"/>
      <protection/>
    </xf>
    <xf numFmtId="0" fontId="0" fillId="0" borderId="5" xfId="23" applyFont="1" applyBorder="1" applyAlignment="1">
      <alignment horizontal="centerContinuous" vertical="center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7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vertical="center"/>
      <protection/>
    </xf>
    <xf numFmtId="0" fontId="0" fillId="0" borderId="7" xfId="23" applyFont="1" applyBorder="1" applyAlignment="1">
      <alignment vertical="center"/>
      <protection/>
    </xf>
    <xf numFmtId="0" fontId="4" fillId="0" borderId="9" xfId="23" applyFont="1" applyBorder="1" applyAlignment="1">
      <alignment vertical="center"/>
      <protection/>
    </xf>
    <xf numFmtId="0" fontId="0" fillId="0" borderId="10" xfId="23" applyFont="1" applyBorder="1" applyAlignment="1">
      <alignment vertical="center"/>
      <protection/>
    </xf>
    <xf numFmtId="0" fontId="0" fillId="0" borderId="11" xfId="23" applyFont="1" applyBorder="1" applyAlignment="1">
      <alignment horizontal="centerContinuous" vertical="center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12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right" vertical="center"/>
      <protection/>
    </xf>
    <xf numFmtId="0" fontId="0" fillId="0" borderId="14" xfId="23" applyFont="1" applyBorder="1" applyAlignment="1">
      <alignment horizontal="centerContinuous" vertical="center"/>
      <protection/>
    </xf>
    <xf numFmtId="0" fontId="0" fillId="0" borderId="15" xfId="23" applyFont="1" applyBorder="1" applyAlignment="1">
      <alignment horizontal="centerContinuous" vertical="center"/>
      <protection/>
    </xf>
    <xf numFmtId="0" fontId="0" fillId="0" borderId="16" xfId="23" applyFont="1" applyBorder="1" applyAlignment="1">
      <alignment horizontal="centerContinuous" vertical="center"/>
      <protection/>
    </xf>
    <xf numFmtId="0" fontId="0" fillId="0" borderId="13" xfId="23" applyFont="1" applyBorder="1" applyAlignment="1">
      <alignment horizontal="center" vertical="center"/>
      <protection/>
    </xf>
    <xf numFmtId="176" fontId="0" fillId="0" borderId="17" xfId="23" applyNumberFormat="1" applyFont="1" applyBorder="1" applyAlignment="1">
      <alignment horizontal="right" vertical="center"/>
      <protection/>
    </xf>
    <xf numFmtId="0" fontId="3" fillId="0" borderId="0" xfId="23" applyFont="1" applyBorder="1" applyAlignment="1">
      <alignment vertical="center"/>
      <protection/>
    </xf>
    <xf numFmtId="0" fontId="2" fillId="0" borderId="3" xfId="23" applyFont="1" applyBorder="1" applyAlignment="1">
      <alignment horizontal="centerContinuous" vertical="center"/>
      <protection/>
    </xf>
    <xf numFmtId="0" fontId="2" fillId="0" borderId="0" xfId="23" applyFont="1" applyAlignment="1">
      <alignment horizontal="centerContinuous"/>
      <protection/>
    </xf>
    <xf numFmtId="0" fontId="2" fillId="0" borderId="0" xfId="23" applyFont="1" applyAlignment="1">
      <alignment vertical="center"/>
      <protection/>
    </xf>
    <xf numFmtId="0" fontId="2" fillId="0" borderId="2" xfId="23" applyFont="1" applyBorder="1" applyAlignment="1">
      <alignment horizontal="centerContinuous" vertical="center"/>
      <protection/>
    </xf>
    <xf numFmtId="0" fontId="2" fillId="0" borderId="4" xfId="23" applyFont="1" applyBorder="1" applyAlignment="1">
      <alignment horizontal="centerContinuous" vertical="center"/>
      <protection/>
    </xf>
    <xf numFmtId="0" fontId="2" fillId="0" borderId="3" xfId="23" applyFont="1" applyBorder="1" applyAlignment="1">
      <alignment horizontal="center" vertical="center"/>
      <protection/>
    </xf>
    <xf numFmtId="0" fontId="2" fillId="0" borderId="3" xfId="23" applyFont="1" applyBorder="1" applyAlignment="1">
      <alignment horizontal="distributed" vertical="center"/>
      <protection/>
    </xf>
    <xf numFmtId="0" fontId="2" fillId="0" borderId="12" xfId="23" applyFont="1" applyBorder="1" applyAlignment="1">
      <alignment horizontal="distributed" vertical="center"/>
      <protection/>
    </xf>
    <xf numFmtId="0" fontId="2" fillId="0" borderId="7" xfId="23" applyFont="1" applyBorder="1" applyAlignment="1">
      <alignment vertical="center"/>
      <protection/>
    </xf>
    <xf numFmtId="0" fontId="2" fillId="0" borderId="1" xfId="23" applyFont="1" applyBorder="1" applyAlignment="1">
      <alignment horizontal="centerContinuous" vertical="center"/>
      <protection/>
    </xf>
    <xf numFmtId="176" fontId="2" fillId="0" borderId="8" xfId="23" applyNumberFormat="1" applyFont="1" applyBorder="1" applyAlignment="1">
      <alignment horizontal="right" vertical="center"/>
      <protection/>
    </xf>
    <xf numFmtId="176" fontId="2" fillId="0" borderId="18" xfId="23" applyNumberFormat="1" applyFont="1" applyBorder="1" applyAlignment="1">
      <alignment horizontal="right" vertical="center"/>
      <protection/>
    </xf>
    <xf numFmtId="0" fontId="2" fillId="0" borderId="1" xfId="23" applyFont="1" applyBorder="1" applyAlignment="1">
      <alignment vertical="center"/>
      <protection/>
    </xf>
    <xf numFmtId="0" fontId="2" fillId="0" borderId="6" xfId="23" applyFont="1" applyBorder="1" applyAlignment="1">
      <alignment horizontal="centerContinuous" vertical="center"/>
      <protection/>
    </xf>
    <xf numFmtId="0" fontId="2" fillId="0" borderId="10" xfId="23" applyFont="1" applyBorder="1" applyAlignment="1">
      <alignment horizontal="centerContinuous" vertical="center"/>
      <protection/>
    </xf>
    <xf numFmtId="176" fontId="2" fillId="0" borderId="9" xfId="23" applyNumberFormat="1" applyFont="1" applyBorder="1" applyAlignment="1">
      <alignment horizontal="right" vertical="center"/>
      <protection/>
    </xf>
    <xf numFmtId="176" fontId="2" fillId="0" borderId="19" xfId="23" applyNumberFormat="1" applyFont="1" applyBorder="1" applyAlignment="1">
      <alignment horizontal="right" vertical="center"/>
      <protection/>
    </xf>
    <xf numFmtId="0" fontId="2" fillId="0" borderId="0" xfId="23" applyFont="1" applyBorder="1" applyAlignment="1">
      <alignment horizontal="centerContinuous" vertical="center"/>
      <protection/>
    </xf>
    <xf numFmtId="0" fontId="2" fillId="0" borderId="0" xfId="23" applyFont="1" applyBorder="1" applyAlignment="1">
      <alignment vertical="center"/>
      <protection/>
    </xf>
    <xf numFmtId="0" fontId="2" fillId="0" borderId="7" xfId="23" applyFont="1" applyBorder="1" applyAlignment="1">
      <alignment horizontal="centerContinuous" vertical="center"/>
      <protection/>
    </xf>
    <xf numFmtId="176" fontId="2" fillId="0" borderId="18" xfId="23" applyNumberFormat="1" applyFont="1" applyBorder="1" applyAlignment="1">
      <alignment vertical="center"/>
      <protection/>
    </xf>
    <xf numFmtId="176" fontId="2" fillId="0" borderId="19" xfId="23" applyNumberFormat="1" applyFont="1" applyBorder="1" applyAlignment="1">
      <alignment vertical="center"/>
      <protection/>
    </xf>
    <xf numFmtId="0" fontId="3" fillId="0" borderId="0" xfId="23" applyFont="1" applyAlignment="1">
      <alignment horizontal="centerContinuous" vertical="center"/>
      <protection/>
    </xf>
    <xf numFmtId="0" fontId="2" fillId="0" borderId="5" xfId="23" applyFont="1" applyBorder="1" applyAlignment="1">
      <alignment horizontal="centerContinuous" vertical="center"/>
      <protection/>
    </xf>
    <xf numFmtId="0" fontId="2" fillId="0" borderId="0" xfId="23" applyFont="1" applyBorder="1" applyAlignment="1">
      <alignment/>
      <protection/>
    </xf>
    <xf numFmtId="0" fontId="2" fillId="0" borderId="0" xfId="23" applyFont="1" applyBorder="1" applyAlignment="1">
      <alignment horizontal="centerContinuous"/>
      <protection/>
    </xf>
    <xf numFmtId="57" fontId="0" fillId="0" borderId="0" xfId="23" applyNumberFormat="1" applyFont="1" applyBorder="1" applyAlignment="1">
      <alignment vertical="center"/>
      <protection/>
    </xf>
    <xf numFmtId="0" fontId="9" fillId="0" borderId="0" xfId="23" applyFont="1" applyBorder="1" applyAlignment="1">
      <alignment horizontal="centerContinuous" vertical="center"/>
      <protection/>
    </xf>
    <xf numFmtId="0" fontId="0" fillId="0" borderId="0" xfId="23" applyFont="1" applyAlignment="1">
      <alignment horizontal="right" vertical="center"/>
      <protection/>
    </xf>
    <xf numFmtId="0" fontId="0" fillId="0" borderId="2" xfId="23" applyFont="1" applyBorder="1" applyAlignment="1">
      <alignment horizontal="centerContinuous" vertical="center"/>
      <protection/>
    </xf>
    <xf numFmtId="0" fontId="0" fillId="0" borderId="12" xfId="23" applyFont="1" applyBorder="1" applyAlignment="1">
      <alignment horizontal="center" vertical="center" wrapText="1"/>
      <protection/>
    </xf>
    <xf numFmtId="0" fontId="0" fillId="0" borderId="20" xfId="23" applyFont="1" applyBorder="1" applyAlignment="1">
      <alignment horizontal="distributed" vertical="center"/>
      <protection/>
    </xf>
    <xf numFmtId="0" fontId="0" fillId="0" borderId="8" xfId="23" applyFont="1" applyBorder="1" applyAlignment="1">
      <alignment horizontal="center" vertical="center"/>
      <protection/>
    </xf>
    <xf numFmtId="176" fontId="2" fillId="0" borderId="8" xfId="23" applyNumberFormat="1" applyFont="1" applyBorder="1" applyAlignment="1">
      <alignment vertical="center"/>
      <protection/>
    </xf>
    <xf numFmtId="0" fontId="0" fillId="0" borderId="7" xfId="23" applyFont="1" applyBorder="1" applyAlignment="1">
      <alignment horizontal="distributed" vertical="center"/>
      <protection/>
    </xf>
    <xf numFmtId="0" fontId="2" fillId="0" borderId="20" xfId="23" applyFont="1" applyBorder="1" applyAlignment="1">
      <alignment vertical="center"/>
      <protection/>
    </xf>
    <xf numFmtId="0" fontId="2" fillId="0" borderId="6" xfId="23" applyFont="1" applyBorder="1" applyAlignment="1">
      <alignment vertical="center"/>
      <protection/>
    </xf>
    <xf numFmtId="0" fontId="0" fillId="0" borderId="9" xfId="23" applyFont="1" applyBorder="1" applyAlignment="1">
      <alignment horizontal="center" vertical="center"/>
      <protection/>
    </xf>
    <xf numFmtId="176" fontId="2" fillId="0" borderId="9" xfId="23" applyNumberFormat="1" applyFont="1" applyBorder="1" applyAlignment="1">
      <alignment vertical="center"/>
      <protection/>
    </xf>
    <xf numFmtId="176" fontId="2" fillId="0" borderId="21" xfId="23" applyNumberFormat="1" applyFont="1" applyBorder="1" applyAlignment="1">
      <alignment vertical="center"/>
      <protection/>
    </xf>
    <xf numFmtId="176" fontId="2" fillId="0" borderId="22" xfId="23" applyNumberFormat="1" applyFont="1" applyBorder="1" applyAlignment="1">
      <alignment vertical="center"/>
      <protection/>
    </xf>
    <xf numFmtId="0" fontId="0" fillId="0" borderId="6" xfId="23" applyFont="1" applyBorder="1" applyAlignment="1">
      <alignment horizontal="centerContinuous" vertical="center"/>
      <protection/>
    </xf>
    <xf numFmtId="0" fontId="0" fillId="0" borderId="0" xfId="23" applyFont="1" applyBorder="1" applyAlignment="1">
      <alignment horizontal="distributed" vertical="center"/>
      <protection/>
    </xf>
    <xf numFmtId="0" fontId="3" fillId="0" borderId="0" xfId="23" applyFont="1" applyBorder="1" applyAlignment="1">
      <alignment horizontal="distributed" vertical="center"/>
      <protection/>
    </xf>
    <xf numFmtId="0" fontId="0" fillId="0" borderId="0" xfId="23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21" applyFont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Continuous" vertical="center"/>
      <protection/>
    </xf>
    <xf numFmtId="0" fontId="14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5" fillId="0" borderId="0" xfId="21" applyFont="1" applyAlignment="1">
      <alignment horizontal="centerContinuous"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5" fillId="0" borderId="0" xfId="22" applyFont="1" applyBorder="1" applyAlignment="1" applyProtection="1">
      <alignment vertical="center"/>
      <protection locked="0"/>
    </xf>
    <xf numFmtId="0" fontId="6" fillId="0" borderId="0" xfId="21">
      <alignment/>
      <protection/>
    </xf>
    <xf numFmtId="0" fontId="6" fillId="0" borderId="0" xfId="21" applyBorder="1">
      <alignment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8" fillId="0" borderId="0" xfId="21" applyFont="1" applyAlignment="1">
      <alignment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18" fillId="0" borderId="2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18" fillId="0" borderId="2" xfId="21" applyFont="1" applyBorder="1" applyAlignment="1">
      <alignment horizontal="centerContinuous" vertical="center"/>
      <protection/>
    </xf>
    <xf numFmtId="0" fontId="18" fillId="0" borderId="4" xfId="21" applyFont="1" applyBorder="1" applyAlignment="1">
      <alignment horizontal="centerContinuous" vertical="center"/>
      <protection/>
    </xf>
    <xf numFmtId="0" fontId="18" fillId="0" borderId="3" xfId="21" applyFont="1" applyBorder="1" applyAlignment="1">
      <alignment horizontal="centerContinuous" vertical="center"/>
      <protection/>
    </xf>
    <xf numFmtId="0" fontId="18" fillId="0" borderId="5" xfId="21" applyFont="1" applyBorder="1" applyAlignment="1">
      <alignment horizontal="centerContinuous" vertical="center"/>
      <protection/>
    </xf>
    <xf numFmtId="0" fontId="18" fillId="0" borderId="7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Continuous" vertical="center"/>
      <protection/>
    </xf>
    <xf numFmtId="0" fontId="18" fillId="0" borderId="6" xfId="21" applyFont="1" applyBorder="1" applyAlignment="1">
      <alignment horizontal="centerContinuous" vertical="center"/>
      <protection/>
    </xf>
    <xf numFmtId="0" fontId="18" fillId="0" borderId="10" xfId="21" applyFont="1" applyBorder="1" applyAlignment="1">
      <alignment horizontal="centerContinuous" vertical="center"/>
      <protection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1" xfId="21" applyFont="1" applyBorder="1" applyAlignment="1">
      <alignment horizontal="centerContinuous" vertical="center"/>
      <protection/>
    </xf>
    <xf numFmtId="0" fontId="18" fillId="0" borderId="49" xfId="21" applyFont="1" applyBorder="1" applyAlignment="1">
      <alignment horizontal="centerContinuous" vertical="center"/>
      <protection/>
    </xf>
    <xf numFmtId="0" fontId="18" fillId="0" borderId="50" xfId="21" applyFont="1" applyBorder="1" applyAlignment="1">
      <alignment horizontal="centerContinuous" vertical="center"/>
      <protection/>
    </xf>
    <xf numFmtId="0" fontId="18" fillId="0" borderId="51" xfId="21" applyFont="1" applyBorder="1" applyAlignment="1">
      <alignment vertical="center"/>
      <protection/>
    </xf>
    <xf numFmtId="0" fontId="18" fillId="0" borderId="10" xfId="21" applyFont="1" applyBorder="1" applyAlignment="1">
      <alignment vertical="center"/>
      <protection/>
    </xf>
    <xf numFmtId="176" fontId="0" fillId="0" borderId="52" xfId="23" applyNumberFormat="1" applyFont="1" applyBorder="1" applyAlignment="1">
      <alignment horizontal="right" vertical="center"/>
      <protection/>
    </xf>
    <xf numFmtId="176" fontId="0" fillId="0" borderId="53" xfId="23" applyNumberFormat="1" applyFont="1" applyBorder="1" applyAlignment="1">
      <alignment horizontal="right" vertical="center"/>
      <protection/>
    </xf>
    <xf numFmtId="176" fontId="0" fillId="0" borderId="54" xfId="23" applyNumberFormat="1" applyFont="1" applyBorder="1" applyAlignment="1">
      <alignment horizontal="right" vertical="center"/>
      <protection/>
    </xf>
    <xf numFmtId="176" fontId="0" fillId="0" borderId="55" xfId="23" applyNumberFormat="1" applyFont="1" applyBorder="1" applyAlignment="1">
      <alignment horizontal="right" vertical="center"/>
      <protection/>
    </xf>
    <xf numFmtId="176" fontId="0" fillId="0" borderId="14" xfId="23" applyNumberFormat="1" applyFont="1" applyBorder="1" applyAlignment="1">
      <alignment horizontal="right" vertical="center"/>
      <protection/>
    </xf>
    <xf numFmtId="176" fontId="0" fillId="0" borderId="15" xfId="23" applyNumberFormat="1" applyFont="1" applyBorder="1" applyAlignment="1">
      <alignment horizontal="right" vertical="center"/>
      <protection/>
    </xf>
    <xf numFmtId="176" fontId="0" fillId="0" borderId="16" xfId="23" applyNumberFormat="1" applyFont="1" applyBorder="1" applyAlignment="1">
      <alignment horizontal="right" vertical="center"/>
      <protection/>
    </xf>
    <xf numFmtId="176" fontId="0" fillId="0" borderId="56" xfId="23" applyNumberFormat="1" applyFont="1" applyBorder="1" applyAlignment="1">
      <alignment horizontal="right" vertical="center"/>
      <protection/>
    </xf>
    <xf numFmtId="0" fontId="0" fillId="0" borderId="53" xfId="23" applyFont="1" applyBorder="1" applyAlignment="1">
      <alignment horizontal="right" vertical="center"/>
      <protection/>
    </xf>
    <xf numFmtId="0" fontId="0" fillId="0" borderId="54" xfId="23" applyFont="1" applyBorder="1" applyAlignment="1">
      <alignment horizontal="right" vertical="center"/>
      <protection/>
    </xf>
    <xf numFmtId="0" fontId="3" fillId="0" borderId="57" xfId="23" applyFont="1" applyBorder="1" applyAlignment="1">
      <alignment horizontal="center" vertical="center"/>
      <protection/>
    </xf>
    <xf numFmtId="0" fontId="3" fillId="0" borderId="58" xfId="23" applyFont="1" applyBorder="1" applyAlignment="1">
      <alignment horizontal="center" vertical="center"/>
      <protection/>
    </xf>
    <xf numFmtId="0" fontId="3" fillId="0" borderId="59" xfId="23" applyFont="1" applyBorder="1" applyAlignment="1">
      <alignment horizontal="center" vertical="center"/>
      <protection/>
    </xf>
    <xf numFmtId="0" fontId="3" fillId="0" borderId="60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4" xfId="23" applyFont="1" applyBorder="1" applyAlignment="1">
      <alignment horizontal="center" vertical="center" wrapText="1"/>
      <protection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14" xfId="23" applyFont="1" applyBorder="1" applyAlignment="1">
      <alignment horizontal="center" vertical="center" wrapText="1"/>
      <protection/>
    </xf>
    <xf numFmtId="0" fontId="0" fillId="0" borderId="15" xfId="23" applyFont="1" applyBorder="1" applyAlignment="1">
      <alignment horizontal="center" vertical="center"/>
      <protection/>
    </xf>
    <xf numFmtId="0" fontId="0" fillId="0" borderId="16" xfId="23" applyFont="1" applyBorder="1" applyAlignment="1">
      <alignment horizontal="center" vertical="center"/>
      <protection/>
    </xf>
    <xf numFmtId="176" fontId="2" fillId="0" borderId="14" xfId="23" applyNumberFormat="1" applyFont="1" applyBorder="1" applyAlignment="1">
      <alignment horizontal="right" vertical="center"/>
      <protection/>
    </xf>
    <xf numFmtId="176" fontId="2" fillId="0" borderId="16" xfId="23" applyNumberFormat="1" applyFont="1" applyBorder="1" applyAlignment="1">
      <alignment horizontal="right" vertical="center"/>
      <protection/>
    </xf>
    <xf numFmtId="176" fontId="2" fillId="0" borderId="52" xfId="23" applyNumberFormat="1" applyFont="1" applyBorder="1" applyAlignment="1">
      <alignment horizontal="right" vertical="center"/>
      <protection/>
    </xf>
    <xf numFmtId="176" fontId="2" fillId="0" borderId="54" xfId="23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8" fontId="18" fillId="0" borderId="52" xfId="17" applyFont="1" applyBorder="1" applyAlignment="1">
      <alignment horizontal="right" vertical="center"/>
    </xf>
    <xf numFmtId="38" fontId="18" fillId="0" borderId="54" xfId="17" applyFont="1" applyBorder="1" applyAlignment="1">
      <alignment horizontal="right" vertical="center"/>
    </xf>
    <xf numFmtId="38" fontId="18" fillId="0" borderId="55" xfId="17" applyFont="1" applyBorder="1" applyAlignment="1">
      <alignment horizontal="right" vertical="center"/>
    </xf>
    <xf numFmtId="38" fontId="18" fillId="0" borderId="14" xfId="17" applyFont="1" applyBorder="1" applyAlignment="1">
      <alignment horizontal="right" vertical="center"/>
    </xf>
    <xf numFmtId="38" fontId="18" fillId="0" borderId="16" xfId="17" applyFont="1" applyBorder="1" applyAlignment="1">
      <alignment horizontal="right" vertical="center"/>
    </xf>
    <xf numFmtId="38" fontId="18" fillId="0" borderId="56" xfId="17" applyFont="1" applyBorder="1" applyAlignment="1">
      <alignment horizontal="right" vertical="center"/>
    </xf>
    <xf numFmtId="0" fontId="18" fillId="0" borderId="0" xfId="21" applyFont="1" applyBorder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0" fillId="0" borderId="49" xfId="23" applyFont="1" applyBorder="1" applyAlignment="1">
      <alignment horizontal="left" vertical="center" shrinkToFit="1"/>
      <protection/>
    </xf>
    <xf numFmtId="0" fontId="0" fillId="0" borderId="16" xfId="23" applyFont="1" applyBorder="1" applyAlignment="1">
      <alignment horizontal="left" vertical="center" shrinkToFit="1"/>
      <protection/>
    </xf>
    <xf numFmtId="0" fontId="2" fillId="0" borderId="0" xfId="23" applyFont="1" applyFill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年度年報様式" xfId="21"/>
    <cellStyle name="標準_年報様式" xfId="22"/>
    <cellStyle name="標準_平成１２年度年報（西宮市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9067800" y="118110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78">
        <v>56469</v>
      </c>
      <c r="E15" s="179"/>
      <c r="F15" s="179"/>
      <c r="G15" s="179"/>
      <c r="H15" s="180"/>
      <c r="I15" s="178">
        <v>495</v>
      </c>
      <c r="J15" s="179"/>
      <c r="K15" s="179"/>
      <c r="L15" s="179"/>
      <c r="M15" s="180"/>
      <c r="N15" s="178">
        <v>198</v>
      </c>
      <c r="O15" s="179"/>
      <c r="P15" s="179"/>
      <c r="Q15" s="179"/>
      <c r="R15" s="180"/>
      <c r="S15" s="178">
        <f>D15+I15-N15</f>
        <v>56766</v>
      </c>
      <c r="T15" s="181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82">
        <v>44685</v>
      </c>
      <c r="E20" s="183"/>
      <c r="F20" s="183"/>
      <c r="G20" s="183"/>
      <c r="H20" s="184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82">
        <v>44931</v>
      </c>
      <c r="T20" s="185"/>
    </row>
    <row r="21" spans="3:20" ht="21.75" customHeight="1">
      <c r="C21" s="20" t="s">
        <v>41</v>
      </c>
      <c r="D21" s="182">
        <v>32825</v>
      </c>
      <c r="E21" s="183"/>
      <c r="F21" s="183"/>
      <c r="G21" s="183"/>
      <c r="H21" s="184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82">
        <v>33064</v>
      </c>
      <c r="T21" s="185"/>
    </row>
    <row r="22" spans="3:20" ht="21.75" customHeight="1">
      <c r="C22" s="22" t="s">
        <v>42</v>
      </c>
      <c r="D22" s="182">
        <v>782</v>
      </c>
      <c r="E22" s="183"/>
      <c r="F22" s="183"/>
      <c r="G22" s="183"/>
      <c r="H22" s="184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82">
        <v>787</v>
      </c>
      <c r="T22" s="185"/>
    </row>
    <row r="23" spans="3:20" ht="21.75" customHeight="1">
      <c r="C23" s="22" t="s">
        <v>43</v>
      </c>
      <c r="D23" s="182">
        <v>84</v>
      </c>
      <c r="E23" s="183"/>
      <c r="F23" s="183"/>
      <c r="G23" s="183"/>
      <c r="H23" s="184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82">
        <v>81</v>
      </c>
      <c r="T23" s="185"/>
    </row>
    <row r="24" spans="3:20" ht="21.75" customHeight="1" thickBot="1">
      <c r="C24" s="19" t="s">
        <v>7</v>
      </c>
      <c r="D24" s="178">
        <f>D20+D21</f>
        <v>77510</v>
      </c>
      <c r="E24" s="179"/>
      <c r="F24" s="179"/>
      <c r="G24" s="179"/>
      <c r="H24" s="180"/>
      <c r="I24" s="23" t="s">
        <v>44</v>
      </c>
      <c r="J24" s="24"/>
      <c r="K24" s="179">
        <f>S29</f>
        <v>811</v>
      </c>
      <c r="L24" s="186"/>
      <c r="M24" s="187"/>
      <c r="N24" s="23" t="s">
        <v>45</v>
      </c>
      <c r="O24" s="24"/>
      <c r="P24" s="179">
        <f>S31</f>
        <v>326</v>
      </c>
      <c r="Q24" s="186"/>
      <c r="R24" s="187"/>
      <c r="S24" s="178">
        <f>S20+S21</f>
        <v>77995</v>
      </c>
      <c r="T24" s="181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88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92" t="s">
        <v>85</v>
      </c>
      <c r="N28" s="193"/>
      <c r="O28" s="194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89"/>
      <c r="D29" s="182">
        <v>69</v>
      </c>
      <c r="E29" s="183"/>
      <c r="F29" s="184"/>
      <c r="G29" s="182">
        <v>1</v>
      </c>
      <c r="H29" s="183"/>
      <c r="I29" s="184"/>
      <c r="J29" s="182">
        <v>738</v>
      </c>
      <c r="K29" s="183"/>
      <c r="L29" s="184"/>
      <c r="M29" s="182">
        <v>0</v>
      </c>
      <c r="N29" s="183"/>
      <c r="O29" s="184"/>
      <c r="P29" s="182">
        <v>3</v>
      </c>
      <c r="Q29" s="183"/>
      <c r="R29" s="184"/>
      <c r="S29" s="29">
        <f>SUM(D29:R29)</f>
        <v>811</v>
      </c>
      <c r="T29" s="4"/>
    </row>
    <row r="30" spans="3:20" ht="24.75" customHeight="1">
      <c r="C30" s="190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95" t="s">
        <v>86</v>
      </c>
      <c r="N30" s="196"/>
      <c r="O30" s="197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91"/>
      <c r="D31" s="178">
        <v>52</v>
      </c>
      <c r="E31" s="179"/>
      <c r="F31" s="180"/>
      <c r="G31" s="178">
        <v>2</v>
      </c>
      <c r="H31" s="179"/>
      <c r="I31" s="180"/>
      <c r="J31" s="178">
        <v>271</v>
      </c>
      <c r="K31" s="179"/>
      <c r="L31" s="180"/>
      <c r="M31" s="178">
        <v>0</v>
      </c>
      <c r="N31" s="179"/>
      <c r="O31" s="180"/>
      <c r="P31" s="178">
        <v>1</v>
      </c>
      <c r="Q31" s="179"/>
      <c r="R31" s="180"/>
      <c r="S31" s="34">
        <f>SUM(D31:R31)</f>
        <v>326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平成１８年１月月報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3238</v>
      </c>
      <c r="G14" s="46">
        <f t="shared" si="0"/>
        <v>3161</v>
      </c>
      <c r="H14" s="46">
        <f t="shared" si="0"/>
        <v>1665</v>
      </c>
      <c r="I14" s="46">
        <f t="shared" si="0"/>
        <v>1313</v>
      </c>
      <c r="J14" s="46">
        <f t="shared" si="0"/>
        <v>1094</v>
      </c>
      <c r="K14" s="46">
        <f t="shared" si="0"/>
        <v>1169</v>
      </c>
      <c r="L14" s="47">
        <f>SUM(F14:K14)</f>
        <v>11640</v>
      </c>
      <c r="M14" s="3"/>
    </row>
    <row r="15" spans="3:13" ht="22.5" customHeight="1">
      <c r="C15" s="44"/>
      <c r="D15" s="48" t="s">
        <v>40</v>
      </c>
      <c r="E15" s="48"/>
      <c r="F15" s="46">
        <v>650</v>
      </c>
      <c r="G15" s="46">
        <v>523</v>
      </c>
      <c r="H15" s="46">
        <v>258</v>
      </c>
      <c r="I15" s="46">
        <v>179</v>
      </c>
      <c r="J15" s="46">
        <v>148</v>
      </c>
      <c r="K15" s="46">
        <v>183</v>
      </c>
      <c r="L15" s="47">
        <f>SUM(F15:K15)</f>
        <v>1941</v>
      </c>
      <c r="M15" s="3"/>
    </row>
    <row r="16" spans="3:13" ht="22.5" customHeight="1">
      <c r="C16" s="44"/>
      <c r="D16" s="48" t="s">
        <v>51</v>
      </c>
      <c r="E16" s="48"/>
      <c r="F16" s="46">
        <v>2588</v>
      </c>
      <c r="G16" s="46">
        <v>2638</v>
      </c>
      <c r="H16" s="46">
        <v>1407</v>
      </c>
      <c r="I16" s="46">
        <v>1134</v>
      </c>
      <c r="J16" s="46">
        <v>946</v>
      </c>
      <c r="K16" s="46">
        <v>986</v>
      </c>
      <c r="L16" s="47">
        <f>SUM(F16:K16)</f>
        <v>9699</v>
      </c>
      <c r="M16" s="3"/>
    </row>
    <row r="17" spans="3:13" ht="22.5" customHeight="1">
      <c r="C17" s="44" t="s">
        <v>52</v>
      </c>
      <c r="D17" s="45"/>
      <c r="E17" s="45"/>
      <c r="F17" s="46">
        <v>102</v>
      </c>
      <c r="G17" s="46">
        <v>144</v>
      </c>
      <c r="H17" s="46">
        <v>62</v>
      </c>
      <c r="I17" s="46">
        <v>56</v>
      </c>
      <c r="J17" s="46">
        <v>34</v>
      </c>
      <c r="K17" s="46">
        <v>50</v>
      </c>
      <c r="L17" s="47">
        <f>SUM(F17:K17)</f>
        <v>448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3340</v>
      </c>
      <c r="G18" s="51">
        <f t="shared" si="1"/>
        <v>3305</v>
      </c>
      <c r="H18" s="51">
        <f t="shared" si="1"/>
        <v>1727</v>
      </c>
      <c r="I18" s="51">
        <f t="shared" si="1"/>
        <v>1369</v>
      </c>
      <c r="J18" s="51">
        <f t="shared" si="1"/>
        <v>1128</v>
      </c>
      <c r="K18" s="51">
        <f t="shared" si="1"/>
        <v>1219</v>
      </c>
      <c r="L18" s="52">
        <f>SUM(F18:K18)</f>
        <v>12088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2252</v>
      </c>
      <c r="G23" s="46">
        <v>2318</v>
      </c>
      <c r="H23" s="46">
        <v>1145</v>
      </c>
      <c r="I23" s="46">
        <v>789</v>
      </c>
      <c r="J23" s="46">
        <v>465</v>
      </c>
      <c r="K23" s="46">
        <v>400</v>
      </c>
      <c r="L23" s="47">
        <f>SUM(F23:K23)</f>
        <v>7369</v>
      </c>
      <c r="M23" s="3"/>
    </row>
    <row r="24" spans="3:13" ht="22.5" customHeight="1">
      <c r="C24" s="55" t="s">
        <v>55</v>
      </c>
      <c r="D24" s="45"/>
      <c r="E24" s="45"/>
      <c r="F24" s="46">
        <v>58</v>
      </c>
      <c r="G24" s="46">
        <v>102</v>
      </c>
      <c r="H24" s="46">
        <v>55</v>
      </c>
      <c r="I24" s="46">
        <v>41</v>
      </c>
      <c r="J24" s="46">
        <v>25</v>
      </c>
      <c r="K24" s="46">
        <v>28</v>
      </c>
      <c r="L24" s="47">
        <f>SUM(F24:K24)</f>
        <v>309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2310</v>
      </c>
      <c r="G25" s="51">
        <f t="shared" si="2"/>
        <v>2420</v>
      </c>
      <c r="H25" s="51">
        <f t="shared" si="2"/>
        <v>1200</v>
      </c>
      <c r="I25" s="51">
        <f t="shared" si="2"/>
        <v>830</v>
      </c>
      <c r="J25" s="51">
        <f t="shared" si="2"/>
        <v>490</v>
      </c>
      <c r="K25" s="51">
        <f t="shared" si="2"/>
        <v>428</v>
      </c>
      <c r="L25" s="52">
        <f>SUM(F25:K25)</f>
        <v>7678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98">
        <v>896</v>
      </c>
      <c r="G30" s="199"/>
      <c r="H30" s="198">
        <v>798</v>
      </c>
      <c r="I30" s="199"/>
      <c r="J30" s="198">
        <v>344</v>
      </c>
      <c r="K30" s="199"/>
      <c r="L30" s="56">
        <f>SUM(F30:K30)</f>
        <v>2038</v>
      </c>
      <c r="M30" s="3"/>
    </row>
    <row r="31" spans="3:13" ht="22.5" customHeight="1">
      <c r="C31" s="55" t="s">
        <v>55</v>
      </c>
      <c r="D31" s="45"/>
      <c r="E31" s="45"/>
      <c r="F31" s="198">
        <v>10</v>
      </c>
      <c r="G31" s="199"/>
      <c r="H31" s="198">
        <v>8</v>
      </c>
      <c r="I31" s="199"/>
      <c r="J31" s="198">
        <v>5</v>
      </c>
      <c r="K31" s="199"/>
      <c r="L31" s="56">
        <f>SUM(F31:K31)</f>
        <v>23</v>
      </c>
      <c r="M31" s="3"/>
    </row>
    <row r="32" spans="3:13" ht="22.5" customHeight="1" thickBot="1">
      <c r="C32" s="49" t="s">
        <v>53</v>
      </c>
      <c r="D32" s="50"/>
      <c r="E32" s="50"/>
      <c r="F32" s="200">
        <f>F30+F31</f>
        <v>906</v>
      </c>
      <c r="G32" s="201"/>
      <c r="H32" s="200">
        <f>H30+H31</f>
        <v>806</v>
      </c>
      <c r="I32" s="201"/>
      <c r="J32" s="200">
        <f>J30+J31</f>
        <v>349</v>
      </c>
      <c r="K32" s="201"/>
      <c r="L32" s="57">
        <f>SUM(F32:K32)</f>
        <v>2061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平成１８年１月月報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202" t="s">
        <v>106</v>
      </c>
      <c r="B8" s="203"/>
      <c r="C8" s="203"/>
      <c r="D8" s="203"/>
      <c r="E8" s="204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5465</v>
      </c>
      <c r="H10" s="107">
        <f t="shared" si="0"/>
        <v>7002</v>
      </c>
      <c r="I10" s="107">
        <f t="shared" si="0"/>
        <v>3757</v>
      </c>
      <c r="J10" s="107">
        <f t="shared" si="0"/>
        <v>3013</v>
      </c>
      <c r="K10" s="107">
        <f t="shared" si="0"/>
        <v>1940</v>
      </c>
      <c r="L10" s="107">
        <f t="shared" si="0"/>
        <v>2015</v>
      </c>
      <c r="M10" s="108">
        <f>SUM(F10:L10)</f>
        <v>23192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3004</v>
      </c>
      <c r="H11" s="107">
        <f t="shared" si="1"/>
        <v>4153</v>
      </c>
      <c r="I11" s="107">
        <f t="shared" si="1"/>
        <v>2195</v>
      </c>
      <c r="J11" s="107">
        <f t="shared" si="1"/>
        <v>1841</v>
      </c>
      <c r="K11" s="107">
        <f t="shared" si="1"/>
        <v>1205</v>
      </c>
      <c r="L11" s="107">
        <f t="shared" si="1"/>
        <v>1289</v>
      </c>
      <c r="M11" s="108">
        <f>SUM(F11:L11)</f>
        <v>13687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1688</v>
      </c>
      <c r="H12" s="116">
        <v>1626</v>
      </c>
      <c r="I12" s="116">
        <v>682</v>
      </c>
      <c r="J12" s="116">
        <v>515</v>
      </c>
      <c r="K12" s="116">
        <v>316</v>
      </c>
      <c r="L12" s="116">
        <v>344</v>
      </c>
      <c r="M12" s="117">
        <f aca="true" t="shared" si="2" ref="M12:M67">SUM(F12:L12)</f>
        <v>5171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5</v>
      </c>
      <c r="I13" s="116">
        <v>11</v>
      </c>
      <c r="J13" s="116">
        <v>20</v>
      </c>
      <c r="K13" s="116">
        <v>54</v>
      </c>
      <c r="L13" s="116">
        <v>154</v>
      </c>
      <c r="M13" s="117">
        <f t="shared" si="2"/>
        <v>245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76</v>
      </c>
      <c r="H14" s="116">
        <v>258</v>
      </c>
      <c r="I14" s="116">
        <v>195</v>
      </c>
      <c r="J14" s="116">
        <v>215</v>
      </c>
      <c r="K14" s="116">
        <v>155</v>
      </c>
      <c r="L14" s="116">
        <v>213</v>
      </c>
      <c r="M14" s="117">
        <f t="shared" si="2"/>
        <v>1112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3</v>
      </c>
      <c r="H15" s="116">
        <v>14</v>
      </c>
      <c r="I15" s="116">
        <v>15</v>
      </c>
      <c r="J15" s="116">
        <v>15</v>
      </c>
      <c r="K15" s="116">
        <v>6</v>
      </c>
      <c r="L15" s="116">
        <v>22</v>
      </c>
      <c r="M15" s="117">
        <f t="shared" si="2"/>
        <v>75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544</v>
      </c>
      <c r="H16" s="116">
        <v>942</v>
      </c>
      <c r="I16" s="116">
        <v>530</v>
      </c>
      <c r="J16" s="116">
        <v>405</v>
      </c>
      <c r="K16" s="116">
        <v>225</v>
      </c>
      <c r="L16" s="116">
        <v>122</v>
      </c>
      <c r="M16" s="117">
        <f t="shared" si="2"/>
        <v>2768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78</v>
      </c>
      <c r="H17" s="116">
        <v>185</v>
      </c>
      <c r="I17" s="116">
        <v>145</v>
      </c>
      <c r="J17" s="116">
        <v>118</v>
      </c>
      <c r="K17" s="116">
        <v>55</v>
      </c>
      <c r="L17" s="116">
        <v>34</v>
      </c>
      <c r="M17" s="117">
        <f t="shared" si="2"/>
        <v>615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614</v>
      </c>
      <c r="H18" s="116">
        <v>1123</v>
      </c>
      <c r="I18" s="116">
        <v>617</v>
      </c>
      <c r="J18" s="116">
        <v>553</v>
      </c>
      <c r="K18" s="116">
        <v>394</v>
      </c>
      <c r="L18" s="116">
        <v>400</v>
      </c>
      <c r="M18" s="117">
        <f t="shared" si="2"/>
        <v>3701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13</v>
      </c>
      <c r="H19" s="107">
        <f t="shared" si="3"/>
        <v>137</v>
      </c>
      <c r="I19" s="107">
        <f t="shared" si="3"/>
        <v>146</v>
      </c>
      <c r="J19" s="107">
        <f t="shared" si="3"/>
        <v>171</v>
      </c>
      <c r="K19" s="107">
        <f t="shared" si="3"/>
        <v>104</v>
      </c>
      <c r="L19" s="107">
        <f t="shared" si="3"/>
        <v>97</v>
      </c>
      <c r="M19" s="108">
        <f t="shared" si="2"/>
        <v>668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10</v>
      </c>
      <c r="H20" s="116">
        <v>106</v>
      </c>
      <c r="I20" s="116">
        <v>109</v>
      </c>
      <c r="J20" s="116">
        <v>121</v>
      </c>
      <c r="K20" s="116">
        <v>78</v>
      </c>
      <c r="L20" s="116">
        <v>72</v>
      </c>
      <c r="M20" s="117">
        <f t="shared" si="2"/>
        <v>496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3</v>
      </c>
      <c r="H21" s="116">
        <v>30</v>
      </c>
      <c r="I21" s="116">
        <v>37</v>
      </c>
      <c r="J21" s="116">
        <v>50</v>
      </c>
      <c r="K21" s="116">
        <v>25</v>
      </c>
      <c r="L21" s="116">
        <v>24</v>
      </c>
      <c r="M21" s="117">
        <f>SUM(F21:L21)</f>
        <v>169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1</v>
      </c>
      <c r="I22" s="116">
        <v>0</v>
      </c>
      <c r="J22" s="116">
        <v>0</v>
      </c>
      <c r="K22" s="116">
        <v>1</v>
      </c>
      <c r="L22" s="116">
        <v>1</v>
      </c>
      <c r="M22" s="117">
        <f t="shared" si="2"/>
        <v>3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2384</v>
      </c>
      <c r="H23" s="107">
        <f t="shared" si="4"/>
        <v>2654</v>
      </c>
      <c r="I23" s="107">
        <f t="shared" si="4"/>
        <v>1386</v>
      </c>
      <c r="J23" s="107">
        <f t="shared" si="4"/>
        <v>970</v>
      </c>
      <c r="K23" s="107">
        <f t="shared" si="4"/>
        <v>616</v>
      </c>
      <c r="L23" s="107">
        <f t="shared" si="4"/>
        <v>620</v>
      </c>
      <c r="M23" s="108">
        <f t="shared" si="2"/>
        <v>8630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61</v>
      </c>
      <c r="H24" s="116">
        <v>216</v>
      </c>
      <c r="I24" s="116">
        <v>175</v>
      </c>
      <c r="J24" s="116">
        <v>123</v>
      </c>
      <c r="K24" s="116">
        <v>127</v>
      </c>
      <c r="L24" s="116">
        <v>196</v>
      </c>
      <c r="M24" s="117">
        <f t="shared" si="2"/>
        <v>898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71</v>
      </c>
      <c r="I25" s="116">
        <v>102</v>
      </c>
      <c r="J25" s="116">
        <v>59</v>
      </c>
      <c r="K25" s="116">
        <v>32</v>
      </c>
      <c r="L25" s="116">
        <v>16</v>
      </c>
      <c r="M25" s="117">
        <f t="shared" si="2"/>
        <v>280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28</v>
      </c>
      <c r="H26" s="116">
        <v>67</v>
      </c>
      <c r="I26" s="116">
        <v>41</v>
      </c>
      <c r="J26" s="116">
        <v>35</v>
      </c>
      <c r="K26" s="116">
        <v>26</v>
      </c>
      <c r="L26" s="116">
        <v>10</v>
      </c>
      <c r="M26" s="117">
        <f t="shared" si="2"/>
        <v>207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2295</v>
      </c>
      <c r="H27" s="116">
        <v>2300</v>
      </c>
      <c r="I27" s="116">
        <v>1068</v>
      </c>
      <c r="J27" s="116">
        <v>753</v>
      </c>
      <c r="K27" s="116">
        <v>431</v>
      </c>
      <c r="L27" s="116">
        <v>398</v>
      </c>
      <c r="M27" s="117">
        <f>SUM(F27:L27)</f>
        <v>7245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38</v>
      </c>
      <c r="H28" s="116">
        <v>33</v>
      </c>
      <c r="I28" s="116">
        <v>21</v>
      </c>
      <c r="J28" s="116">
        <v>21</v>
      </c>
      <c r="K28" s="116">
        <v>14</v>
      </c>
      <c r="L28" s="116">
        <v>6</v>
      </c>
      <c r="M28" s="117">
        <f t="shared" si="2"/>
        <v>133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26</v>
      </c>
      <c r="H29" s="116">
        <v>25</v>
      </c>
      <c r="I29" s="116">
        <v>9</v>
      </c>
      <c r="J29" s="116">
        <v>10</v>
      </c>
      <c r="K29" s="116">
        <v>1</v>
      </c>
      <c r="L29" s="116">
        <v>3</v>
      </c>
      <c r="M29" s="117">
        <f t="shared" si="2"/>
        <v>74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254</v>
      </c>
      <c r="I30" s="128">
        <f t="shared" si="5"/>
        <v>317</v>
      </c>
      <c r="J30" s="128">
        <f t="shared" si="5"/>
        <v>430</v>
      </c>
      <c r="K30" s="128">
        <f t="shared" si="5"/>
        <v>513</v>
      </c>
      <c r="L30" s="128">
        <f t="shared" si="5"/>
        <v>600</v>
      </c>
      <c r="M30" s="117">
        <f t="shared" si="2"/>
        <v>2114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80</v>
      </c>
      <c r="I31" s="116">
        <v>138</v>
      </c>
      <c r="J31" s="116">
        <v>178</v>
      </c>
      <c r="K31" s="116">
        <v>248</v>
      </c>
      <c r="L31" s="116">
        <v>283</v>
      </c>
      <c r="M31" s="117">
        <f t="shared" si="2"/>
        <v>927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163</v>
      </c>
      <c r="I32" s="116">
        <v>174</v>
      </c>
      <c r="J32" s="116">
        <v>220</v>
      </c>
      <c r="K32" s="116">
        <v>174</v>
      </c>
      <c r="L32" s="116">
        <v>96</v>
      </c>
      <c r="M32" s="117">
        <f t="shared" si="2"/>
        <v>827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11</v>
      </c>
      <c r="I33" s="116">
        <v>5</v>
      </c>
      <c r="J33" s="116">
        <v>32</v>
      </c>
      <c r="K33" s="116">
        <v>91</v>
      </c>
      <c r="L33" s="116">
        <v>221</v>
      </c>
      <c r="M33" s="117">
        <f t="shared" si="2"/>
        <v>360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-2</v>
      </c>
      <c r="I34" s="128">
        <f t="shared" si="6"/>
        <v>0</v>
      </c>
      <c r="J34" s="128">
        <f t="shared" si="6"/>
        <v>-1</v>
      </c>
      <c r="K34" s="128">
        <f t="shared" si="6"/>
        <v>2</v>
      </c>
      <c r="L34" s="128">
        <f t="shared" si="6"/>
        <v>1</v>
      </c>
      <c r="M34" s="117">
        <f t="shared" si="2"/>
        <v>0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0</v>
      </c>
      <c r="I35" s="116">
        <v>0</v>
      </c>
      <c r="J35" s="116">
        <v>-1</v>
      </c>
      <c r="K35" s="116">
        <v>1</v>
      </c>
      <c r="L35" s="116">
        <v>1</v>
      </c>
      <c r="M35" s="117">
        <f t="shared" si="2"/>
        <v>1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-2</v>
      </c>
      <c r="I36" s="116">
        <v>0</v>
      </c>
      <c r="J36" s="116">
        <v>0</v>
      </c>
      <c r="K36" s="116">
        <v>0</v>
      </c>
      <c r="L36" s="116">
        <v>0</v>
      </c>
      <c r="M36" s="117">
        <f t="shared" si="2"/>
        <v>-2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0</v>
      </c>
      <c r="I37" s="116">
        <v>0</v>
      </c>
      <c r="J37" s="116">
        <v>0</v>
      </c>
      <c r="K37" s="116">
        <v>1</v>
      </c>
      <c r="L37" s="116">
        <v>0</v>
      </c>
      <c r="M37" s="117">
        <f>SUM(F37:L37)</f>
        <v>1</v>
      </c>
    </row>
    <row r="38" spans="1:13" ht="28.5" customHeight="1">
      <c r="A38" s="205" t="s">
        <v>126</v>
      </c>
      <c r="B38" s="206"/>
      <c r="C38" s="206"/>
      <c r="D38" s="206"/>
      <c r="E38" s="207"/>
      <c r="F38" s="131">
        <f aca="true" t="shared" si="7" ref="F38:L38">F10+F30</f>
        <v>0</v>
      </c>
      <c r="G38" s="131">
        <f t="shared" si="7"/>
        <v>5465</v>
      </c>
      <c r="H38" s="131">
        <f t="shared" si="7"/>
        <v>7256</v>
      </c>
      <c r="I38" s="131">
        <f t="shared" si="7"/>
        <v>4074</v>
      </c>
      <c r="J38" s="131">
        <f t="shared" si="7"/>
        <v>3443</v>
      </c>
      <c r="K38" s="131">
        <f t="shared" si="7"/>
        <v>2453</v>
      </c>
      <c r="L38" s="131">
        <f t="shared" si="7"/>
        <v>2615</v>
      </c>
      <c r="M38" s="132">
        <f>SUM(F38:L38)</f>
        <v>25306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202" t="s">
        <v>106</v>
      </c>
      <c r="B40" s="203"/>
      <c r="C40" s="203"/>
      <c r="D40" s="203"/>
      <c r="E40" s="204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8870244</v>
      </c>
      <c r="H42" s="107">
        <f t="shared" si="8"/>
        <v>21180792</v>
      </c>
      <c r="I42" s="107">
        <f t="shared" si="8"/>
        <v>15063513</v>
      </c>
      <c r="J42" s="107">
        <f t="shared" si="8"/>
        <v>13769796</v>
      </c>
      <c r="K42" s="107">
        <f t="shared" si="8"/>
        <v>9568142</v>
      </c>
      <c r="L42" s="107">
        <f t="shared" si="8"/>
        <v>10254733</v>
      </c>
      <c r="M42" s="108">
        <f>SUM(F42:L42)</f>
        <v>78707220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6638438</v>
      </c>
      <c r="H43" s="107">
        <f t="shared" si="9"/>
        <v>15612201</v>
      </c>
      <c r="I43" s="107">
        <f t="shared" si="9"/>
        <v>9953436</v>
      </c>
      <c r="J43" s="107">
        <f t="shared" si="9"/>
        <v>9790169</v>
      </c>
      <c r="K43" s="107">
        <f t="shared" si="9"/>
        <v>6814724</v>
      </c>
      <c r="L43" s="107">
        <f t="shared" si="9"/>
        <v>8208202</v>
      </c>
      <c r="M43" s="108">
        <f t="shared" si="2"/>
        <v>57017170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4000860</v>
      </c>
      <c r="H44" s="116">
        <v>7379714</v>
      </c>
      <c r="I44" s="116">
        <v>4214921</v>
      </c>
      <c r="J44" s="116">
        <v>4018386</v>
      </c>
      <c r="K44" s="116">
        <v>2865744</v>
      </c>
      <c r="L44" s="116">
        <v>4148298</v>
      </c>
      <c r="M44" s="117">
        <f>SUM(F44:L44)</f>
        <v>26627923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1250</v>
      </c>
      <c r="H45" s="116">
        <v>21175</v>
      </c>
      <c r="I45" s="116">
        <v>58375</v>
      </c>
      <c r="J45" s="116">
        <v>127654</v>
      </c>
      <c r="K45" s="116">
        <v>279800</v>
      </c>
      <c r="L45" s="116">
        <v>867355</v>
      </c>
      <c r="M45" s="117">
        <f t="shared" si="2"/>
        <v>1355609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194577</v>
      </c>
      <c r="H46" s="116">
        <v>967165</v>
      </c>
      <c r="I46" s="116">
        <v>817591</v>
      </c>
      <c r="J46" s="116">
        <v>949782</v>
      </c>
      <c r="K46" s="116">
        <v>765414</v>
      </c>
      <c r="L46" s="116">
        <v>1225415</v>
      </c>
      <c r="M46" s="117">
        <f t="shared" si="2"/>
        <v>4919944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8400</v>
      </c>
      <c r="H47" s="116">
        <v>31350</v>
      </c>
      <c r="I47" s="116">
        <v>29850</v>
      </c>
      <c r="J47" s="116">
        <v>34000</v>
      </c>
      <c r="K47" s="116">
        <v>16500</v>
      </c>
      <c r="L47" s="116">
        <v>48850</v>
      </c>
      <c r="M47" s="117">
        <f t="shared" si="2"/>
        <v>168950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1519299</v>
      </c>
      <c r="H48" s="116">
        <v>4892056</v>
      </c>
      <c r="I48" s="116">
        <v>3150785</v>
      </c>
      <c r="J48" s="116">
        <v>3010729</v>
      </c>
      <c r="K48" s="116">
        <v>1815506</v>
      </c>
      <c r="L48" s="116">
        <v>977711</v>
      </c>
      <c r="M48" s="117">
        <f t="shared" si="2"/>
        <v>15366086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231977</v>
      </c>
      <c r="H49" s="116">
        <v>930555</v>
      </c>
      <c r="I49" s="116">
        <v>823377</v>
      </c>
      <c r="J49" s="116">
        <v>826536</v>
      </c>
      <c r="K49" s="116">
        <v>392449</v>
      </c>
      <c r="L49" s="116">
        <v>214445</v>
      </c>
      <c r="M49" s="117">
        <f t="shared" si="2"/>
        <v>3419339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682075</v>
      </c>
      <c r="H50" s="116">
        <v>1390186</v>
      </c>
      <c r="I50" s="116">
        <v>858537</v>
      </c>
      <c r="J50" s="116">
        <v>823082</v>
      </c>
      <c r="K50" s="116">
        <v>679311</v>
      </c>
      <c r="L50" s="116">
        <v>726128</v>
      </c>
      <c r="M50" s="117">
        <f t="shared" si="2"/>
        <v>5159319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44057</v>
      </c>
      <c r="H51" s="107">
        <f t="shared" si="10"/>
        <v>677959</v>
      </c>
      <c r="I51" s="107">
        <f t="shared" si="10"/>
        <v>799621</v>
      </c>
      <c r="J51" s="107">
        <f t="shared" si="10"/>
        <v>1145711</v>
      </c>
      <c r="K51" s="107">
        <f t="shared" si="10"/>
        <v>913930</v>
      </c>
      <c r="L51" s="107">
        <f t="shared" si="10"/>
        <v>895592</v>
      </c>
      <c r="M51" s="108">
        <f t="shared" si="2"/>
        <v>4476870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33149</v>
      </c>
      <c r="H52" s="116">
        <v>511456</v>
      </c>
      <c r="I52" s="116">
        <v>567090</v>
      </c>
      <c r="J52" s="116">
        <v>848207</v>
      </c>
      <c r="K52" s="116">
        <v>681672</v>
      </c>
      <c r="L52" s="116">
        <v>727723</v>
      </c>
      <c r="M52" s="117">
        <f t="shared" si="2"/>
        <v>3369297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10908</v>
      </c>
      <c r="H53" s="116">
        <v>162519</v>
      </c>
      <c r="I53" s="116">
        <v>232531</v>
      </c>
      <c r="J53" s="116">
        <v>297504</v>
      </c>
      <c r="K53" s="116">
        <v>217045</v>
      </c>
      <c r="L53" s="116">
        <v>163840</v>
      </c>
      <c r="M53" s="117">
        <f t="shared" si="2"/>
        <v>1084347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3984</v>
      </c>
      <c r="I54" s="116">
        <v>0</v>
      </c>
      <c r="J54" s="116">
        <v>0</v>
      </c>
      <c r="K54" s="116">
        <v>15213</v>
      </c>
      <c r="L54" s="116">
        <v>4029</v>
      </c>
      <c r="M54" s="117">
        <f t="shared" si="2"/>
        <v>23226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2187749</v>
      </c>
      <c r="H55" s="107">
        <f t="shared" si="11"/>
        <v>4890632</v>
      </c>
      <c r="I55" s="107">
        <f t="shared" si="11"/>
        <v>4310456</v>
      </c>
      <c r="J55" s="107">
        <f t="shared" si="11"/>
        <v>2833916</v>
      </c>
      <c r="K55" s="107">
        <f t="shared" si="11"/>
        <v>1839488</v>
      </c>
      <c r="L55" s="107">
        <f t="shared" si="11"/>
        <v>1150939</v>
      </c>
      <c r="M55" s="108">
        <f t="shared" si="2"/>
        <v>17213180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54060</v>
      </c>
      <c r="H56" s="116">
        <v>176260</v>
      </c>
      <c r="I56" s="116">
        <v>142790</v>
      </c>
      <c r="J56" s="116">
        <v>98790</v>
      </c>
      <c r="K56" s="116">
        <v>111970</v>
      </c>
      <c r="L56" s="116">
        <v>158140</v>
      </c>
      <c r="M56" s="117">
        <f t="shared" si="2"/>
        <v>742010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1683446</v>
      </c>
      <c r="I57" s="116">
        <v>2504352</v>
      </c>
      <c r="J57" s="116">
        <v>1424196</v>
      </c>
      <c r="K57" s="116">
        <v>814173</v>
      </c>
      <c r="L57" s="116">
        <v>397685</v>
      </c>
      <c r="M57" s="117">
        <f t="shared" si="2"/>
        <v>6823852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186126</v>
      </c>
      <c r="H58" s="116">
        <v>1076616</v>
      </c>
      <c r="I58" s="116">
        <v>750989</v>
      </c>
      <c r="J58" s="116">
        <v>660955</v>
      </c>
      <c r="K58" s="116">
        <v>539370</v>
      </c>
      <c r="L58" s="116">
        <v>244124</v>
      </c>
      <c r="M58" s="117">
        <f t="shared" si="2"/>
        <v>3458180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1947563</v>
      </c>
      <c r="H59" s="116">
        <v>1954310</v>
      </c>
      <c r="I59" s="116">
        <v>912325</v>
      </c>
      <c r="J59" s="116">
        <v>649975</v>
      </c>
      <c r="K59" s="116">
        <v>373975</v>
      </c>
      <c r="L59" s="116">
        <v>350990</v>
      </c>
      <c r="M59" s="117">
        <f t="shared" si="2"/>
        <v>6189138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5792188</v>
      </c>
      <c r="I60" s="128">
        <f t="shared" si="12"/>
        <v>7676984</v>
      </c>
      <c r="J60" s="128">
        <f t="shared" si="12"/>
        <v>10943026</v>
      </c>
      <c r="K60" s="128">
        <f t="shared" si="12"/>
        <v>14700888</v>
      </c>
      <c r="L60" s="128">
        <f t="shared" si="12"/>
        <v>19455115</v>
      </c>
      <c r="M60" s="117">
        <f t="shared" si="2"/>
        <v>58568201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1632818</v>
      </c>
      <c r="I61" s="116">
        <v>3114045</v>
      </c>
      <c r="J61" s="116">
        <v>4286843</v>
      </c>
      <c r="K61" s="116">
        <v>6653980</v>
      </c>
      <c r="L61" s="116">
        <v>7801038</v>
      </c>
      <c r="M61" s="117">
        <f>SUM(F61:L61)</f>
        <v>23488724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3870672</v>
      </c>
      <c r="I62" s="116">
        <v>4413108</v>
      </c>
      <c r="J62" s="116">
        <v>5534785</v>
      </c>
      <c r="K62" s="116">
        <v>4799993</v>
      </c>
      <c r="L62" s="116">
        <v>2897983</v>
      </c>
      <c r="M62" s="117">
        <f>SUM(F62:L62)</f>
        <v>21516541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288698</v>
      </c>
      <c r="I63" s="116">
        <v>149831</v>
      </c>
      <c r="J63" s="116">
        <v>1121398</v>
      </c>
      <c r="K63" s="116">
        <v>3246915</v>
      </c>
      <c r="L63" s="116">
        <v>8756094</v>
      </c>
      <c r="M63" s="117">
        <f t="shared" si="2"/>
        <v>13562936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-61</v>
      </c>
      <c r="I64" s="128">
        <f t="shared" si="13"/>
        <v>-7</v>
      </c>
      <c r="J64" s="128">
        <f t="shared" si="13"/>
        <v>-44</v>
      </c>
      <c r="K64" s="128">
        <f t="shared" si="13"/>
        <v>54</v>
      </c>
      <c r="L64" s="128">
        <f t="shared" si="13"/>
        <v>4</v>
      </c>
      <c r="M64" s="117">
        <f t="shared" si="2"/>
        <v>-54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0</v>
      </c>
      <c r="I65" s="116">
        <v>0</v>
      </c>
      <c r="J65" s="116">
        <v>-44</v>
      </c>
      <c r="K65" s="116">
        <v>29</v>
      </c>
      <c r="L65" s="116">
        <v>4</v>
      </c>
      <c r="M65" s="117">
        <f>SUM(F65:L65)</f>
        <v>-11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-61</v>
      </c>
      <c r="I66" s="116">
        <v>-7</v>
      </c>
      <c r="J66" s="116">
        <v>0</v>
      </c>
      <c r="K66" s="116">
        <v>0</v>
      </c>
      <c r="L66" s="116">
        <v>0</v>
      </c>
      <c r="M66" s="117">
        <f>SUM(F66:L66)</f>
        <v>-68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0</v>
      </c>
      <c r="I67" s="116">
        <v>0</v>
      </c>
      <c r="J67" s="116">
        <v>0</v>
      </c>
      <c r="K67" s="116">
        <v>25</v>
      </c>
      <c r="L67" s="116">
        <v>0</v>
      </c>
      <c r="M67" s="117">
        <f t="shared" si="2"/>
        <v>25</v>
      </c>
    </row>
    <row r="68" spans="1:13" ht="28.5" customHeight="1">
      <c r="A68" s="205" t="s">
        <v>126</v>
      </c>
      <c r="B68" s="206"/>
      <c r="C68" s="206"/>
      <c r="D68" s="206"/>
      <c r="E68" s="207"/>
      <c r="F68" s="131">
        <f>F42+F60</f>
        <v>0</v>
      </c>
      <c r="G68" s="131">
        <f aca="true" t="shared" si="14" ref="G68:L68">G42+G60</f>
        <v>8870244</v>
      </c>
      <c r="H68" s="131">
        <f t="shared" si="14"/>
        <v>26972980</v>
      </c>
      <c r="I68" s="131">
        <f t="shared" si="14"/>
        <v>22740497</v>
      </c>
      <c r="J68" s="131">
        <f>J42+J60</f>
        <v>24712822</v>
      </c>
      <c r="K68" s="131">
        <f t="shared" si="14"/>
        <v>24269030</v>
      </c>
      <c r="L68" s="131">
        <f t="shared" si="14"/>
        <v>29709848</v>
      </c>
      <c r="M68" s="132">
        <f>SUM(F68:L68)</f>
        <v>137275421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202" t="s">
        <v>106</v>
      </c>
      <c r="B70" s="203"/>
      <c r="C70" s="203"/>
      <c r="D70" s="203"/>
      <c r="E70" s="204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97742524</v>
      </c>
      <c r="H72" s="107">
        <f t="shared" si="15"/>
        <v>226449466</v>
      </c>
      <c r="I72" s="107">
        <f t="shared" si="15"/>
        <v>159828160</v>
      </c>
      <c r="J72" s="107">
        <f t="shared" si="15"/>
        <v>146837718</v>
      </c>
      <c r="K72" s="107">
        <f t="shared" si="15"/>
        <v>101346710</v>
      </c>
      <c r="L72" s="107">
        <f t="shared" si="15"/>
        <v>108165825</v>
      </c>
      <c r="M72" s="108">
        <f>SUM(F72:L72)</f>
        <v>840370403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69851171</v>
      </c>
      <c r="H73" s="107">
        <f t="shared" si="16"/>
        <v>164187749</v>
      </c>
      <c r="I73" s="107">
        <f t="shared" si="16"/>
        <v>104619523</v>
      </c>
      <c r="J73" s="107">
        <f t="shared" si="16"/>
        <v>102889851</v>
      </c>
      <c r="K73" s="107">
        <f t="shared" si="16"/>
        <v>71592132</v>
      </c>
      <c r="L73" s="107">
        <f t="shared" si="16"/>
        <v>86231755</v>
      </c>
      <c r="M73" s="108">
        <f>SUM(F73:L73)</f>
        <v>599372181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42397843</v>
      </c>
      <c r="H74" s="116">
        <v>78192281</v>
      </c>
      <c r="I74" s="116">
        <v>44677251</v>
      </c>
      <c r="J74" s="116">
        <v>42582108</v>
      </c>
      <c r="K74" s="116">
        <v>30376036</v>
      </c>
      <c r="L74" s="116">
        <v>43943401</v>
      </c>
      <c r="M74" s="117">
        <f aca="true" t="shared" si="17" ref="M74:M82">SUM(F74:L74)</f>
        <v>282168920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13250</v>
      </c>
      <c r="H75" s="116">
        <v>224455</v>
      </c>
      <c r="I75" s="116">
        <v>616675</v>
      </c>
      <c r="J75" s="116">
        <v>1353132</v>
      </c>
      <c r="K75" s="116">
        <v>2965880</v>
      </c>
      <c r="L75" s="116">
        <v>9189763</v>
      </c>
      <c r="M75" s="117">
        <f t="shared" si="17"/>
        <v>14363155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2023598</v>
      </c>
      <c r="H76" s="116">
        <v>10048848</v>
      </c>
      <c r="I76" s="116">
        <v>8497481</v>
      </c>
      <c r="J76" s="116">
        <v>9877308</v>
      </c>
      <c r="K76" s="116">
        <v>7960153</v>
      </c>
      <c r="L76" s="116">
        <v>12743231</v>
      </c>
      <c r="M76" s="117">
        <f t="shared" si="17"/>
        <v>51150619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87360</v>
      </c>
      <c r="H77" s="116">
        <v>326040</v>
      </c>
      <c r="I77" s="116">
        <v>310440</v>
      </c>
      <c r="J77" s="116">
        <v>352984</v>
      </c>
      <c r="K77" s="116">
        <v>171600</v>
      </c>
      <c r="L77" s="116">
        <v>508040</v>
      </c>
      <c r="M77" s="117">
        <f t="shared" si="17"/>
        <v>1756464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16098142</v>
      </c>
      <c r="H78" s="116">
        <v>51823946</v>
      </c>
      <c r="I78" s="116">
        <v>33372073</v>
      </c>
      <c r="J78" s="116">
        <v>31898155</v>
      </c>
      <c r="K78" s="116">
        <v>19244272</v>
      </c>
      <c r="L78" s="116">
        <v>10355822</v>
      </c>
      <c r="M78" s="117">
        <f t="shared" si="17"/>
        <v>162792410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2410228</v>
      </c>
      <c r="H79" s="116">
        <v>9670319</v>
      </c>
      <c r="I79" s="116">
        <v>8560233</v>
      </c>
      <c r="J79" s="116">
        <v>8595344</v>
      </c>
      <c r="K79" s="116">
        <v>4081081</v>
      </c>
      <c r="L79" s="116">
        <v>2230218</v>
      </c>
      <c r="M79" s="117">
        <f t="shared" si="17"/>
        <v>35547423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6820750</v>
      </c>
      <c r="H80" s="116">
        <v>13901860</v>
      </c>
      <c r="I80" s="116">
        <v>8585370</v>
      </c>
      <c r="J80" s="116">
        <v>8230820</v>
      </c>
      <c r="K80" s="116">
        <v>6793110</v>
      </c>
      <c r="L80" s="116">
        <v>7261280</v>
      </c>
      <c r="M80" s="117">
        <f t="shared" si="17"/>
        <v>51593190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458188</v>
      </c>
      <c r="H81" s="107">
        <f t="shared" si="18"/>
        <v>7049592</v>
      </c>
      <c r="I81" s="107">
        <f t="shared" si="18"/>
        <v>8310172</v>
      </c>
      <c r="J81" s="107">
        <f t="shared" si="18"/>
        <v>11898155</v>
      </c>
      <c r="K81" s="107">
        <f t="shared" si="18"/>
        <v>9500370</v>
      </c>
      <c r="L81" s="107">
        <f t="shared" si="18"/>
        <v>9302558</v>
      </c>
      <c r="M81" s="108">
        <f t="shared" si="17"/>
        <v>46519035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344746</v>
      </c>
      <c r="H82" s="116">
        <v>5317980</v>
      </c>
      <c r="I82" s="116">
        <v>5895923</v>
      </c>
      <c r="J82" s="116">
        <v>8804128</v>
      </c>
      <c r="K82" s="116">
        <v>7089356</v>
      </c>
      <c r="L82" s="116">
        <v>7556886</v>
      </c>
      <c r="M82" s="117">
        <f t="shared" si="17"/>
        <v>35009019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113442</v>
      </c>
      <c r="H83" s="116">
        <v>1690187</v>
      </c>
      <c r="I83" s="116">
        <v>2414249</v>
      </c>
      <c r="J83" s="116">
        <v>3094027</v>
      </c>
      <c r="K83" s="116">
        <v>2253371</v>
      </c>
      <c r="L83" s="116">
        <v>1703927</v>
      </c>
      <c r="M83" s="117">
        <f aca="true" t="shared" si="19" ref="M83:M89">SUM(F83:L83)</f>
        <v>11269203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41425</v>
      </c>
      <c r="I84" s="116">
        <v>0</v>
      </c>
      <c r="J84" s="116">
        <v>0</v>
      </c>
      <c r="K84" s="116">
        <v>157643</v>
      </c>
      <c r="L84" s="116">
        <v>41745</v>
      </c>
      <c r="M84" s="117">
        <f t="shared" si="19"/>
        <v>240813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23142640</v>
      </c>
      <c r="H85" s="107">
        <f t="shared" si="20"/>
        <v>51672679</v>
      </c>
      <c r="I85" s="107">
        <f t="shared" si="20"/>
        <v>45465254</v>
      </c>
      <c r="J85" s="107">
        <f t="shared" si="20"/>
        <v>29901453</v>
      </c>
      <c r="K85" s="107">
        <f t="shared" si="20"/>
        <v>19369384</v>
      </c>
      <c r="L85" s="107">
        <f t="shared" si="20"/>
        <v>12091589</v>
      </c>
      <c r="M85" s="108">
        <f t="shared" si="19"/>
        <v>181642999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540600</v>
      </c>
      <c r="H86" s="116">
        <v>1762600</v>
      </c>
      <c r="I86" s="116">
        <v>1427900</v>
      </c>
      <c r="J86" s="116">
        <v>987900</v>
      </c>
      <c r="K86" s="116">
        <v>1119700</v>
      </c>
      <c r="L86" s="116">
        <v>1581400</v>
      </c>
      <c r="M86" s="117">
        <f t="shared" si="19"/>
        <v>7420100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17817994</v>
      </c>
      <c r="I87" s="116">
        <v>26418621</v>
      </c>
      <c r="J87" s="116">
        <v>15046117</v>
      </c>
      <c r="K87" s="116">
        <v>8590772</v>
      </c>
      <c r="L87" s="116">
        <v>4215459</v>
      </c>
      <c r="M87" s="117">
        <f t="shared" si="19"/>
        <v>72088963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1969934</v>
      </c>
      <c r="H88" s="116">
        <v>11392167</v>
      </c>
      <c r="I88" s="116">
        <v>7952525</v>
      </c>
      <c r="J88" s="116">
        <v>6984238</v>
      </c>
      <c r="K88" s="116">
        <v>5698422</v>
      </c>
      <c r="L88" s="116">
        <v>2577407</v>
      </c>
      <c r="M88" s="117">
        <f t="shared" si="19"/>
        <v>36574693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20632106</v>
      </c>
      <c r="H89" s="116">
        <v>20699918</v>
      </c>
      <c r="I89" s="116">
        <v>9666208</v>
      </c>
      <c r="J89" s="116">
        <v>6883198</v>
      </c>
      <c r="K89" s="116">
        <v>3960490</v>
      </c>
      <c r="L89" s="116">
        <v>3717323</v>
      </c>
      <c r="M89" s="117">
        <f t="shared" si="19"/>
        <v>65559243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926720</v>
      </c>
      <c r="H90" s="116">
        <v>778518</v>
      </c>
      <c r="I90" s="116">
        <v>618021</v>
      </c>
      <c r="J90" s="116">
        <v>722465</v>
      </c>
      <c r="K90" s="116">
        <v>684824</v>
      </c>
      <c r="L90" s="116">
        <v>201522</v>
      </c>
      <c r="M90" s="117">
        <f aca="true" t="shared" si="21" ref="M90:M98">SUM(F90:L90)</f>
        <v>3932070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3363805</v>
      </c>
      <c r="H91" s="116">
        <v>2760928</v>
      </c>
      <c r="I91" s="116">
        <v>815190</v>
      </c>
      <c r="J91" s="116">
        <v>1425794</v>
      </c>
      <c r="K91" s="116">
        <v>200000</v>
      </c>
      <c r="L91" s="116">
        <v>338401</v>
      </c>
      <c r="M91" s="117">
        <f t="shared" si="21"/>
        <v>8904118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59952738</v>
      </c>
      <c r="I92" s="128">
        <f t="shared" si="22"/>
        <v>79648745</v>
      </c>
      <c r="J92" s="128">
        <f t="shared" si="22"/>
        <v>113359224</v>
      </c>
      <c r="K92" s="128">
        <f t="shared" si="22"/>
        <v>152388340</v>
      </c>
      <c r="L92" s="128">
        <f t="shared" si="22"/>
        <v>201383406</v>
      </c>
      <c r="M92" s="117">
        <f t="shared" si="21"/>
        <v>606732453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16941242</v>
      </c>
      <c r="I93" s="116">
        <v>32337520</v>
      </c>
      <c r="J93" s="116">
        <v>44329947</v>
      </c>
      <c r="K93" s="116">
        <v>69062360</v>
      </c>
      <c r="L93" s="116">
        <v>80963029</v>
      </c>
      <c r="M93" s="117">
        <f t="shared" si="21"/>
        <v>243634098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40035726</v>
      </c>
      <c r="I94" s="116">
        <v>45759273</v>
      </c>
      <c r="J94" s="116">
        <v>57500187</v>
      </c>
      <c r="K94" s="116">
        <v>49832106</v>
      </c>
      <c r="L94" s="116">
        <v>30033070</v>
      </c>
      <c r="M94" s="117">
        <f t="shared" si="21"/>
        <v>223160362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2975770</v>
      </c>
      <c r="I95" s="116">
        <v>1551952</v>
      </c>
      <c r="J95" s="116">
        <v>11529090</v>
      </c>
      <c r="K95" s="116">
        <v>33493874</v>
      </c>
      <c r="L95" s="116">
        <v>90387307</v>
      </c>
      <c r="M95" s="117">
        <f t="shared" si="21"/>
        <v>139937993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-129320</v>
      </c>
      <c r="I96" s="128">
        <f t="shared" si="23"/>
        <v>-14840</v>
      </c>
      <c r="J96" s="128">
        <f t="shared" si="23"/>
        <v>-93280</v>
      </c>
      <c r="K96" s="128">
        <f t="shared" si="23"/>
        <v>108680</v>
      </c>
      <c r="L96" s="128">
        <f t="shared" si="23"/>
        <v>8480</v>
      </c>
      <c r="M96" s="117">
        <f t="shared" si="21"/>
        <v>-120280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0</v>
      </c>
      <c r="I97" s="116">
        <v>0</v>
      </c>
      <c r="J97" s="116">
        <v>-93280</v>
      </c>
      <c r="K97" s="116">
        <v>55680</v>
      </c>
      <c r="L97" s="116">
        <v>8480</v>
      </c>
      <c r="M97" s="117">
        <f t="shared" si="21"/>
        <v>-29120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-129320</v>
      </c>
      <c r="I98" s="116">
        <v>-14840</v>
      </c>
      <c r="J98" s="116">
        <v>0</v>
      </c>
      <c r="K98" s="116">
        <v>0</v>
      </c>
      <c r="L98" s="116">
        <v>0</v>
      </c>
      <c r="M98" s="117">
        <f t="shared" si="21"/>
        <v>-144160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0</v>
      </c>
      <c r="I99" s="116">
        <v>0</v>
      </c>
      <c r="J99" s="116">
        <v>0</v>
      </c>
      <c r="K99" s="116">
        <v>53000</v>
      </c>
      <c r="L99" s="116">
        <v>0</v>
      </c>
      <c r="M99" s="117">
        <f>SUM(F99:L99)</f>
        <v>53000</v>
      </c>
    </row>
    <row r="100" spans="1:13" ht="28.5" customHeight="1">
      <c r="A100" s="205" t="s">
        <v>126</v>
      </c>
      <c r="B100" s="206"/>
      <c r="C100" s="206"/>
      <c r="D100" s="206"/>
      <c r="E100" s="207"/>
      <c r="F100" s="131">
        <f aca="true" t="shared" si="24" ref="F100:L100">F72+F92</f>
        <v>0</v>
      </c>
      <c r="G100" s="131">
        <f t="shared" si="24"/>
        <v>97742524</v>
      </c>
      <c r="H100" s="131">
        <f t="shared" si="24"/>
        <v>286402204</v>
      </c>
      <c r="I100" s="131">
        <f t="shared" si="24"/>
        <v>239476905</v>
      </c>
      <c r="J100" s="131">
        <f t="shared" si="24"/>
        <v>260196942</v>
      </c>
      <c r="K100" s="131">
        <f t="shared" si="24"/>
        <v>253735050</v>
      </c>
      <c r="L100" s="131">
        <f t="shared" si="24"/>
        <v>309549231</v>
      </c>
      <c r="M100" s="132">
        <f>SUM(F100:L100)</f>
        <v>1447102856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202" t="s">
        <v>106</v>
      </c>
      <c r="B102" s="203"/>
      <c r="C102" s="203"/>
      <c r="D102" s="203"/>
      <c r="E102" s="204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90030417</v>
      </c>
      <c r="H104" s="107">
        <f t="shared" si="25"/>
        <v>205873069</v>
      </c>
      <c r="I104" s="107">
        <f t="shared" si="25"/>
        <v>144811176</v>
      </c>
      <c r="J104" s="107">
        <f t="shared" si="25"/>
        <v>132841596</v>
      </c>
      <c r="K104" s="107">
        <f t="shared" si="25"/>
        <v>91607713</v>
      </c>
      <c r="L104" s="107">
        <f t="shared" si="25"/>
        <v>97720616</v>
      </c>
      <c r="M104" s="108">
        <f>SUM(F104:L104)</f>
        <v>762884587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62865015</v>
      </c>
      <c r="H105" s="107">
        <f t="shared" si="26"/>
        <v>147767679</v>
      </c>
      <c r="I105" s="107">
        <f t="shared" si="26"/>
        <v>94156908</v>
      </c>
      <c r="J105" s="107">
        <f t="shared" si="26"/>
        <v>92600329</v>
      </c>
      <c r="K105" s="107">
        <f t="shared" si="26"/>
        <v>64432600</v>
      </c>
      <c r="L105" s="107">
        <f t="shared" si="26"/>
        <v>77608274</v>
      </c>
      <c r="M105" s="108">
        <f>SUM(F105:L105)</f>
        <v>539430805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38157325</v>
      </c>
      <c r="H106" s="116">
        <v>70372335</v>
      </c>
      <c r="I106" s="116">
        <v>40209231</v>
      </c>
      <c r="J106" s="116">
        <v>38323672</v>
      </c>
      <c r="K106" s="116">
        <v>27338287</v>
      </c>
      <c r="L106" s="116">
        <v>39548908</v>
      </c>
      <c r="M106" s="117">
        <f aca="true" t="shared" si="27" ref="M106:M114">SUM(F106:L106)</f>
        <v>253949758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11925</v>
      </c>
      <c r="H107" s="116">
        <v>202009</v>
      </c>
      <c r="I107" s="116">
        <v>555007</v>
      </c>
      <c r="J107" s="116">
        <v>1217817</v>
      </c>
      <c r="K107" s="116">
        <v>2669291</v>
      </c>
      <c r="L107" s="116">
        <v>8270783</v>
      </c>
      <c r="M107" s="117">
        <f t="shared" si="27"/>
        <v>12926832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1821213</v>
      </c>
      <c r="H108" s="116">
        <v>9043873</v>
      </c>
      <c r="I108" s="116">
        <v>7647661</v>
      </c>
      <c r="J108" s="116">
        <v>8889499</v>
      </c>
      <c r="K108" s="116">
        <v>7164079</v>
      </c>
      <c r="L108" s="116">
        <v>11468827</v>
      </c>
      <c r="M108" s="117">
        <f t="shared" si="27"/>
        <v>46035152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78624</v>
      </c>
      <c r="H109" s="116">
        <v>293436</v>
      </c>
      <c r="I109" s="116">
        <v>279396</v>
      </c>
      <c r="J109" s="116">
        <v>317685</v>
      </c>
      <c r="K109" s="116">
        <v>154440</v>
      </c>
      <c r="L109" s="116">
        <v>457236</v>
      </c>
      <c r="M109" s="117">
        <f t="shared" si="27"/>
        <v>1580817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14488095</v>
      </c>
      <c r="H110" s="116">
        <v>46641143</v>
      </c>
      <c r="I110" s="116">
        <v>30034631</v>
      </c>
      <c r="J110" s="116">
        <v>28708163</v>
      </c>
      <c r="K110" s="116">
        <v>17319754</v>
      </c>
      <c r="L110" s="116">
        <v>9320185</v>
      </c>
      <c r="M110" s="117">
        <f t="shared" si="27"/>
        <v>146511971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2169158</v>
      </c>
      <c r="H111" s="116">
        <v>8703209</v>
      </c>
      <c r="I111" s="116">
        <v>7704149</v>
      </c>
      <c r="J111" s="116">
        <v>7735755</v>
      </c>
      <c r="K111" s="116">
        <v>3672950</v>
      </c>
      <c r="L111" s="116">
        <v>2007183</v>
      </c>
      <c r="M111" s="117">
        <f t="shared" si="27"/>
        <v>31992404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6138675</v>
      </c>
      <c r="H112" s="116">
        <v>12511674</v>
      </c>
      <c r="I112" s="116">
        <v>7726833</v>
      </c>
      <c r="J112" s="116">
        <v>7407738</v>
      </c>
      <c r="K112" s="116">
        <v>6113799</v>
      </c>
      <c r="L112" s="116">
        <v>6535152</v>
      </c>
      <c r="M112" s="117">
        <f t="shared" si="27"/>
        <v>46433871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412364</v>
      </c>
      <c r="H113" s="107">
        <f t="shared" si="28"/>
        <v>6344568</v>
      </c>
      <c r="I113" s="107">
        <f t="shared" si="28"/>
        <v>7479094</v>
      </c>
      <c r="J113" s="107">
        <f t="shared" si="28"/>
        <v>10708265</v>
      </c>
      <c r="K113" s="107">
        <f t="shared" si="28"/>
        <v>8550289</v>
      </c>
      <c r="L113" s="107">
        <f t="shared" si="28"/>
        <v>8372261</v>
      </c>
      <c r="M113" s="108">
        <f t="shared" si="27"/>
        <v>41866841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310267</v>
      </c>
      <c r="H114" s="116">
        <v>4786133</v>
      </c>
      <c r="I114" s="116">
        <v>5306287</v>
      </c>
      <c r="J114" s="116">
        <v>7923657</v>
      </c>
      <c r="K114" s="116">
        <v>6380388</v>
      </c>
      <c r="L114" s="116">
        <v>6801168</v>
      </c>
      <c r="M114" s="117">
        <f t="shared" si="27"/>
        <v>31507900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102097</v>
      </c>
      <c r="H115" s="116">
        <v>1521153</v>
      </c>
      <c r="I115" s="116">
        <v>2172807</v>
      </c>
      <c r="J115" s="116">
        <v>2784608</v>
      </c>
      <c r="K115" s="116">
        <v>2028023</v>
      </c>
      <c r="L115" s="116">
        <v>1533523</v>
      </c>
      <c r="M115" s="117">
        <f aca="true" t="shared" si="29" ref="M115:M121">SUM(F115:L115)</f>
        <v>10142211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37282</v>
      </c>
      <c r="I116" s="116">
        <v>0</v>
      </c>
      <c r="J116" s="116">
        <v>0</v>
      </c>
      <c r="K116" s="116">
        <v>141878</v>
      </c>
      <c r="L116" s="116">
        <v>37570</v>
      </c>
      <c r="M116" s="117">
        <f t="shared" si="29"/>
        <v>216730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22891573</v>
      </c>
      <c r="H117" s="107">
        <f t="shared" si="30"/>
        <v>48575330</v>
      </c>
      <c r="I117" s="107">
        <f t="shared" si="30"/>
        <v>41885289</v>
      </c>
      <c r="J117" s="107">
        <f t="shared" si="30"/>
        <v>27599574</v>
      </c>
      <c r="K117" s="107">
        <f t="shared" si="30"/>
        <v>17828483</v>
      </c>
      <c r="L117" s="107">
        <f t="shared" si="30"/>
        <v>11254152</v>
      </c>
      <c r="M117" s="108">
        <f t="shared" si="29"/>
        <v>170034401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486540</v>
      </c>
      <c r="H118" s="116">
        <v>1586340</v>
      </c>
      <c r="I118" s="116">
        <v>1285110</v>
      </c>
      <c r="J118" s="116">
        <v>889110</v>
      </c>
      <c r="K118" s="116">
        <v>1007730</v>
      </c>
      <c r="L118" s="116">
        <v>1423260</v>
      </c>
      <c r="M118" s="117">
        <f t="shared" si="29"/>
        <v>6678090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16036170</v>
      </c>
      <c r="I119" s="116">
        <v>23776710</v>
      </c>
      <c r="J119" s="116">
        <v>13541469</v>
      </c>
      <c r="K119" s="116">
        <v>7731684</v>
      </c>
      <c r="L119" s="116">
        <v>3793908</v>
      </c>
      <c r="M119" s="117">
        <f t="shared" si="29"/>
        <v>64879941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1772927</v>
      </c>
      <c r="H120" s="116">
        <v>10252902</v>
      </c>
      <c r="I120" s="116">
        <v>7157261</v>
      </c>
      <c r="J120" s="116">
        <v>6285797</v>
      </c>
      <c r="K120" s="116">
        <v>5128579</v>
      </c>
      <c r="L120" s="116">
        <v>2319661</v>
      </c>
      <c r="M120" s="117">
        <f t="shared" si="29"/>
        <v>32917127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20632106</v>
      </c>
      <c r="H121" s="116">
        <v>20699918</v>
      </c>
      <c r="I121" s="116">
        <v>9666208</v>
      </c>
      <c r="J121" s="116">
        <v>6883198</v>
      </c>
      <c r="K121" s="116">
        <v>3960490</v>
      </c>
      <c r="L121" s="116">
        <v>3717323</v>
      </c>
      <c r="M121" s="117">
        <f t="shared" si="29"/>
        <v>65559243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834044</v>
      </c>
      <c r="H122" s="116">
        <v>700659</v>
      </c>
      <c r="I122" s="116">
        <v>556215</v>
      </c>
      <c r="J122" s="116">
        <v>650216</v>
      </c>
      <c r="K122" s="116">
        <v>616341</v>
      </c>
      <c r="L122" s="116">
        <v>181369</v>
      </c>
      <c r="M122" s="117">
        <f aca="true" t="shared" si="31" ref="M122:M130">SUM(F122:L122)</f>
        <v>3538844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3027421</v>
      </c>
      <c r="H123" s="116">
        <v>2484833</v>
      </c>
      <c r="I123" s="116">
        <v>733670</v>
      </c>
      <c r="J123" s="116">
        <v>1283212</v>
      </c>
      <c r="K123" s="116">
        <v>180000</v>
      </c>
      <c r="L123" s="116">
        <v>304560</v>
      </c>
      <c r="M123" s="117">
        <f t="shared" si="31"/>
        <v>8013696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54120939</v>
      </c>
      <c r="I124" s="128">
        <f t="shared" si="32"/>
        <v>71954949</v>
      </c>
      <c r="J124" s="128">
        <f t="shared" si="32"/>
        <v>102349671</v>
      </c>
      <c r="K124" s="128">
        <f t="shared" si="32"/>
        <v>137746100</v>
      </c>
      <c r="L124" s="128">
        <f t="shared" si="32"/>
        <v>182222082</v>
      </c>
      <c r="M124" s="117">
        <f>SUM(F124:L124)</f>
        <v>548393741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15364505</v>
      </c>
      <c r="I125" s="116">
        <v>29261679</v>
      </c>
      <c r="J125" s="116">
        <v>40160434</v>
      </c>
      <c r="K125" s="116">
        <v>62717476</v>
      </c>
      <c r="L125" s="116">
        <v>73778918</v>
      </c>
      <c r="M125" s="117">
        <f t="shared" si="31"/>
        <v>221283012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36078245</v>
      </c>
      <c r="I126" s="116">
        <v>41296515</v>
      </c>
      <c r="J126" s="116">
        <v>51813071</v>
      </c>
      <c r="K126" s="116">
        <v>44898358</v>
      </c>
      <c r="L126" s="116">
        <v>27029736</v>
      </c>
      <c r="M126" s="117">
        <f t="shared" si="31"/>
        <v>201115925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2678189</v>
      </c>
      <c r="I127" s="116">
        <v>1396755</v>
      </c>
      <c r="J127" s="116">
        <v>10376166</v>
      </c>
      <c r="K127" s="116">
        <v>30130266</v>
      </c>
      <c r="L127" s="116">
        <v>81413428</v>
      </c>
      <c r="M127" s="117">
        <f t="shared" si="31"/>
        <v>125994804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-70260</v>
      </c>
      <c r="I128" s="128">
        <f t="shared" si="33"/>
        <v>99860</v>
      </c>
      <c r="J128" s="128">
        <f t="shared" si="33"/>
        <v>-8280</v>
      </c>
      <c r="K128" s="128">
        <f t="shared" si="33"/>
        <v>116120</v>
      </c>
      <c r="L128" s="128">
        <f t="shared" si="33"/>
        <v>71440</v>
      </c>
      <c r="M128" s="117">
        <f t="shared" si="31"/>
        <v>208880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0</v>
      </c>
      <c r="I129" s="116">
        <v>0</v>
      </c>
      <c r="J129" s="116">
        <v>-71280</v>
      </c>
      <c r="K129" s="116">
        <v>33060</v>
      </c>
      <c r="L129" s="116">
        <v>6480</v>
      </c>
      <c r="M129" s="117">
        <f t="shared" si="31"/>
        <v>-31740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-70260</v>
      </c>
      <c r="I130" s="116">
        <v>99860</v>
      </c>
      <c r="J130" s="116">
        <v>63000</v>
      </c>
      <c r="K130" s="116">
        <v>49560</v>
      </c>
      <c r="L130" s="116">
        <v>0</v>
      </c>
      <c r="M130" s="117">
        <f t="shared" si="31"/>
        <v>142160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0</v>
      </c>
      <c r="I131" s="116">
        <v>0</v>
      </c>
      <c r="J131" s="116">
        <v>0</v>
      </c>
      <c r="K131" s="116">
        <v>33500</v>
      </c>
      <c r="L131" s="116">
        <v>64960</v>
      </c>
      <c r="M131" s="117">
        <f>SUM(F131:L131)</f>
        <v>98460</v>
      </c>
    </row>
    <row r="132" spans="1:13" ht="28.5" customHeight="1">
      <c r="A132" s="205" t="s">
        <v>126</v>
      </c>
      <c r="B132" s="206"/>
      <c r="C132" s="206"/>
      <c r="D132" s="206"/>
      <c r="E132" s="207"/>
      <c r="F132" s="131">
        <f aca="true" t="shared" si="34" ref="F132:L132">F104+F124</f>
        <v>0</v>
      </c>
      <c r="G132" s="131">
        <f t="shared" si="34"/>
        <v>90030417</v>
      </c>
      <c r="H132" s="131">
        <f t="shared" si="34"/>
        <v>259994008</v>
      </c>
      <c r="I132" s="131">
        <f t="shared" si="34"/>
        <v>216766125</v>
      </c>
      <c r="J132" s="131">
        <f t="shared" si="34"/>
        <v>235191267</v>
      </c>
      <c r="K132" s="131">
        <f t="shared" si="34"/>
        <v>229353813</v>
      </c>
      <c r="L132" s="131">
        <f t="shared" si="34"/>
        <v>279942698</v>
      </c>
      <c r="M132" s="132">
        <f>SUM(F132:L132)</f>
        <v>1311278328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M40"/>
  <sheetViews>
    <sheetView view="pageBreakPreview" zoomScale="75" zoomScaleSheetLayoutView="75" workbookViewId="0" topLeftCell="A1">
      <pane xSplit="5" ySplit="8" topLeftCell="F3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G34" sqref="G34"/>
    </sheetView>
  </sheetViews>
  <sheetFormatPr defaultColWidth="9.00390625" defaultRowHeight="13.5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133</v>
      </c>
    </row>
    <row r="2" ht="23.25" customHeight="1">
      <c r="G2" s="137" t="s">
        <v>103</v>
      </c>
    </row>
    <row r="3" ht="23.25" customHeight="1">
      <c r="G3" s="94" t="str">
        <f>'様式１'!A5</f>
        <v>平成１８年１月月報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134</v>
      </c>
    </row>
    <row r="7" ht="23.25" customHeight="1">
      <c r="A7" s="96" t="s">
        <v>105</v>
      </c>
    </row>
    <row r="8" spans="1:13" ht="23.25" customHeight="1">
      <c r="A8" s="202" t="s">
        <v>106</v>
      </c>
      <c r="B8" s="203"/>
      <c r="C8" s="203"/>
      <c r="D8" s="203"/>
      <c r="E8" s="204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3.2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3.25" customHeight="1">
      <c r="A10" s="84"/>
      <c r="B10" s="109" t="s">
        <v>135</v>
      </c>
      <c r="C10" s="110"/>
      <c r="D10" s="110"/>
      <c r="E10" s="111"/>
      <c r="F10" s="106"/>
      <c r="G10" s="107">
        <f aca="true" t="shared" si="0" ref="G10:L10">SUM(G11:G16)</f>
        <v>4</v>
      </c>
      <c r="H10" s="107">
        <f t="shared" si="0"/>
        <v>224</v>
      </c>
      <c r="I10" s="107">
        <f t="shared" si="0"/>
        <v>270</v>
      </c>
      <c r="J10" s="107">
        <f t="shared" si="0"/>
        <v>326</v>
      </c>
      <c r="K10" s="107">
        <f t="shared" si="0"/>
        <v>371</v>
      </c>
      <c r="L10" s="107">
        <f t="shared" si="0"/>
        <v>432</v>
      </c>
      <c r="M10" s="108">
        <f aca="true" t="shared" si="1" ref="M10:M24">SUM(F10:L10)</f>
        <v>1627</v>
      </c>
    </row>
    <row r="11" spans="1:13" ht="23.25" customHeight="1">
      <c r="A11" s="84"/>
      <c r="B11" s="112"/>
      <c r="C11" s="113" t="s">
        <v>136</v>
      </c>
      <c r="D11" s="86"/>
      <c r="E11" s="114"/>
      <c r="F11" s="115"/>
      <c r="G11" s="122"/>
      <c r="H11" s="116">
        <v>66</v>
      </c>
      <c r="I11" s="116">
        <v>115</v>
      </c>
      <c r="J11" s="116">
        <v>134</v>
      </c>
      <c r="K11" s="116">
        <v>191</v>
      </c>
      <c r="L11" s="116">
        <v>208</v>
      </c>
      <c r="M11" s="117">
        <f t="shared" si="1"/>
        <v>714</v>
      </c>
    </row>
    <row r="12" spans="1:13" ht="23.25" customHeight="1">
      <c r="A12" s="84"/>
      <c r="B12" s="112"/>
      <c r="C12" s="113" t="s">
        <v>4</v>
      </c>
      <c r="D12" s="86"/>
      <c r="E12" s="114"/>
      <c r="F12" s="115"/>
      <c r="G12" s="122"/>
      <c r="H12" s="116">
        <v>101</v>
      </c>
      <c r="I12" s="116">
        <v>102</v>
      </c>
      <c r="J12" s="116">
        <v>107</v>
      </c>
      <c r="K12" s="116">
        <v>87</v>
      </c>
      <c r="L12" s="116">
        <v>56</v>
      </c>
      <c r="M12" s="117">
        <f t="shared" si="1"/>
        <v>453</v>
      </c>
    </row>
    <row r="13" spans="1:13" ht="23.25" customHeight="1">
      <c r="A13" s="84"/>
      <c r="B13" s="112"/>
      <c r="C13" s="113" t="s">
        <v>137</v>
      </c>
      <c r="D13" s="86"/>
      <c r="E13" s="114"/>
      <c r="F13" s="115"/>
      <c r="G13" s="122"/>
      <c r="H13" s="116">
        <v>10</v>
      </c>
      <c r="I13" s="116">
        <v>2</v>
      </c>
      <c r="J13" s="116">
        <v>18</v>
      </c>
      <c r="K13" s="116">
        <v>55</v>
      </c>
      <c r="L13" s="116">
        <v>124</v>
      </c>
      <c r="M13" s="117">
        <f t="shared" si="1"/>
        <v>209</v>
      </c>
    </row>
    <row r="14" spans="1:13" ht="23.25" customHeight="1">
      <c r="A14" s="84"/>
      <c r="B14" s="112"/>
      <c r="C14" s="113" t="s">
        <v>96</v>
      </c>
      <c r="D14" s="86"/>
      <c r="E14" s="114"/>
      <c r="F14" s="115"/>
      <c r="G14" s="116">
        <v>2</v>
      </c>
      <c r="H14" s="116">
        <v>40</v>
      </c>
      <c r="I14" s="116">
        <v>42</v>
      </c>
      <c r="J14" s="116">
        <v>46</v>
      </c>
      <c r="K14" s="116">
        <v>30</v>
      </c>
      <c r="L14" s="116">
        <v>36</v>
      </c>
      <c r="M14" s="117">
        <f t="shared" si="1"/>
        <v>196</v>
      </c>
    </row>
    <row r="15" spans="1:13" ht="23.25" customHeight="1">
      <c r="A15" s="84"/>
      <c r="B15" s="112"/>
      <c r="C15" s="113" t="s">
        <v>97</v>
      </c>
      <c r="D15" s="86"/>
      <c r="E15" s="114"/>
      <c r="F15" s="115"/>
      <c r="G15" s="116">
        <v>2</v>
      </c>
      <c r="H15" s="116">
        <v>7</v>
      </c>
      <c r="I15" s="116">
        <v>9</v>
      </c>
      <c r="J15" s="116">
        <v>21</v>
      </c>
      <c r="K15" s="116">
        <v>7</v>
      </c>
      <c r="L15" s="116">
        <v>8</v>
      </c>
      <c r="M15" s="117">
        <f t="shared" si="1"/>
        <v>54</v>
      </c>
    </row>
    <row r="16" spans="1:13" ht="23.25" customHeight="1">
      <c r="A16" s="84"/>
      <c r="B16" s="112"/>
      <c r="C16" s="113" t="s">
        <v>98</v>
      </c>
      <c r="D16" s="86"/>
      <c r="E16" s="114"/>
      <c r="F16" s="115"/>
      <c r="G16" s="116">
        <v>0</v>
      </c>
      <c r="H16" s="116">
        <v>0</v>
      </c>
      <c r="I16" s="116">
        <v>0</v>
      </c>
      <c r="J16" s="116">
        <v>0</v>
      </c>
      <c r="K16" s="116">
        <v>1</v>
      </c>
      <c r="L16" s="116">
        <v>0</v>
      </c>
      <c r="M16" s="117">
        <f t="shared" si="1"/>
        <v>1</v>
      </c>
    </row>
    <row r="17" spans="1:13" ht="23.25" customHeight="1">
      <c r="A17" s="84"/>
      <c r="B17" s="109" t="s">
        <v>138</v>
      </c>
      <c r="C17" s="110"/>
      <c r="D17" s="110"/>
      <c r="E17" s="111"/>
      <c r="F17" s="106"/>
      <c r="G17" s="107">
        <f aca="true" t="shared" si="2" ref="G17:L17">SUM(G18:G23)</f>
        <v>3</v>
      </c>
      <c r="H17" s="107">
        <f t="shared" si="2"/>
        <v>58</v>
      </c>
      <c r="I17" s="107">
        <f t="shared" si="2"/>
        <v>71</v>
      </c>
      <c r="J17" s="107">
        <f t="shared" si="2"/>
        <v>77</v>
      </c>
      <c r="K17" s="107">
        <f t="shared" si="2"/>
        <v>92</v>
      </c>
      <c r="L17" s="107">
        <f t="shared" si="2"/>
        <v>110</v>
      </c>
      <c r="M17" s="108">
        <f t="shared" si="1"/>
        <v>411</v>
      </c>
    </row>
    <row r="18" spans="1:13" ht="23.25" customHeight="1">
      <c r="A18" s="84"/>
      <c r="B18" s="112"/>
      <c r="C18" s="113" t="s">
        <v>136</v>
      </c>
      <c r="D18" s="86"/>
      <c r="E18" s="114"/>
      <c r="F18" s="115"/>
      <c r="G18" s="122"/>
      <c r="H18" s="116">
        <v>9</v>
      </c>
      <c r="I18" s="116">
        <v>25</v>
      </c>
      <c r="J18" s="116">
        <v>24</v>
      </c>
      <c r="K18" s="116">
        <v>42</v>
      </c>
      <c r="L18" s="116">
        <v>48</v>
      </c>
      <c r="M18" s="117">
        <f t="shared" si="1"/>
        <v>148</v>
      </c>
    </row>
    <row r="19" spans="1:13" ht="23.25" customHeight="1">
      <c r="A19" s="84"/>
      <c r="B19" s="112"/>
      <c r="C19" s="113" t="s">
        <v>4</v>
      </c>
      <c r="D19" s="86"/>
      <c r="E19" s="114"/>
      <c r="F19" s="115"/>
      <c r="G19" s="122"/>
      <c r="H19" s="116">
        <v>17</v>
      </c>
      <c r="I19" s="116">
        <v>18</v>
      </c>
      <c r="J19" s="116">
        <v>18</v>
      </c>
      <c r="K19" s="116">
        <v>15</v>
      </c>
      <c r="L19" s="116">
        <v>6</v>
      </c>
      <c r="M19" s="117">
        <f t="shared" si="1"/>
        <v>74</v>
      </c>
    </row>
    <row r="20" spans="1:13" ht="23.25" customHeight="1">
      <c r="A20" s="84"/>
      <c r="B20" s="112"/>
      <c r="C20" s="113" t="s">
        <v>137</v>
      </c>
      <c r="D20" s="86"/>
      <c r="E20" s="114"/>
      <c r="F20" s="115"/>
      <c r="G20" s="122"/>
      <c r="H20" s="116">
        <v>5</v>
      </c>
      <c r="I20" s="116">
        <v>0</v>
      </c>
      <c r="J20" s="116">
        <v>9</v>
      </c>
      <c r="K20" s="116">
        <v>18</v>
      </c>
      <c r="L20" s="116">
        <v>31</v>
      </c>
      <c r="M20" s="117">
        <f t="shared" si="1"/>
        <v>63</v>
      </c>
    </row>
    <row r="21" spans="1:13" ht="23.25" customHeight="1">
      <c r="A21" s="84"/>
      <c r="B21" s="119"/>
      <c r="C21" s="113" t="s">
        <v>96</v>
      </c>
      <c r="D21" s="86"/>
      <c r="E21" s="114"/>
      <c r="F21" s="115"/>
      <c r="G21" s="116">
        <v>2</v>
      </c>
      <c r="H21" s="116">
        <v>27</v>
      </c>
      <c r="I21" s="116">
        <v>26</v>
      </c>
      <c r="J21" s="116">
        <v>23</v>
      </c>
      <c r="K21" s="116">
        <v>17</v>
      </c>
      <c r="L21" s="116">
        <v>20</v>
      </c>
      <c r="M21" s="117">
        <f t="shared" si="1"/>
        <v>115</v>
      </c>
    </row>
    <row r="22" spans="1:13" ht="23.25" customHeight="1">
      <c r="A22" s="84"/>
      <c r="B22" s="119"/>
      <c r="C22" s="113" t="s">
        <v>97</v>
      </c>
      <c r="D22" s="86"/>
      <c r="E22" s="114"/>
      <c r="F22" s="115"/>
      <c r="G22" s="116">
        <v>1</v>
      </c>
      <c r="H22" s="116">
        <v>0</v>
      </c>
      <c r="I22" s="116">
        <v>2</v>
      </c>
      <c r="J22" s="116">
        <v>3</v>
      </c>
      <c r="K22" s="116">
        <v>0</v>
      </c>
      <c r="L22" s="116">
        <v>4</v>
      </c>
      <c r="M22" s="117">
        <f t="shared" si="1"/>
        <v>10</v>
      </c>
    </row>
    <row r="23" spans="1:13" ht="23.25" customHeight="1">
      <c r="A23" s="84"/>
      <c r="B23" s="118"/>
      <c r="C23" s="113" t="s">
        <v>98</v>
      </c>
      <c r="D23" s="86"/>
      <c r="E23" s="114"/>
      <c r="F23" s="115"/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1</v>
      </c>
      <c r="M23" s="117">
        <f t="shared" si="1"/>
        <v>1</v>
      </c>
    </row>
    <row r="24" spans="1:13" ht="23.25" customHeight="1">
      <c r="A24" s="205" t="s">
        <v>126</v>
      </c>
      <c r="B24" s="206"/>
      <c r="C24" s="206"/>
      <c r="D24" s="206"/>
      <c r="E24" s="207"/>
      <c r="F24" s="131">
        <f aca="true" t="shared" si="3" ref="F24:L24">SUM(F10,F17)</f>
        <v>0</v>
      </c>
      <c r="G24" s="131">
        <f t="shared" si="3"/>
        <v>7</v>
      </c>
      <c r="H24" s="131">
        <f t="shared" si="3"/>
        <v>282</v>
      </c>
      <c r="I24" s="131">
        <f t="shared" si="3"/>
        <v>341</v>
      </c>
      <c r="J24" s="131">
        <f t="shared" si="3"/>
        <v>403</v>
      </c>
      <c r="K24" s="131">
        <f t="shared" si="3"/>
        <v>463</v>
      </c>
      <c r="L24" s="131">
        <f t="shared" si="3"/>
        <v>542</v>
      </c>
      <c r="M24" s="132">
        <f t="shared" si="1"/>
        <v>2038</v>
      </c>
    </row>
    <row r="25" spans="1:13" ht="23.25" customHeight="1">
      <c r="A25" s="101" t="s">
        <v>139</v>
      </c>
      <c r="B25" s="83"/>
      <c r="C25" s="102"/>
      <c r="D25" s="102"/>
      <c r="E25" s="102"/>
      <c r="F25" s="103"/>
      <c r="G25" s="103"/>
      <c r="H25" s="103"/>
      <c r="I25" s="103"/>
      <c r="J25" s="103"/>
      <c r="K25" s="103"/>
      <c r="L25" s="103"/>
      <c r="M25" s="104"/>
    </row>
    <row r="26" spans="1:13" ht="23.25" customHeight="1">
      <c r="A26" s="84"/>
      <c r="B26" s="109" t="s">
        <v>135</v>
      </c>
      <c r="C26" s="110"/>
      <c r="D26" s="110"/>
      <c r="E26" s="111"/>
      <c r="F26" s="106"/>
      <c r="G26" s="107">
        <f aca="true" t="shared" si="4" ref="G26:L26">SUM(G27:G32)</f>
        <v>17980</v>
      </c>
      <c r="H26" s="107">
        <f t="shared" si="4"/>
        <v>5056910</v>
      </c>
      <c r="I26" s="107">
        <f t="shared" si="4"/>
        <v>6188140</v>
      </c>
      <c r="J26" s="107">
        <f t="shared" si="4"/>
        <v>7346110</v>
      </c>
      <c r="K26" s="107">
        <f t="shared" si="4"/>
        <v>9362440</v>
      </c>
      <c r="L26" s="107">
        <f t="shared" si="4"/>
        <v>10844900</v>
      </c>
      <c r="M26" s="108">
        <f aca="true" t="shared" si="5" ref="M26:M40">SUM(F26:L26)</f>
        <v>38816480</v>
      </c>
    </row>
    <row r="27" spans="1:13" ht="23.25" customHeight="1">
      <c r="A27" s="84"/>
      <c r="B27" s="112"/>
      <c r="C27" s="113" t="s">
        <v>136</v>
      </c>
      <c r="D27" s="86"/>
      <c r="E27" s="114"/>
      <c r="F27" s="115"/>
      <c r="G27" s="122"/>
      <c r="H27" s="116">
        <v>1826240</v>
      </c>
      <c r="I27" s="116">
        <v>3247790</v>
      </c>
      <c r="J27" s="116">
        <v>3677330</v>
      </c>
      <c r="K27" s="116">
        <v>5409630</v>
      </c>
      <c r="L27" s="116">
        <v>5655880</v>
      </c>
      <c r="M27" s="117">
        <f t="shared" si="5"/>
        <v>19816870</v>
      </c>
    </row>
    <row r="28" spans="1:13" ht="23.25" customHeight="1">
      <c r="A28" s="84"/>
      <c r="B28" s="112"/>
      <c r="C28" s="113" t="s">
        <v>4</v>
      </c>
      <c r="D28" s="86"/>
      <c r="E28" s="114"/>
      <c r="F28" s="115"/>
      <c r="G28" s="122"/>
      <c r="H28" s="116">
        <v>2658660</v>
      </c>
      <c r="I28" s="116">
        <v>2566940</v>
      </c>
      <c r="J28" s="116">
        <v>2677670</v>
      </c>
      <c r="K28" s="116">
        <v>2207480</v>
      </c>
      <c r="L28" s="116">
        <v>1415330</v>
      </c>
      <c r="M28" s="117">
        <f t="shared" si="5"/>
        <v>11526080</v>
      </c>
    </row>
    <row r="29" spans="1:13" ht="23.25" customHeight="1">
      <c r="A29" s="84"/>
      <c r="B29" s="112"/>
      <c r="C29" s="113" t="s">
        <v>137</v>
      </c>
      <c r="D29" s="86"/>
      <c r="E29" s="114"/>
      <c r="F29" s="115"/>
      <c r="G29" s="122"/>
      <c r="H29" s="116">
        <v>281400</v>
      </c>
      <c r="I29" s="116">
        <v>59400</v>
      </c>
      <c r="J29" s="116">
        <v>490890</v>
      </c>
      <c r="K29" s="116">
        <v>1401380</v>
      </c>
      <c r="L29" s="116">
        <v>3312070</v>
      </c>
      <c r="M29" s="117">
        <f t="shared" si="5"/>
        <v>5545140</v>
      </c>
    </row>
    <row r="30" spans="1:13" ht="23.25" customHeight="1">
      <c r="A30" s="84"/>
      <c r="B30" s="112"/>
      <c r="C30" s="113" t="s">
        <v>96</v>
      </c>
      <c r="D30" s="86"/>
      <c r="E30" s="114"/>
      <c r="F30" s="115"/>
      <c r="G30" s="116">
        <v>7090</v>
      </c>
      <c r="H30" s="116">
        <v>239810</v>
      </c>
      <c r="I30" s="116">
        <v>237460</v>
      </c>
      <c r="J30" s="116">
        <v>371960</v>
      </c>
      <c r="K30" s="116">
        <v>273420</v>
      </c>
      <c r="L30" s="116">
        <v>407270</v>
      </c>
      <c r="M30" s="117">
        <f t="shared" si="5"/>
        <v>1537010</v>
      </c>
    </row>
    <row r="31" spans="1:13" ht="23.25" customHeight="1">
      <c r="A31" s="84"/>
      <c r="B31" s="112"/>
      <c r="C31" s="113" t="s">
        <v>97</v>
      </c>
      <c r="D31" s="86"/>
      <c r="E31" s="114"/>
      <c r="F31" s="115"/>
      <c r="G31" s="116">
        <v>10890</v>
      </c>
      <c r="H31" s="116">
        <v>50800</v>
      </c>
      <c r="I31" s="116">
        <v>76550</v>
      </c>
      <c r="J31" s="116">
        <v>128260</v>
      </c>
      <c r="K31" s="116">
        <v>59640</v>
      </c>
      <c r="L31" s="116">
        <v>54350</v>
      </c>
      <c r="M31" s="117">
        <f t="shared" si="5"/>
        <v>380490</v>
      </c>
    </row>
    <row r="32" spans="1:13" ht="23.25" customHeight="1">
      <c r="A32" s="84"/>
      <c r="B32" s="112"/>
      <c r="C32" s="113" t="s">
        <v>98</v>
      </c>
      <c r="D32" s="86"/>
      <c r="E32" s="114"/>
      <c r="F32" s="115"/>
      <c r="G32" s="116">
        <v>0</v>
      </c>
      <c r="H32" s="116">
        <v>0</v>
      </c>
      <c r="I32" s="116">
        <v>0</v>
      </c>
      <c r="J32" s="116">
        <v>0</v>
      </c>
      <c r="K32" s="116">
        <v>10890</v>
      </c>
      <c r="L32" s="116">
        <v>0</v>
      </c>
      <c r="M32" s="117">
        <f t="shared" si="5"/>
        <v>10890</v>
      </c>
    </row>
    <row r="33" spans="1:13" ht="23.25" customHeight="1">
      <c r="A33" s="84"/>
      <c r="B33" s="109" t="s">
        <v>138</v>
      </c>
      <c r="C33" s="110"/>
      <c r="D33" s="110"/>
      <c r="E33" s="111"/>
      <c r="F33" s="106"/>
      <c r="G33" s="107">
        <f aca="true" t="shared" si="6" ref="G33:L33">SUM(G34:G39)</f>
        <v>11820</v>
      </c>
      <c r="H33" s="107">
        <f t="shared" si="6"/>
        <v>582020</v>
      </c>
      <c r="I33" s="107">
        <f t="shared" si="6"/>
        <v>710990</v>
      </c>
      <c r="J33" s="107">
        <f t="shared" si="6"/>
        <v>766460</v>
      </c>
      <c r="K33" s="107">
        <f t="shared" si="6"/>
        <v>1067010</v>
      </c>
      <c r="L33" s="107">
        <f t="shared" si="6"/>
        <v>1123120</v>
      </c>
      <c r="M33" s="108">
        <f t="shared" si="5"/>
        <v>4261420</v>
      </c>
    </row>
    <row r="34" spans="1:13" ht="23.25" customHeight="1">
      <c r="A34" s="84"/>
      <c r="B34" s="112"/>
      <c r="C34" s="113" t="s">
        <v>136</v>
      </c>
      <c r="D34" s="86"/>
      <c r="E34" s="114"/>
      <c r="F34" s="115"/>
      <c r="G34" s="122"/>
      <c r="H34" s="116">
        <v>134280</v>
      </c>
      <c r="I34" s="116">
        <v>300820</v>
      </c>
      <c r="J34" s="116">
        <v>375470</v>
      </c>
      <c r="K34" s="116">
        <v>469100</v>
      </c>
      <c r="L34" s="116">
        <v>502560</v>
      </c>
      <c r="M34" s="117">
        <f t="shared" si="5"/>
        <v>1782230</v>
      </c>
    </row>
    <row r="35" spans="1:13" ht="23.25" customHeight="1">
      <c r="A35" s="84"/>
      <c r="B35" s="112"/>
      <c r="C35" s="113" t="s">
        <v>4</v>
      </c>
      <c r="D35" s="86"/>
      <c r="E35" s="114"/>
      <c r="F35" s="115"/>
      <c r="G35" s="122"/>
      <c r="H35" s="116">
        <v>243380</v>
      </c>
      <c r="I35" s="116">
        <v>309640</v>
      </c>
      <c r="J35" s="116">
        <v>207970</v>
      </c>
      <c r="K35" s="116">
        <v>234950</v>
      </c>
      <c r="L35" s="116">
        <v>80880</v>
      </c>
      <c r="M35" s="117">
        <f t="shared" si="5"/>
        <v>1076820</v>
      </c>
    </row>
    <row r="36" spans="1:13" ht="23.25" customHeight="1">
      <c r="A36" s="84"/>
      <c r="B36" s="112"/>
      <c r="C36" s="113" t="s">
        <v>137</v>
      </c>
      <c r="D36" s="86"/>
      <c r="E36" s="114"/>
      <c r="F36" s="115"/>
      <c r="G36" s="122"/>
      <c r="H36" s="116">
        <v>103500</v>
      </c>
      <c r="I36" s="116">
        <v>0</v>
      </c>
      <c r="J36" s="116">
        <v>58520</v>
      </c>
      <c r="K36" s="116">
        <v>254640</v>
      </c>
      <c r="L36" s="116">
        <v>400240</v>
      </c>
      <c r="M36" s="117">
        <f t="shared" si="5"/>
        <v>816900</v>
      </c>
    </row>
    <row r="37" spans="1:13" ht="23.25" customHeight="1">
      <c r="A37" s="84"/>
      <c r="B37" s="119"/>
      <c r="C37" s="113" t="s">
        <v>96</v>
      </c>
      <c r="D37" s="86"/>
      <c r="E37" s="114"/>
      <c r="F37" s="115"/>
      <c r="G37" s="116">
        <v>3770</v>
      </c>
      <c r="H37" s="116">
        <v>100860</v>
      </c>
      <c r="I37" s="116">
        <v>90050</v>
      </c>
      <c r="J37" s="116">
        <v>106100</v>
      </c>
      <c r="K37" s="116">
        <v>108320</v>
      </c>
      <c r="L37" s="116">
        <v>118260</v>
      </c>
      <c r="M37" s="117">
        <f t="shared" si="5"/>
        <v>527360</v>
      </c>
    </row>
    <row r="38" spans="1:13" ht="23.25" customHeight="1">
      <c r="A38" s="84"/>
      <c r="B38" s="119"/>
      <c r="C38" s="113" t="s">
        <v>97</v>
      </c>
      <c r="D38" s="86"/>
      <c r="E38" s="114"/>
      <c r="F38" s="115"/>
      <c r="G38" s="116">
        <v>8050</v>
      </c>
      <c r="H38" s="116">
        <v>0</v>
      </c>
      <c r="I38" s="116">
        <v>10480</v>
      </c>
      <c r="J38" s="116">
        <v>18400</v>
      </c>
      <c r="K38" s="116">
        <v>0</v>
      </c>
      <c r="L38" s="116">
        <v>17730</v>
      </c>
      <c r="M38" s="117">
        <f t="shared" si="5"/>
        <v>54660</v>
      </c>
    </row>
    <row r="39" spans="1:13" ht="23.25" customHeight="1">
      <c r="A39" s="84"/>
      <c r="B39" s="118"/>
      <c r="C39" s="113" t="s">
        <v>98</v>
      </c>
      <c r="D39" s="86"/>
      <c r="E39" s="114"/>
      <c r="F39" s="115"/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3450</v>
      </c>
      <c r="M39" s="117">
        <f t="shared" si="5"/>
        <v>3450</v>
      </c>
    </row>
    <row r="40" spans="1:13" ht="23.25" customHeight="1">
      <c r="A40" s="205" t="s">
        <v>126</v>
      </c>
      <c r="B40" s="206"/>
      <c r="C40" s="206"/>
      <c r="D40" s="206"/>
      <c r="E40" s="207"/>
      <c r="F40" s="131">
        <f aca="true" t="shared" si="7" ref="F40:L40">SUM(F26,F33)</f>
        <v>0</v>
      </c>
      <c r="G40" s="131">
        <f t="shared" si="7"/>
        <v>29800</v>
      </c>
      <c r="H40" s="131">
        <f t="shared" si="7"/>
        <v>5638930</v>
      </c>
      <c r="I40" s="131">
        <f t="shared" si="7"/>
        <v>6899130</v>
      </c>
      <c r="J40" s="131">
        <f t="shared" si="7"/>
        <v>8112570</v>
      </c>
      <c r="K40" s="131">
        <f t="shared" si="7"/>
        <v>10429450</v>
      </c>
      <c r="L40" s="131">
        <f t="shared" si="7"/>
        <v>11968020</v>
      </c>
      <c r="M40" s="132">
        <f t="shared" si="5"/>
        <v>43077900</v>
      </c>
    </row>
  </sheetData>
  <sheetProtection/>
  <mergeCells count="3">
    <mergeCell ref="A40:E40"/>
    <mergeCell ref="A8:E8"/>
    <mergeCell ref="A24:E24"/>
  </mergeCells>
  <printOptions/>
  <pageMargins left="0.58" right="0.24" top="0.74" bottom="0.57" header="0.5118110236220472" footer="0.5118110236220472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6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平成１８年１月月報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82">
        <v>0</v>
      </c>
      <c r="H15" s="184"/>
      <c r="I15" s="182">
        <v>69</v>
      </c>
      <c r="J15" s="184"/>
      <c r="K15" s="182">
        <f>G15+I15</f>
        <v>69</v>
      </c>
      <c r="L15" s="185"/>
    </row>
    <row r="16" spans="4:12" ht="18.75" customHeight="1" thickBot="1">
      <c r="D16" s="49" t="s">
        <v>64</v>
      </c>
      <c r="E16" s="50"/>
      <c r="F16" s="50"/>
      <c r="G16" s="178">
        <v>0</v>
      </c>
      <c r="H16" s="180"/>
      <c r="I16" s="178">
        <v>791590</v>
      </c>
      <c r="J16" s="180"/>
      <c r="K16" s="178">
        <f>G16+I16</f>
        <v>791590</v>
      </c>
      <c r="L16" s="181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82">
        <v>140</v>
      </c>
      <c r="H20" s="184"/>
      <c r="I20" s="182">
        <v>1067</v>
      </c>
      <c r="J20" s="184"/>
      <c r="K20" s="182">
        <f>G20+I20</f>
        <v>1207</v>
      </c>
      <c r="L20" s="185"/>
    </row>
    <row r="21" spans="4:12" ht="18.75" customHeight="1" thickBot="1">
      <c r="D21" s="49" t="s">
        <v>64</v>
      </c>
      <c r="E21" s="50"/>
      <c r="F21" s="50"/>
      <c r="G21" s="178">
        <v>1303874</v>
      </c>
      <c r="H21" s="180"/>
      <c r="I21" s="178">
        <v>7014973</v>
      </c>
      <c r="J21" s="180"/>
      <c r="K21" s="178">
        <f>G21+I21</f>
        <v>8318847</v>
      </c>
      <c r="L21" s="181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82">
        <v>73</v>
      </c>
      <c r="H25" s="184"/>
      <c r="I25" s="182">
        <v>113</v>
      </c>
      <c r="J25" s="184"/>
      <c r="K25" s="182">
        <f>G25+I25</f>
        <v>186</v>
      </c>
      <c r="L25" s="185"/>
    </row>
    <row r="26" spans="4:12" ht="18.75" customHeight="1" thickBot="1">
      <c r="D26" s="49" t="s">
        <v>64</v>
      </c>
      <c r="E26" s="50"/>
      <c r="F26" s="50"/>
      <c r="G26" s="178">
        <v>367011</v>
      </c>
      <c r="H26" s="180"/>
      <c r="I26" s="178">
        <v>622836</v>
      </c>
      <c r="J26" s="180"/>
      <c r="K26" s="178">
        <f>G26+I26</f>
        <v>989847</v>
      </c>
      <c r="L26" s="181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82">
        <f>G15+G20+G25</f>
        <v>213</v>
      </c>
      <c r="H30" s="184"/>
      <c r="I30" s="182">
        <f>I15+I20+I25</f>
        <v>1249</v>
      </c>
      <c r="J30" s="184"/>
      <c r="K30" s="182">
        <f>G30+I30</f>
        <v>1462</v>
      </c>
      <c r="L30" s="185"/>
    </row>
    <row r="31" spans="4:12" ht="18.75" customHeight="1" thickBot="1">
      <c r="D31" s="49" t="s">
        <v>64</v>
      </c>
      <c r="E31" s="50"/>
      <c r="F31" s="50"/>
      <c r="G31" s="178">
        <f>G16+G21+G26</f>
        <v>1670885</v>
      </c>
      <c r="H31" s="180"/>
      <c r="I31" s="178">
        <f>I16+I21+I26</f>
        <v>8429399</v>
      </c>
      <c r="J31" s="180"/>
      <c r="K31" s="178">
        <f>G31+I31</f>
        <v>10100284</v>
      </c>
      <c r="L31" s="18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6">
      <selection activeCell="G30" sqref="G30:J31"/>
    </sheetView>
  </sheetViews>
  <sheetFormatPr defaultColWidth="9.00390625" defaultRowHeight="13.5"/>
  <cols>
    <col min="1" max="4" width="3.25390625" style="155" customWidth="1"/>
    <col min="5" max="6" width="8.00390625" style="155" customWidth="1"/>
    <col min="7" max="13" width="7.75390625" style="155" customWidth="1"/>
    <col min="14" max="14" width="3.25390625" style="155" customWidth="1"/>
    <col min="15" max="16384" width="8.00390625" style="155" customWidth="1"/>
  </cols>
  <sheetData>
    <row r="1" spans="1:15" s="143" customFormat="1" ht="17.25">
      <c r="A1" s="142" t="s">
        <v>141</v>
      </c>
      <c r="N1" s="144"/>
      <c r="O1" s="144"/>
    </row>
    <row r="2" spans="1:15" s="143" customFormat="1" ht="9.75" customHeight="1">
      <c r="A2" s="142"/>
      <c r="N2" s="144"/>
      <c r="O2" s="144"/>
    </row>
    <row r="3" spans="1:15" s="143" customFormat="1" ht="24" customHeight="1">
      <c r="A3" s="145" t="s">
        <v>37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8"/>
      <c r="O3" s="144"/>
    </row>
    <row r="4" spans="1:15" s="143" customFormat="1" ht="24" customHeight="1">
      <c r="A4" s="145" t="str">
        <f>'様式１'!A5</f>
        <v>平成１８年１月月報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44"/>
    </row>
    <row r="5" spans="1:15" s="150" customFormat="1" ht="13.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N5" s="151"/>
      <c r="O5" s="151"/>
    </row>
    <row r="6" spans="9:15" s="143" customFormat="1" ht="17.25">
      <c r="I6" s="152"/>
      <c r="J6" s="152"/>
      <c r="K6" s="152"/>
      <c r="L6" s="152"/>
      <c r="M6" s="153"/>
      <c r="N6" s="154"/>
      <c r="O6" s="154"/>
    </row>
    <row r="7" spans="9:15" s="143" customFormat="1" ht="17.25">
      <c r="I7" s="152"/>
      <c r="J7" s="152"/>
      <c r="K7" s="152"/>
      <c r="L7" s="152"/>
      <c r="M7" s="153"/>
      <c r="N7" s="154"/>
      <c r="O7" s="154"/>
    </row>
    <row r="8" spans="14:15" ht="15" customHeight="1">
      <c r="N8" s="156"/>
      <c r="O8" s="156"/>
    </row>
    <row r="9" spans="1:15" s="158" customFormat="1" ht="22.5" customHeight="1">
      <c r="A9" s="157" t="s">
        <v>5</v>
      </c>
      <c r="N9" s="159"/>
      <c r="O9" s="159"/>
    </row>
    <row r="10" spans="3:15" s="158" customFormat="1" ht="15" customHeight="1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2:15" s="158" customFormat="1" ht="17.25" customHeight="1">
      <c r="B11" s="160" t="s">
        <v>60</v>
      </c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2:15" s="158" customFormat="1" ht="17.25" customHeight="1">
      <c r="B12" s="16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2:15" s="158" customFormat="1" ht="17.25" customHeight="1" thickBot="1">
      <c r="B13" s="159"/>
      <c r="C13" s="163" t="s">
        <v>142</v>
      </c>
      <c r="D13" s="161"/>
      <c r="E13" s="159"/>
      <c r="F13" s="159"/>
      <c r="G13" s="159"/>
      <c r="H13" s="159"/>
      <c r="I13" s="159"/>
      <c r="J13" s="159"/>
      <c r="K13" s="159"/>
      <c r="L13" s="159"/>
      <c r="M13" s="214"/>
      <c r="N13" s="159"/>
      <c r="O13" s="159"/>
    </row>
    <row r="14" spans="2:15" s="158" customFormat="1" ht="17.25" customHeight="1">
      <c r="B14" s="159"/>
      <c r="C14" s="159"/>
      <c r="D14" s="164"/>
      <c r="E14" s="165"/>
      <c r="F14" s="165"/>
      <c r="G14" s="166" t="s">
        <v>61</v>
      </c>
      <c r="H14" s="165"/>
      <c r="I14" s="166" t="s">
        <v>62</v>
      </c>
      <c r="J14" s="165"/>
      <c r="K14" s="166" t="s">
        <v>7</v>
      </c>
      <c r="L14" s="167"/>
      <c r="M14" s="214"/>
      <c r="N14" s="159"/>
      <c r="O14" s="159"/>
    </row>
    <row r="15" spans="2:15" s="158" customFormat="1" ht="17.25" customHeight="1">
      <c r="B15" s="159"/>
      <c r="C15" s="159"/>
      <c r="D15" s="168" t="s">
        <v>63</v>
      </c>
      <c r="E15" s="169"/>
      <c r="F15" s="169"/>
      <c r="G15" s="211">
        <v>0</v>
      </c>
      <c r="H15" s="212"/>
      <c r="I15" s="211">
        <v>148</v>
      </c>
      <c r="J15" s="212"/>
      <c r="K15" s="211">
        <f>SUM(G15:J15)</f>
        <v>148</v>
      </c>
      <c r="L15" s="213"/>
      <c r="M15" s="159"/>
      <c r="N15" s="159"/>
      <c r="O15" s="159"/>
    </row>
    <row r="16" spans="2:15" s="158" customFormat="1" ht="17.25" customHeight="1" thickBot="1">
      <c r="B16" s="159"/>
      <c r="C16" s="159"/>
      <c r="D16" s="170" t="s">
        <v>64</v>
      </c>
      <c r="E16" s="171"/>
      <c r="F16" s="171"/>
      <c r="G16" s="208">
        <v>0</v>
      </c>
      <c r="H16" s="209"/>
      <c r="I16" s="208">
        <v>1809808</v>
      </c>
      <c r="J16" s="209"/>
      <c r="K16" s="208">
        <f>SUM(G16:J16)</f>
        <v>1809808</v>
      </c>
      <c r="L16" s="210"/>
      <c r="M16" s="159"/>
      <c r="N16" s="159"/>
      <c r="O16" s="159"/>
    </row>
    <row r="17" spans="2:15" s="158" customFormat="1" ht="17.25" customHeight="1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2:15" s="158" customFormat="1" ht="17.25" customHeight="1" thickBot="1">
      <c r="B18" s="159"/>
      <c r="C18" s="163" t="s">
        <v>143</v>
      </c>
      <c r="D18" s="161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2:15" s="158" customFormat="1" ht="17.25" customHeight="1">
      <c r="B19" s="159"/>
      <c r="C19" s="159"/>
      <c r="D19" s="164"/>
      <c r="E19" s="165"/>
      <c r="F19" s="165"/>
      <c r="G19" s="166" t="s">
        <v>61</v>
      </c>
      <c r="H19" s="165"/>
      <c r="I19" s="166" t="s">
        <v>62</v>
      </c>
      <c r="J19" s="165"/>
      <c r="K19" s="166" t="s">
        <v>7</v>
      </c>
      <c r="L19" s="167"/>
      <c r="M19" s="159"/>
      <c r="N19" s="159"/>
      <c r="O19" s="159"/>
    </row>
    <row r="20" spans="2:15" s="158" customFormat="1" ht="17.25" customHeight="1">
      <c r="B20" s="159"/>
      <c r="C20" s="159"/>
      <c r="D20" s="168" t="s">
        <v>63</v>
      </c>
      <c r="E20" s="172"/>
      <c r="F20" s="169"/>
      <c r="G20" s="211">
        <v>0</v>
      </c>
      <c r="H20" s="212"/>
      <c r="I20" s="211">
        <v>0</v>
      </c>
      <c r="J20" s="212"/>
      <c r="K20" s="211">
        <f>SUM(G20:J20)</f>
        <v>0</v>
      </c>
      <c r="L20" s="213"/>
      <c r="M20" s="159"/>
      <c r="N20" s="159"/>
      <c r="O20" s="159"/>
    </row>
    <row r="21" spans="2:15" s="158" customFormat="1" ht="17.25" customHeight="1" thickBot="1">
      <c r="B21" s="159"/>
      <c r="C21" s="159"/>
      <c r="D21" s="170" t="s">
        <v>64</v>
      </c>
      <c r="E21" s="171"/>
      <c r="F21" s="171"/>
      <c r="G21" s="208">
        <v>0</v>
      </c>
      <c r="H21" s="209"/>
      <c r="I21" s="208">
        <v>0</v>
      </c>
      <c r="J21" s="209"/>
      <c r="K21" s="208">
        <f>SUM(G21:J21)</f>
        <v>0</v>
      </c>
      <c r="L21" s="210"/>
      <c r="M21" s="159"/>
      <c r="N21" s="159"/>
      <c r="O21" s="159"/>
    </row>
    <row r="22" spans="2:15" s="158" customFormat="1" ht="17.25" customHeight="1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2:15" s="158" customFormat="1" ht="17.25" customHeight="1" thickBot="1">
      <c r="B23" s="159"/>
      <c r="C23" s="163" t="s">
        <v>144</v>
      </c>
      <c r="D23" s="161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2:15" s="158" customFormat="1" ht="17.25" customHeight="1">
      <c r="B24" s="159"/>
      <c r="C24" s="159"/>
      <c r="D24" s="164"/>
      <c r="E24" s="165"/>
      <c r="F24" s="165"/>
      <c r="G24" s="166" t="s">
        <v>61</v>
      </c>
      <c r="H24" s="165"/>
      <c r="I24" s="166" t="s">
        <v>62</v>
      </c>
      <c r="J24" s="173"/>
      <c r="K24" s="166" t="s">
        <v>7</v>
      </c>
      <c r="L24" s="167"/>
      <c r="M24" s="159"/>
      <c r="N24" s="159"/>
      <c r="O24" s="159"/>
    </row>
    <row r="25" spans="2:15" s="158" customFormat="1" ht="17.25" customHeight="1">
      <c r="B25" s="159"/>
      <c r="C25" s="159"/>
      <c r="D25" s="174" t="s">
        <v>63</v>
      </c>
      <c r="E25" s="172"/>
      <c r="F25" s="172"/>
      <c r="G25" s="211">
        <v>0</v>
      </c>
      <c r="H25" s="212"/>
      <c r="I25" s="211">
        <v>0</v>
      </c>
      <c r="J25" s="212"/>
      <c r="K25" s="211">
        <f>SUM(G25:J25)</f>
        <v>0</v>
      </c>
      <c r="L25" s="213"/>
      <c r="M25" s="159"/>
      <c r="N25" s="159"/>
      <c r="O25" s="159"/>
    </row>
    <row r="26" spans="2:15" s="158" customFormat="1" ht="17.25" customHeight="1" thickBot="1">
      <c r="B26" s="159"/>
      <c r="C26" s="159"/>
      <c r="D26" s="170" t="s">
        <v>64</v>
      </c>
      <c r="E26" s="171"/>
      <c r="F26" s="171"/>
      <c r="G26" s="208">
        <v>0</v>
      </c>
      <c r="H26" s="209"/>
      <c r="I26" s="208">
        <v>0</v>
      </c>
      <c r="J26" s="209"/>
      <c r="K26" s="208">
        <f>SUM(G26:J26)</f>
        <v>0</v>
      </c>
      <c r="L26" s="210"/>
      <c r="M26" s="159"/>
      <c r="N26" s="159"/>
      <c r="O26" s="159"/>
    </row>
    <row r="27" spans="2:15" s="158" customFormat="1" ht="17.25" customHeight="1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2:15" s="158" customFormat="1" ht="17.25" customHeight="1" thickBot="1">
      <c r="B28" s="159"/>
      <c r="C28" s="163" t="s">
        <v>145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</row>
    <row r="29" spans="2:15" s="158" customFormat="1" ht="17.25" customHeight="1">
      <c r="B29" s="159"/>
      <c r="C29" s="159"/>
      <c r="D29" s="164"/>
      <c r="E29" s="165"/>
      <c r="F29" s="165"/>
      <c r="G29" s="175" t="s">
        <v>61</v>
      </c>
      <c r="H29" s="166"/>
      <c r="I29" s="166" t="s">
        <v>62</v>
      </c>
      <c r="J29" s="165"/>
      <c r="K29" s="166" t="s">
        <v>7</v>
      </c>
      <c r="L29" s="167"/>
      <c r="M29" s="159"/>
      <c r="N29" s="159"/>
      <c r="O29" s="159"/>
    </row>
    <row r="30" spans="2:15" s="158" customFormat="1" ht="17.25" customHeight="1">
      <c r="B30" s="159"/>
      <c r="C30" s="159"/>
      <c r="D30" s="168" t="s">
        <v>63</v>
      </c>
      <c r="E30" s="169"/>
      <c r="F30" s="169"/>
      <c r="G30" s="211">
        <v>0</v>
      </c>
      <c r="H30" s="212"/>
      <c r="I30" s="211">
        <v>0</v>
      </c>
      <c r="J30" s="212"/>
      <c r="K30" s="211">
        <f>SUM(G30:J30)</f>
        <v>0</v>
      </c>
      <c r="L30" s="213"/>
      <c r="M30" s="159"/>
      <c r="N30" s="159"/>
      <c r="O30" s="159"/>
    </row>
    <row r="31" spans="2:15" s="158" customFormat="1" ht="17.25" customHeight="1" thickBot="1">
      <c r="B31" s="159"/>
      <c r="C31" s="159"/>
      <c r="D31" s="170" t="s">
        <v>64</v>
      </c>
      <c r="E31" s="171"/>
      <c r="F31" s="171"/>
      <c r="G31" s="208">
        <v>0</v>
      </c>
      <c r="H31" s="209"/>
      <c r="I31" s="208">
        <v>0</v>
      </c>
      <c r="J31" s="209"/>
      <c r="K31" s="208">
        <f>SUM(G31:J31)</f>
        <v>0</v>
      </c>
      <c r="L31" s="210"/>
      <c r="M31" s="159"/>
      <c r="N31" s="159"/>
      <c r="O31" s="159"/>
    </row>
    <row r="32" spans="2:15" s="158" customFormat="1" ht="17.25" customHeight="1">
      <c r="B32" s="159"/>
      <c r="C32" s="159"/>
      <c r="D32" s="159"/>
      <c r="E32" s="159"/>
      <c r="F32" s="159"/>
      <c r="G32" s="176"/>
      <c r="H32" s="176"/>
      <c r="I32" s="159"/>
      <c r="J32" s="159"/>
      <c r="K32" s="159"/>
      <c r="L32" s="159"/>
      <c r="M32" s="159"/>
      <c r="N32" s="159"/>
      <c r="O32" s="159"/>
    </row>
    <row r="33" spans="2:15" s="158" customFormat="1" ht="17.25" customHeight="1" thickBot="1">
      <c r="B33" s="159"/>
      <c r="C33" s="163" t="s">
        <v>146</v>
      </c>
      <c r="D33" s="159"/>
      <c r="E33" s="159"/>
      <c r="F33" s="159"/>
      <c r="G33" s="177"/>
      <c r="H33" s="177"/>
      <c r="I33" s="159"/>
      <c r="J33" s="159"/>
      <c r="K33" s="159"/>
      <c r="L33" s="159"/>
      <c r="M33" s="159"/>
      <c r="N33" s="159"/>
      <c r="O33" s="159"/>
    </row>
    <row r="34" spans="2:15" s="158" customFormat="1" ht="17.25" customHeight="1">
      <c r="B34" s="159"/>
      <c r="C34" s="159"/>
      <c r="D34" s="164"/>
      <c r="E34" s="165"/>
      <c r="F34" s="165"/>
      <c r="G34" s="175" t="s">
        <v>61</v>
      </c>
      <c r="H34" s="166"/>
      <c r="I34" s="166" t="s">
        <v>62</v>
      </c>
      <c r="J34" s="165"/>
      <c r="K34" s="166" t="s">
        <v>7</v>
      </c>
      <c r="L34" s="167"/>
      <c r="M34" s="159"/>
      <c r="N34" s="159"/>
      <c r="O34" s="159"/>
    </row>
    <row r="35" spans="2:15" s="158" customFormat="1" ht="17.25" customHeight="1">
      <c r="B35" s="159"/>
      <c r="C35" s="159"/>
      <c r="D35" s="168" t="s">
        <v>63</v>
      </c>
      <c r="E35" s="172"/>
      <c r="F35" s="169"/>
      <c r="G35" s="211">
        <f>SUM(G15,G20,G25,G30)</f>
        <v>0</v>
      </c>
      <c r="H35" s="212"/>
      <c r="I35" s="211">
        <f>SUM(I15,I20,I25,I30)</f>
        <v>148</v>
      </c>
      <c r="J35" s="212"/>
      <c r="K35" s="211">
        <f>SUM(G35:J35)</f>
        <v>148</v>
      </c>
      <c r="L35" s="213"/>
      <c r="M35" s="159"/>
      <c r="N35" s="159"/>
      <c r="O35" s="159"/>
    </row>
    <row r="36" spans="2:15" s="158" customFormat="1" ht="17.25" customHeight="1" thickBot="1">
      <c r="B36" s="159"/>
      <c r="C36" s="159"/>
      <c r="D36" s="170" t="s">
        <v>64</v>
      </c>
      <c r="E36" s="171"/>
      <c r="F36" s="171"/>
      <c r="G36" s="208">
        <f>SUM(G16,G21,G26,G31)</f>
        <v>0</v>
      </c>
      <c r="H36" s="209"/>
      <c r="I36" s="208">
        <f>SUM(I16,I21,I26,I31)</f>
        <v>1809808</v>
      </c>
      <c r="J36" s="209"/>
      <c r="K36" s="208">
        <f>SUM(G36:J36)</f>
        <v>1809808</v>
      </c>
      <c r="L36" s="210"/>
      <c r="M36" s="159"/>
      <c r="N36" s="159"/>
      <c r="O36" s="159"/>
    </row>
    <row r="37" spans="2:15" s="158" customFormat="1" ht="15.75" customHeight="1">
      <c r="B37" s="159"/>
      <c r="C37" s="159"/>
      <c r="D37" s="159"/>
      <c r="E37" s="159"/>
      <c r="F37" s="159"/>
      <c r="G37" s="176"/>
      <c r="H37" s="176"/>
      <c r="I37" s="159"/>
      <c r="J37" s="159"/>
      <c r="K37" s="159"/>
      <c r="L37" s="159"/>
      <c r="M37" s="159"/>
      <c r="N37" s="159"/>
      <c r="O37" s="159"/>
    </row>
    <row r="38" spans="2:15" ht="12.75" customHeight="1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2:15" ht="12.75" customHeight="1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.7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14" ht="1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</row>
  </sheetData>
  <mergeCells count="31">
    <mergeCell ref="M13:M14"/>
    <mergeCell ref="G15:H15"/>
    <mergeCell ref="I15:J15"/>
    <mergeCell ref="K15:L15"/>
    <mergeCell ref="K16:L16"/>
    <mergeCell ref="I16:J16"/>
    <mergeCell ref="G16:H16"/>
    <mergeCell ref="G20:H20"/>
    <mergeCell ref="I20:J20"/>
    <mergeCell ref="K20:L20"/>
    <mergeCell ref="G21:H21"/>
    <mergeCell ref="I21:J21"/>
    <mergeCell ref="K21:L21"/>
    <mergeCell ref="G25:H25"/>
    <mergeCell ref="I25:J25"/>
    <mergeCell ref="K25:L25"/>
    <mergeCell ref="G26:H26"/>
    <mergeCell ref="I26:J26"/>
    <mergeCell ref="K26:L26"/>
    <mergeCell ref="G30:H30"/>
    <mergeCell ref="I30:J30"/>
    <mergeCell ref="K30:L30"/>
    <mergeCell ref="G36:H36"/>
    <mergeCell ref="I36:J36"/>
    <mergeCell ref="K36:L36"/>
    <mergeCell ref="G31:H31"/>
    <mergeCell ref="I31:J31"/>
    <mergeCell ref="K31:L31"/>
    <mergeCell ref="G35:H35"/>
    <mergeCell ref="I35:J35"/>
    <mergeCell ref="K35:L35"/>
  </mergeCells>
  <printOptions horizontalCentered="1"/>
  <pageMargins left="0.5905511811023623" right="0.5905511811023623" top="0.5905511811023623" bottom="0.5905511811023623" header="0.5118110236220472" footer="0.5118110236220472"/>
  <pageSetup firstPageNumber="43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32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215" t="s">
        <v>90</v>
      </c>
      <c r="B4" s="215"/>
      <c r="C4" s="215"/>
      <c r="D4" s="215"/>
      <c r="E4" s="215"/>
      <c r="F4" s="215"/>
      <c r="G4" s="215"/>
      <c r="H4" s="215"/>
      <c r="I4" s="215"/>
      <c r="J4" s="215"/>
      <c r="K4" s="63"/>
      <c r="L4" s="3"/>
      <c r="M4" s="3"/>
    </row>
    <row r="5" spans="1:10" s="2" customFormat="1" ht="24" customHeight="1">
      <c r="A5" s="11" t="str">
        <f>'様式１'!A5</f>
        <v>平成１８年１月月報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2197942110</v>
      </c>
      <c r="E14" s="69">
        <v>1818348190</v>
      </c>
      <c r="F14" s="69">
        <v>6267090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555359920</v>
      </c>
      <c r="E15" s="69">
        <v>398900560</v>
      </c>
      <c r="F15" s="69">
        <v>1087750</v>
      </c>
      <c r="G15" s="69">
        <v>0</v>
      </c>
      <c r="H15" s="69">
        <v>156459360</v>
      </c>
      <c r="I15" s="56">
        <v>15331320</v>
      </c>
    </row>
    <row r="16" spans="2:9" ht="21" customHeight="1">
      <c r="B16" s="70"/>
      <c r="C16" s="68" t="s">
        <v>7</v>
      </c>
      <c r="D16" s="69">
        <f aca="true" t="shared" si="0" ref="D16:I16">D14+D15</f>
        <v>2753302030</v>
      </c>
      <c r="E16" s="69">
        <f t="shared" si="0"/>
        <v>2217248750</v>
      </c>
      <c r="F16" s="69">
        <f t="shared" si="0"/>
        <v>7354840</v>
      </c>
      <c r="G16" s="69">
        <f t="shared" si="0"/>
        <v>0</v>
      </c>
      <c r="H16" s="69">
        <f t="shared" si="0"/>
        <v>156459360</v>
      </c>
      <c r="I16" s="56">
        <f t="shared" si="0"/>
        <v>15331320</v>
      </c>
    </row>
    <row r="17" spans="2:9" ht="21" customHeight="1">
      <c r="B17" s="70" t="s">
        <v>33</v>
      </c>
      <c r="C17" s="68" t="s">
        <v>32</v>
      </c>
      <c r="D17" s="69">
        <v>54233590</v>
      </c>
      <c r="E17" s="69">
        <v>12612663</v>
      </c>
      <c r="F17" s="69">
        <v>9680</v>
      </c>
      <c r="G17" s="69">
        <v>9026820</v>
      </c>
      <c r="H17" s="69">
        <v>32594107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2197942110</v>
      </c>
      <c r="E18" s="69">
        <f>E14</f>
        <v>1818348190</v>
      </c>
      <c r="F18" s="69">
        <f>F14</f>
        <v>6267090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609593510</v>
      </c>
      <c r="E19" s="69">
        <f>E15+E17</f>
        <v>411513223</v>
      </c>
      <c r="F19" s="69">
        <f>F15+F17</f>
        <v>1097430</v>
      </c>
      <c r="G19" s="69">
        <f>G15+G17</f>
        <v>9026820</v>
      </c>
      <c r="H19" s="69">
        <f>H15+H17</f>
        <v>189053467</v>
      </c>
      <c r="I19" s="56">
        <f>I16+I18</f>
        <v>15331320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2807535620</v>
      </c>
      <c r="E20" s="74">
        <f t="shared" si="1"/>
        <v>2229861413</v>
      </c>
      <c r="F20" s="74">
        <f t="shared" si="1"/>
        <v>7364520</v>
      </c>
      <c r="G20" s="74">
        <f t="shared" si="1"/>
        <v>9026820</v>
      </c>
      <c r="H20" s="74">
        <f t="shared" si="1"/>
        <v>189053467</v>
      </c>
      <c r="I20" s="57">
        <f t="shared" si="1"/>
        <v>15331320</v>
      </c>
    </row>
    <row r="21" spans="3:5" ht="18.75" customHeight="1">
      <c r="C21" s="13"/>
      <c r="E21" s="218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11571665799</v>
      </c>
      <c r="E27" s="69">
        <v>11571767571</v>
      </c>
      <c r="F27" s="69">
        <v>101772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798525608</v>
      </c>
      <c r="E28" s="69">
        <v>798525608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112468648</v>
      </c>
      <c r="E29" s="69">
        <v>112468648</v>
      </c>
      <c r="F29" s="69">
        <v>0</v>
      </c>
      <c r="G29" s="69">
        <v>0</v>
      </c>
      <c r="H29" s="56">
        <v>0</v>
      </c>
    </row>
    <row r="30" spans="2:8" ht="21.75" customHeight="1">
      <c r="B30" s="216" t="s">
        <v>147</v>
      </c>
      <c r="C30" s="217"/>
      <c r="D30" s="69">
        <v>83702310</v>
      </c>
      <c r="E30" s="69">
        <v>83702310</v>
      </c>
      <c r="F30" s="69">
        <v>0</v>
      </c>
      <c r="G30" s="69">
        <v>0</v>
      </c>
      <c r="H30" s="56">
        <v>0</v>
      </c>
    </row>
    <row r="31" spans="2:8" ht="21.75" customHeight="1">
      <c r="B31" s="22" t="s">
        <v>75</v>
      </c>
      <c r="C31" s="48"/>
      <c r="D31" s="75"/>
      <c r="E31" s="75"/>
      <c r="F31" s="75"/>
      <c r="G31" s="75"/>
      <c r="H31" s="76"/>
    </row>
    <row r="32" spans="2:8" ht="21.75" customHeight="1" thickBot="1">
      <c r="B32" s="77" t="s">
        <v>7</v>
      </c>
      <c r="C32" s="50"/>
      <c r="D32" s="74">
        <f>SUM(D27:D31)</f>
        <v>12566362365</v>
      </c>
      <c r="E32" s="74">
        <f>SUM(E27:E31)</f>
        <v>12566464137</v>
      </c>
      <c r="F32" s="74">
        <f>SUM(F27:F31)</f>
        <v>101772</v>
      </c>
      <c r="G32" s="74">
        <f>SUM(G27:G31)</f>
        <v>0</v>
      </c>
      <c r="H32" s="57">
        <f>SUM(H27:H31)</f>
        <v>0</v>
      </c>
    </row>
  </sheetData>
  <mergeCells count="2">
    <mergeCell ref="A4:J4"/>
    <mergeCell ref="B30:C3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2007-01-11T08:25:25Z</dcterms:modified>
  <cp:category/>
  <cp:version/>
  <cp:contentType/>
  <cp:contentStatus/>
</cp:coreProperties>
</file>