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<sst xmlns="http://schemas.openxmlformats.org/spreadsheetml/2006/main" count="360" uniqueCount="134">
  <si>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</si>
  <si>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</si>
  <si>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</si>
  <si>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</si>
  <si>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</si>
  <si>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</si>
  <si>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</si>
  <si>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</si>
  <si>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</si>
  <si>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</si>
  <si>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</si>
  <si>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</si>
  <si>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</si>
  <si>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</si>
  <si>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</si>
  <si>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</si>
  <si>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</si>
  <si>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</si>
  <si>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</si>
  <si>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</si>
  <si>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</si>
  <si>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</si>
  <si>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</si>
  <si>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</si>
  <si>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</si>
  <si>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</si>
  <si>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</si>
  <si>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</si>
  <si>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</si>
  <si>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</si>
  <si>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</si>
  <si>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</si>
  <si>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</si>
  <si>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</si>
  <si>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</si>
  <si>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</si>
  <si>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</si>
  <si>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</si>
  <si>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</si>
  <si>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</si>
  <si>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</si>
  <si>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</si>
  <si>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</si>
  <si>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</si>
  <si>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</si>
  <si>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</si>
  <si>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</si>
  <si>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</si>
  <si>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</si>
  <si>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</si>
  <si>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</si>
  <si>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</si>
  <si>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</si>
  <si>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</si>
  <si>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</si>
  <si>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</si>
  <si>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</si>
  <si>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</si>
  <si>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</si>
  <si>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</si>
  <si>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</si>
  <si>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</si>
  <si>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</si>
  <si>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</si>
  <si>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</si>
  <si>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</si>
  <si>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</si>
  <si>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</si>
  <si>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</si>
  <si>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</si>
  <si>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</si>
  <si>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</si>
  <si>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</si>
  <si>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</si>
  <si>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</si>
  <si>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</si>
  <si>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</si>
  <si>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</si>
  <si>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</si>
  <si>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</si>
  <si>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</si>
  <si>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</si>
  <si>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</si>
  <si>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</si>
  <si>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</si>
  <si>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</si>
  <si>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</si>
  <si>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</si>
  <si>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</si>
  <si>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</si>
  <si>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</si>
  <si>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</si>
  <si>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</si>
  <si>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</si>
  <si>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</si>
  <si>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</si>
  <si>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</si>
  <si>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</si>
  <si>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</si>
  <si>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</si>
  <si>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</si>
  <si>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</si>
  <si>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</si>
  <si>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</si>
  <si>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</si>
  <si>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</si>
  <si>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</si>
  <si>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</si>
  <si>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</si>
  <si>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</si>
  <si>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</si>
  <si>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</si>
  <si>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</si>
  <si>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</si>
  <si>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</si>
  <si>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</si>
  <si>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</si>
  <si>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</si>
  <si>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</si>
  <si>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</si>
  <si>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</si>
  <si>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</si>
  <si>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</si>
  <si>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</si>
  <si>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</si>
  <si>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</si>
  <si>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</si>
  <si>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</si>
  <si>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</si>
  <si>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</si>
  <si>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</si>
  <si>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</si>
  <si>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</si>
  <si>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平成１８年１２月月報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</si>
</sst>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25" sqref="D25:R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61">
        <v>46363</v>
      </c>
      <c r="E14" s="263"/>
      <c r="F14" s="263"/>
      <c r="G14" s="263"/>
      <c r="H14" s="264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61">
        <v>46514</v>
      </c>
      <c r="T14" s="262"/>
    </row>
    <row r="15" spans="3:20" ht="21.75" customHeight="1">
      <c r="C15" s="74" t="s">
        <v>18</v>
      </c>
      <c r="D15" s="261">
        <v>34483</v>
      </c>
      <c r="E15" s="263"/>
      <c r="F15" s="263"/>
      <c r="G15" s="263"/>
      <c r="H15" s="264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61">
        <v>34636</v>
      </c>
      <c r="T15" s="262"/>
    </row>
    <row r="16" spans="3:20" ht="21.75" customHeight="1">
      <c r="C16" s="76" t="s">
        <v>19</v>
      </c>
      <c r="D16" s="261">
        <v>823</v>
      </c>
      <c r="E16" s="263"/>
      <c r="F16" s="263"/>
      <c r="G16" s="263"/>
      <c r="H16" s="264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61">
        <v>826</v>
      </c>
      <c r="T16" s="262"/>
    </row>
    <row r="17" spans="3:20" ht="21.75" customHeight="1">
      <c r="C17" s="76" t="s">
        <v>20</v>
      </c>
      <c r="D17" s="261">
        <v>153</v>
      </c>
      <c r="E17" s="263"/>
      <c r="F17" s="263"/>
      <c r="G17" s="263"/>
      <c r="H17" s="264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61">
        <v>155</v>
      </c>
      <c r="T17" s="262"/>
    </row>
    <row r="18" spans="3:20" ht="21.75" customHeight="1" thickBot="1">
      <c r="C18" s="77" t="s">
        <v>2</v>
      </c>
      <c r="D18" s="257">
        <f>SUM(D14:H15)</f>
        <v>80846</v>
      </c>
      <c r="E18" s="258"/>
      <c r="F18" s="258"/>
      <c r="G18" s="258"/>
      <c r="H18" s="259"/>
      <c r="I18" s="78" t="s">
        <v>21</v>
      </c>
      <c r="J18" s="79"/>
      <c r="K18" s="258">
        <f>S23</f>
        <v>621</v>
      </c>
      <c r="L18" s="258"/>
      <c r="M18" s="259"/>
      <c r="N18" s="78" t="s">
        <v>22</v>
      </c>
      <c r="O18" s="79"/>
      <c r="P18" s="258">
        <f>S25</f>
        <v>317</v>
      </c>
      <c r="Q18" s="258"/>
      <c r="R18" s="259"/>
      <c r="S18" s="257">
        <f>SUM(S14:T15)</f>
        <v>81150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61">
        <v>89</v>
      </c>
      <c r="E23" s="263"/>
      <c r="F23" s="264"/>
      <c r="G23" s="261">
        <v>0</v>
      </c>
      <c r="H23" s="263"/>
      <c r="I23" s="264"/>
      <c r="J23" s="261">
        <v>525</v>
      </c>
      <c r="K23" s="263"/>
      <c r="L23" s="264"/>
      <c r="M23" s="261">
        <v>0</v>
      </c>
      <c r="N23" s="263"/>
      <c r="O23" s="264"/>
      <c r="P23" s="261">
        <v>7</v>
      </c>
      <c r="Q23" s="263"/>
      <c r="R23" s="264"/>
      <c r="S23" s="90">
        <f>SUM(D23:R23)</f>
        <v>621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75">
        <v>96</v>
      </c>
      <c r="E25" s="276"/>
      <c r="F25" s="277"/>
      <c r="G25" s="275">
        <v>0</v>
      </c>
      <c r="H25" s="276"/>
      <c r="I25" s="277"/>
      <c r="J25" s="275">
        <v>205</v>
      </c>
      <c r="K25" s="276"/>
      <c r="L25" s="277"/>
      <c r="M25" s="275">
        <v>0</v>
      </c>
      <c r="N25" s="276"/>
      <c r="O25" s="277"/>
      <c r="P25" s="275">
        <v>16</v>
      </c>
      <c r="Q25" s="276"/>
      <c r="R25" s="277"/>
      <c r="S25" s="91">
        <f>SUM(D25:R25)</f>
        <v>317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平成１８年１２月月報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2360</v>
      </c>
      <c r="G12" s="92">
        <f>SUM(G13:G14)</f>
        <v>725</v>
      </c>
      <c r="H12" s="93">
        <f>SUM(F12:G12)</f>
        <v>3085</v>
      </c>
      <c r="I12" s="94">
        <f aca="true" t="shared" si="0" ref="I12:N12">SUM(I13:I14)</f>
        <v>614</v>
      </c>
      <c r="J12" s="96">
        <f t="shared" si="0"/>
        <v>2646</v>
      </c>
      <c r="K12" s="92">
        <f t="shared" si="0"/>
        <v>1924</v>
      </c>
      <c r="L12" s="92">
        <f t="shared" si="0"/>
        <v>1568</v>
      </c>
      <c r="M12" s="92">
        <f t="shared" si="0"/>
        <v>1141</v>
      </c>
      <c r="N12" s="92">
        <f t="shared" si="0"/>
        <v>1302</v>
      </c>
      <c r="O12" s="92">
        <f>SUM(I12:N12)</f>
        <v>9195</v>
      </c>
      <c r="P12" s="95">
        <f>H12+O12</f>
        <v>12280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457</v>
      </c>
      <c r="G13" s="92">
        <v>148</v>
      </c>
      <c r="H13" s="93">
        <f>SUM(F13:G13)</f>
        <v>605</v>
      </c>
      <c r="I13" s="94">
        <v>111</v>
      </c>
      <c r="J13" s="96">
        <v>403</v>
      </c>
      <c r="K13" s="92">
        <v>280</v>
      </c>
      <c r="L13" s="92">
        <v>222</v>
      </c>
      <c r="M13" s="92">
        <v>154</v>
      </c>
      <c r="N13" s="92">
        <v>202</v>
      </c>
      <c r="O13" s="92">
        <f>SUM(I13:N13)</f>
        <v>1372</v>
      </c>
      <c r="P13" s="95">
        <f>H13+O13</f>
        <v>1977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1903</v>
      </c>
      <c r="G14" s="92">
        <v>577</v>
      </c>
      <c r="H14" s="93">
        <f>SUM(F14:G14)</f>
        <v>2480</v>
      </c>
      <c r="I14" s="94">
        <v>503</v>
      </c>
      <c r="J14" s="96">
        <v>2243</v>
      </c>
      <c r="K14" s="92">
        <v>1644</v>
      </c>
      <c r="L14" s="92">
        <v>1346</v>
      </c>
      <c r="M14" s="92">
        <v>987</v>
      </c>
      <c r="N14" s="92">
        <v>1100</v>
      </c>
      <c r="O14" s="92">
        <f>SUM(I14:N14)</f>
        <v>7823</v>
      </c>
      <c r="P14" s="95">
        <f>H14+O14</f>
        <v>10303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73</v>
      </c>
      <c r="G15" s="92">
        <v>38</v>
      </c>
      <c r="H15" s="93">
        <f>SUM(F15:G15)</f>
        <v>111</v>
      </c>
      <c r="I15" s="94">
        <v>13</v>
      </c>
      <c r="J15" s="96">
        <v>104</v>
      </c>
      <c r="K15" s="92">
        <v>74</v>
      </c>
      <c r="L15" s="92">
        <v>67</v>
      </c>
      <c r="M15" s="92">
        <v>42</v>
      </c>
      <c r="N15" s="92">
        <v>58</v>
      </c>
      <c r="O15" s="92">
        <f>SUM(I15:N15)</f>
        <v>358</v>
      </c>
      <c r="P15" s="95">
        <f>H15+O15</f>
        <v>469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2433</v>
      </c>
      <c r="G16" s="97">
        <f>G12+G15</f>
        <v>763</v>
      </c>
      <c r="H16" s="98">
        <f>SUM(F16:G16)</f>
        <v>3196</v>
      </c>
      <c r="I16" s="99">
        <f aca="true" t="shared" si="1" ref="I16:N16">I12+I15</f>
        <v>627</v>
      </c>
      <c r="J16" s="101">
        <f t="shared" si="1"/>
        <v>2750</v>
      </c>
      <c r="K16" s="97">
        <f t="shared" si="1"/>
        <v>1998</v>
      </c>
      <c r="L16" s="97">
        <f t="shared" si="1"/>
        <v>1635</v>
      </c>
      <c r="M16" s="97">
        <f t="shared" si="1"/>
        <v>1183</v>
      </c>
      <c r="N16" s="97">
        <f t="shared" si="1"/>
        <v>1360</v>
      </c>
      <c r="O16" s="97">
        <f>SUM(I16:N16)</f>
        <v>9553</v>
      </c>
      <c r="P16" s="100">
        <f>H16+O16</f>
        <v>12749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1111</v>
      </c>
      <c r="G21" s="92">
        <v>391</v>
      </c>
      <c r="H21" s="93">
        <f>SUM(F21:G21)</f>
        <v>1502</v>
      </c>
      <c r="I21" s="94">
        <v>774</v>
      </c>
      <c r="J21" s="96">
        <v>1979</v>
      </c>
      <c r="K21" s="92">
        <v>1217</v>
      </c>
      <c r="L21" s="92">
        <v>881</v>
      </c>
      <c r="M21" s="92">
        <v>452</v>
      </c>
      <c r="N21" s="92">
        <v>437</v>
      </c>
      <c r="O21" s="102">
        <f>SUM(I21:N21)</f>
        <v>5740</v>
      </c>
      <c r="P21" s="95">
        <f>O21+H21</f>
        <v>7242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32</v>
      </c>
      <c r="G22" s="92">
        <v>22</v>
      </c>
      <c r="H22" s="93">
        <f>SUM(F22:G22)</f>
        <v>54</v>
      </c>
      <c r="I22" s="94">
        <v>17</v>
      </c>
      <c r="J22" s="96">
        <v>87</v>
      </c>
      <c r="K22" s="92">
        <v>51</v>
      </c>
      <c r="L22" s="92">
        <v>49</v>
      </c>
      <c r="M22" s="92">
        <v>25</v>
      </c>
      <c r="N22" s="92">
        <v>25</v>
      </c>
      <c r="O22" s="102">
        <f>SUM(I22:N22)</f>
        <v>254</v>
      </c>
      <c r="P22" s="95">
        <f>O22+H22</f>
        <v>308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1143</v>
      </c>
      <c r="G23" s="97">
        <f aca="true" t="shared" si="2" ref="G23:N23">SUM(G21:G22)</f>
        <v>413</v>
      </c>
      <c r="H23" s="98">
        <f>SUM(F23:G23)</f>
        <v>1556</v>
      </c>
      <c r="I23" s="99">
        <f t="shared" si="2"/>
        <v>791</v>
      </c>
      <c r="J23" s="101">
        <f t="shared" si="2"/>
        <v>2066</v>
      </c>
      <c r="K23" s="97">
        <f t="shared" si="2"/>
        <v>1268</v>
      </c>
      <c r="L23" s="97">
        <f t="shared" si="2"/>
        <v>930</v>
      </c>
      <c r="M23" s="97">
        <f t="shared" si="2"/>
        <v>477</v>
      </c>
      <c r="N23" s="97">
        <f t="shared" si="2"/>
        <v>462</v>
      </c>
      <c r="O23" s="103">
        <f>SUM(I23:N23)</f>
        <v>5994</v>
      </c>
      <c r="P23" s="100">
        <f>O23+H23</f>
        <v>7550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0</v>
      </c>
      <c r="G28" s="92">
        <v>0</v>
      </c>
      <c r="H28" s="93">
        <f>SUM(F28:G28)</f>
        <v>0</v>
      </c>
      <c r="I28" s="94">
        <v>0</v>
      </c>
      <c r="J28" s="96">
        <v>96</v>
      </c>
      <c r="K28" s="92">
        <v>134</v>
      </c>
      <c r="L28" s="92">
        <v>106</v>
      </c>
      <c r="M28" s="92">
        <v>68</v>
      </c>
      <c r="N28" s="92">
        <v>33</v>
      </c>
      <c r="O28" s="102">
        <f>SUM(I28:N28)</f>
        <v>437</v>
      </c>
      <c r="P28" s="95">
        <f>O28+H28</f>
        <v>437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3</v>
      </c>
      <c r="O29" s="102">
        <f>SUM(I29:N29)</f>
        <v>3</v>
      </c>
      <c r="P29" s="95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1</v>
      </c>
      <c r="G30" s="97">
        <f>SUM(G28:G29)</f>
        <v>0</v>
      </c>
      <c r="H30" s="98">
        <f>SUM(F30:G30)</f>
        <v>1</v>
      </c>
      <c r="I30" s="99">
        <f aca="true" t="shared" si="3" ref="I30:N30">SUM(I28:I29)</f>
        <v>0</v>
      </c>
      <c r="J30" s="101">
        <f t="shared" si="3"/>
        <v>96</v>
      </c>
      <c r="K30" s="97">
        <f t="shared" si="3"/>
        <v>134</v>
      </c>
      <c r="L30" s="97">
        <f t="shared" si="3"/>
        <v>106</v>
      </c>
      <c r="M30" s="97">
        <f t="shared" si="3"/>
        <v>68</v>
      </c>
      <c r="N30" s="97">
        <f t="shared" si="3"/>
        <v>36</v>
      </c>
      <c r="O30" s="103">
        <f>SUM(I30:N30)</f>
        <v>440</v>
      </c>
      <c r="P30" s="100">
        <f>O30+H30</f>
        <v>441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4</v>
      </c>
      <c r="H35" s="105">
        <f aca="true" t="shared" si="5" ref="H35:H44">SUM(F35:G35)</f>
        <v>4</v>
      </c>
      <c r="I35" s="104">
        <f t="shared" si="4"/>
        <v>76</v>
      </c>
      <c r="J35" s="106">
        <f t="shared" si="4"/>
        <v>150</v>
      </c>
      <c r="K35" s="106">
        <f t="shared" si="4"/>
        <v>205</v>
      </c>
      <c r="L35" s="106">
        <f t="shared" si="4"/>
        <v>265</v>
      </c>
      <c r="M35" s="106">
        <f t="shared" si="4"/>
        <v>278</v>
      </c>
      <c r="N35" s="107">
        <f aca="true" t="shared" si="6" ref="N35:N44">SUM(I35:M35)</f>
        <v>974</v>
      </c>
      <c r="O35" s="108">
        <f aca="true" t="shared" si="7" ref="O35:O43">SUM(H35+N35)</f>
        <v>978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4</v>
      </c>
      <c r="H36" s="93">
        <f t="shared" si="5"/>
        <v>4</v>
      </c>
      <c r="I36" s="96">
        <v>74</v>
      </c>
      <c r="J36" s="92">
        <v>149</v>
      </c>
      <c r="K36" s="92">
        <v>204</v>
      </c>
      <c r="L36" s="92">
        <v>264</v>
      </c>
      <c r="M36" s="92">
        <v>275</v>
      </c>
      <c r="N36" s="102">
        <f t="shared" si="6"/>
        <v>966</v>
      </c>
      <c r="O36" s="95">
        <f t="shared" si="7"/>
        <v>970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2</v>
      </c>
      <c r="J37" s="97">
        <v>1</v>
      </c>
      <c r="K37" s="97">
        <v>1</v>
      </c>
      <c r="L37" s="97">
        <v>1</v>
      </c>
      <c r="M37" s="97">
        <v>3</v>
      </c>
      <c r="N37" s="103">
        <f t="shared" si="6"/>
        <v>8</v>
      </c>
      <c r="O37" s="100">
        <f t="shared" si="7"/>
        <v>8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0</v>
      </c>
      <c r="G38" s="104">
        <f>SUM(G39:G40)</f>
        <v>1</v>
      </c>
      <c r="H38" s="105">
        <f t="shared" si="5"/>
        <v>1</v>
      </c>
      <c r="I38" s="104">
        <f>SUM(I39:I40)</f>
        <v>158</v>
      </c>
      <c r="J38" s="106">
        <f>SUM(J39:J40)</f>
        <v>196</v>
      </c>
      <c r="K38" s="106">
        <f>SUM(K39:K40)</f>
        <v>215</v>
      </c>
      <c r="L38" s="106">
        <f>SUM(L39:L40)</f>
        <v>171</v>
      </c>
      <c r="M38" s="106">
        <f>SUM(M39:M40)</f>
        <v>122</v>
      </c>
      <c r="N38" s="107">
        <f t="shared" si="6"/>
        <v>862</v>
      </c>
      <c r="O38" s="108">
        <f t="shared" si="7"/>
        <v>863</v>
      </c>
    </row>
    <row r="39" spans="3:15" s="15" customFormat="1" ht="18.75" customHeight="1">
      <c r="C39" s="56" t="s">
        <v>29</v>
      </c>
      <c r="D39" s="57"/>
      <c r="E39" s="57"/>
      <c r="F39" s="96">
        <v>0</v>
      </c>
      <c r="G39" s="96">
        <v>1</v>
      </c>
      <c r="H39" s="93">
        <f t="shared" si="5"/>
        <v>1</v>
      </c>
      <c r="I39" s="96">
        <v>153</v>
      </c>
      <c r="J39" s="92">
        <v>192</v>
      </c>
      <c r="K39" s="92">
        <v>213</v>
      </c>
      <c r="L39" s="92">
        <v>168</v>
      </c>
      <c r="M39" s="92">
        <v>119</v>
      </c>
      <c r="N39" s="102">
        <f t="shared" si="6"/>
        <v>845</v>
      </c>
      <c r="O39" s="95">
        <f t="shared" si="7"/>
        <v>846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5</v>
      </c>
      <c r="J40" s="97">
        <v>4</v>
      </c>
      <c r="K40" s="97">
        <v>2</v>
      </c>
      <c r="L40" s="97">
        <v>3</v>
      </c>
      <c r="M40" s="97">
        <v>3</v>
      </c>
      <c r="N40" s="103">
        <f t="shared" si="6"/>
        <v>17</v>
      </c>
      <c r="O40" s="100">
        <f t="shared" si="7"/>
        <v>17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8</v>
      </c>
      <c r="J41" s="106">
        <f>SUM(J42:J43)</f>
        <v>12</v>
      </c>
      <c r="K41" s="106">
        <f>SUM(K42:K43)</f>
        <v>35</v>
      </c>
      <c r="L41" s="106">
        <f>SUM(L42:L43)</f>
        <v>70</v>
      </c>
      <c r="M41" s="106">
        <f>SUM(M42:M43)</f>
        <v>209</v>
      </c>
      <c r="N41" s="107">
        <f t="shared" si="6"/>
        <v>334</v>
      </c>
      <c r="O41" s="108">
        <f t="shared" si="7"/>
        <v>334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8</v>
      </c>
      <c r="J42" s="92">
        <v>12</v>
      </c>
      <c r="K42" s="92">
        <v>34</v>
      </c>
      <c r="L42" s="92">
        <v>68</v>
      </c>
      <c r="M42" s="92">
        <v>206</v>
      </c>
      <c r="N42" s="102">
        <f t="shared" si="6"/>
        <v>328</v>
      </c>
      <c r="O42" s="95">
        <f t="shared" si="7"/>
        <v>328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0</v>
      </c>
      <c r="K43" s="97">
        <v>1</v>
      </c>
      <c r="L43" s="97">
        <v>2</v>
      </c>
      <c r="M43" s="97">
        <v>3</v>
      </c>
      <c r="N43" s="103">
        <f t="shared" si="6"/>
        <v>6</v>
      </c>
      <c r="O43" s="100">
        <f t="shared" si="7"/>
        <v>6</v>
      </c>
    </row>
    <row r="44" spans="3:15" s="15" customFormat="1" ht="18.75" customHeight="1" thickBot="1">
      <c r="C44" s="60" t="s">
        <v>28</v>
      </c>
      <c r="D44" s="61"/>
      <c r="E44" s="61"/>
      <c r="F44" s="97">
        <v>0</v>
      </c>
      <c r="G44" s="109">
        <v>5</v>
      </c>
      <c r="H44" s="110">
        <f t="shared" si="5"/>
        <v>5</v>
      </c>
      <c r="I44" s="101">
        <v>241</v>
      </c>
      <c r="J44" s="97">
        <v>356</v>
      </c>
      <c r="K44" s="97">
        <v>452</v>
      </c>
      <c r="L44" s="97">
        <v>505</v>
      </c>
      <c r="M44" s="97">
        <v>607</v>
      </c>
      <c r="N44" s="103">
        <f t="shared" si="6"/>
        <v>2161</v>
      </c>
      <c r="O44" s="111">
        <f>H44+N44</f>
        <v>2166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24">
      <selection activeCell="G137" sqref="G137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平成１８年１２月月報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2" t="s">
        <v>68</v>
      </c>
      <c r="D9" s="293"/>
      <c r="E9" s="293"/>
      <c r="F9" s="294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0" t="s">
        <v>47</v>
      </c>
    </row>
    <row r="10" spans="1:18" ht="28.5" customHeight="1">
      <c r="A10" s="119"/>
      <c r="B10" s="119"/>
      <c r="C10" s="295"/>
      <c r="D10" s="296"/>
      <c r="E10" s="296"/>
      <c r="F10" s="297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1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2536</v>
      </c>
      <c r="H12" s="184">
        <f t="shared" si="0"/>
        <v>1048</v>
      </c>
      <c r="I12" s="185">
        <f t="shared" si="0"/>
        <v>3584</v>
      </c>
      <c r="J12" s="186">
        <f>J13+J19+J22+J26+J30+J31</f>
        <v>1819</v>
      </c>
      <c r="K12" s="184">
        <f t="shared" si="0"/>
        <v>5808</v>
      </c>
      <c r="L12" s="183">
        <f t="shared" si="0"/>
        <v>4098</v>
      </c>
      <c r="M12" s="183">
        <f t="shared" si="0"/>
        <v>3395</v>
      </c>
      <c r="N12" s="183">
        <f t="shared" si="0"/>
        <v>1885</v>
      </c>
      <c r="O12" s="184">
        <f t="shared" si="0"/>
        <v>2156</v>
      </c>
      <c r="P12" s="183">
        <f t="shared" si="0"/>
        <v>19161</v>
      </c>
      <c r="Q12" s="187">
        <f t="shared" si="0"/>
        <v>22745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890</v>
      </c>
      <c r="H13" s="189">
        <f t="shared" si="1"/>
        <v>320</v>
      </c>
      <c r="I13" s="190">
        <f t="shared" si="1"/>
        <v>1210</v>
      </c>
      <c r="J13" s="191">
        <f t="shared" si="1"/>
        <v>684</v>
      </c>
      <c r="K13" s="189">
        <f t="shared" si="1"/>
        <v>1879</v>
      </c>
      <c r="L13" s="188">
        <f t="shared" si="1"/>
        <v>1246</v>
      </c>
      <c r="M13" s="188">
        <f t="shared" si="1"/>
        <v>1034</v>
      </c>
      <c r="N13" s="188">
        <f t="shared" si="1"/>
        <v>668</v>
      </c>
      <c r="O13" s="189">
        <f t="shared" si="1"/>
        <v>994</v>
      </c>
      <c r="P13" s="188">
        <f t="shared" si="1"/>
        <v>6505</v>
      </c>
      <c r="Q13" s="192">
        <f t="shared" si="1"/>
        <v>7715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804</v>
      </c>
      <c r="H14" s="189">
        <v>249</v>
      </c>
      <c r="I14" s="190">
        <f>SUM(G14:H14)</f>
        <v>1053</v>
      </c>
      <c r="J14" s="191">
        <v>612</v>
      </c>
      <c r="K14" s="189">
        <v>1451</v>
      </c>
      <c r="L14" s="188">
        <v>776</v>
      </c>
      <c r="M14" s="188">
        <v>580</v>
      </c>
      <c r="N14" s="188">
        <v>310</v>
      </c>
      <c r="O14" s="189">
        <v>383</v>
      </c>
      <c r="P14" s="188">
        <f>SUM(J14:O14)</f>
        <v>4112</v>
      </c>
      <c r="Q14" s="192">
        <f>I14+P14</f>
        <v>5165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4</v>
      </c>
      <c r="L15" s="188">
        <v>17</v>
      </c>
      <c r="M15" s="188">
        <v>29</v>
      </c>
      <c r="N15" s="188">
        <v>43</v>
      </c>
      <c r="O15" s="189">
        <v>168</v>
      </c>
      <c r="P15" s="188">
        <f>SUM(J15:O15)</f>
        <v>261</v>
      </c>
      <c r="Q15" s="192">
        <f>I15+P15</f>
        <v>261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46</v>
      </c>
      <c r="H16" s="189">
        <v>41</v>
      </c>
      <c r="I16" s="190">
        <f>SUM(G16:H16)</f>
        <v>87</v>
      </c>
      <c r="J16" s="191">
        <v>32</v>
      </c>
      <c r="K16" s="189">
        <v>222</v>
      </c>
      <c r="L16" s="188">
        <v>208</v>
      </c>
      <c r="M16" s="188">
        <v>251</v>
      </c>
      <c r="N16" s="188">
        <v>161</v>
      </c>
      <c r="O16" s="189">
        <v>244</v>
      </c>
      <c r="P16" s="188">
        <f>SUM(J16:O16)</f>
        <v>1118</v>
      </c>
      <c r="Q16" s="192">
        <f>I16+P16</f>
        <v>1205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3</v>
      </c>
      <c r="H17" s="189">
        <v>4</v>
      </c>
      <c r="I17" s="190">
        <f>SUM(G17:H17)</f>
        <v>7</v>
      </c>
      <c r="J17" s="191">
        <v>1</v>
      </c>
      <c r="K17" s="189">
        <v>19</v>
      </c>
      <c r="L17" s="188">
        <v>19</v>
      </c>
      <c r="M17" s="188">
        <v>18</v>
      </c>
      <c r="N17" s="188">
        <v>7</v>
      </c>
      <c r="O17" s="189">
        <v>20</v>
      </c>
      <c r="P17" s="188">
        <f>SUM(J17:O17)</f>
        <v>84</v>
      </c>
      <c r="Q17" s="192">
        <f>I17+P17</f>
        <v>91</v>
      </c>
      <c r="R17" s="119"/>
    </row>
    <row r="18" spans="1:18" ht="18" customHeight="1">
      <c r="A18" s="119"/>
      <c r="B18" s="119"/>
      <c r="C18" s="131"/>
      <c r="D18" s="134"/>
      <c r="E18" s="298" t="s">
        <v>96</v>
      </c>
      <c r="F18" s="299"/>
      <c r="G18" s="188">
        <v>37</v>
      </c>
      <c r="H18" s="189">
        <v>26</v>
      </c>
      <c r="I18" s="190">
        <f>SUM(G18:H18)</f>
        <v>63</v>
      </c>
      <c r="J18" s="191">
        <v>39</v>
      </c>
      <c r="K18" s="189">
        <v>183</v>
      </c>
      <c r="L18" s="188">
        <v>226</v>
      </c>
      <c r="M18" s="188">
        <v>156</v>
      </c>
      <c r="N18" s="188">
        <v>147</v>
      </c>
      <c r="O18" s="189">
        <v>179</v>
      </c>
      <c r="P18" s="188">
        <f>SUM(J18:O18)</f>
        <v>930</v>
      </c>
      <c r="Q18" s="192">
        <f>I18+P18</f>
        <v>993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334</v>
      </c>
      <c r="H19" s="189">
        <f t="shared" si="2"/>
        <v>179</v>
      </c>
      <c r="I19" s="190">
        <f t="shared" si="2"/>
        <v>513</v>
      </c>
      <c r="J19" s="191">
        <f t="shared" si="2"/>
        <v>235</v>
      </c>
      <c r="K19" s="189">
        <f t="shared" si="2"/>
        <v>1101</v>
      </c>
      <c r="L19" s="188">
        <f>SUM(L20:L21)</f>
        <v>721</v>
      </c>
      <c r="M19" s="188">
        <f t="shared" si="2"/>
        <v>561</v>
      </c>
      <c r="N19" s="188">
        <f t="shared" si="2"/>
        <v>258</v>
      </c>
      <c r="O19" s="189">
        <f t="shared" si="2"/>
        <v>154</v>
      </c>
      <c r="P19" s="188">
        <f>SUM(P20:P21)</f>
        <v>3030</v>
      </c>
      <c r="Q19" s="192">
        <f t="shared" si="2"/>
        <v>3543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304</v>
      </c>
      <c r="H20" s="189">
        <v>158</v>
      </c>
      <c r="I20" s="190">
        <f>SUM(G20:H20)</f>
        <v>462</v>
      </c>
      <c r="J20" s="191">
        <v>207</v>
      </c>
      <c r="K20" s="189">
        <v>917</v>
      </c>
      <c r="L20" s="188">
        <v>567</v>
      </c>
      <c r="M20" s="188">
        <v>424</v>
      </c>
      <c r="N20" s="188">
        <v>206</v>
      </c>
      <c r="O20" s="189">
        <v>118</v>
      </c>
      <c r="P20" s="188">
        <f>SUM(J20:O20)</f>
        <v>2439</v>
      </c>
      <c r="Q20" s="192">
        <f>I20+P20</f>
        <v>2901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30</v>
      </c>
      <c r="H21" s="189">
        <v>21</v>
      </c>
      <c r="I21" s="190">
        <f>SUM(G21:H21)</f>
        <v>51</v>
      </c>
      <c r="J21" s="191">
        <v>28</v>
      </c>
      <c r="K21" s="189">
        <v>184</v>
      </c>
      <c r="L21" s="188">
        <v>154</v>
      </c>
      <c r="M21" s="188">
        <v>137</v>
      </c>
      <c r="N21" s="188">
        <v>52</v>
      </c>
      <c r="O21" s="189">
        <v>36</v>
      </c>
      <c r="P21" s="188">
        <f>SUM(J21:O21)</f>
        <v>591</v>
      </c>
      <c r="Q21" s="192">
        <f>I21+P21</f>
        <v>642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6</v>
      </c>
      <c r="H22" s="189">
        <f t="shared" si="3"/>
        <v>11</v>
      </c>
      <c r="I22" s="190">
        <f t="shared" si="3"/>
        <v>17</v>
      </c>
      <c r="J22" s="191">
        <f t="shared" si="3"/>
        <v>6</v>
      </c>
      <c r="K22" s="189">
        <f t="shared" si="3"/>
        <v>135</v>
      </c>
      <c r="L22" s="188">
        <f t="shared" si="3"/>
        <v>175</v>
      </c>
      <c r="M22" s="188">
        <f t="shared" si="3"/>
        <v>190</v>
      </c>
      <c r="N22" s="188">
        <f t="shared" si="3"/>
        <v>107</v>
      </c>
      <c r="O22" s="189">
        <f t="shared" si="3"/>
        <v>109</v>
      </c>
      <c r="P22" s="188">
        <f t="shared" si="3"/>
        <v>722</v>
      </c>
      <c r="Q22" s="192">
        <f t="shared" si="3"/>
        <v>739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4</v>
      </c>
      <c r="H23" s="189">
        <v>8</v>
      </c>
      <c r="I23" s="190">
        <f>SUM(G23:H23)</f>
        <v>12</v>
      </c>
      <c r="J23" s="191">
        <v>6</v>
      </c>
      <c r="K23" s="189">
        <v>109</v>
      </c>
      <c r="L23" s="188">
        <v>138</v>
      </c>
      <c r="M23" s="188">
        <v>138</v>
      </c>
      <c r="N23" s="188">
        <v>80</v>
      </c>
      <c r="O23" s="189">
        <v>79</v>
      </c>
      <c r="P23" s="188">
        <f>SUM(J23:O23)</f>
        <v>550</v>
      </c>
      <c r="Q23" s="192">
        <f>I23+P23</f>
        <v>562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2</v>
      </c>
      <c r="H24" s="189">
        <v>3</v>
      </c>
      <c r="I24" s="190">
        <f>SUM(G24:H24)</f>
        <v>5</v>
      </c>
      <c r="J24" s="191">
        <v>0</v>
      </c>
      <c r="K24" s="189">
        <v>26</v>
      </c>
      <c r="L24" s="188">
        <v>37</v>
      </c>
      <c r="M24" s="188">
        <v>51</v>
      </c>
      <c r="N24" s="188">
        <v>27</v>
      </c>
      <c r="O24" s="189">
        <v>30</v>
      </c>
      <c r="P24" s="188">
        <f>SUM(J24:O24)</f>
        <v>171</v>
      </c>
      <c r="Q24" s="192">
        <f>I24+P24</f>
        <v>176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0</v>
      </c>
      <c r="M25" s="188">
        <v>1</v>
      </c>
      <c r="N25" s="188">
        <v>0</v>
      </c>
      <c r="O25" s="189">
        <v>0</v>
      </c>
      <c r="P25" s="188">
        <f>SUM(J25:O25)</f>
        <v>1</v>
      </c>
      <c r="Q25" s="192">
        <f>I25+P25</f>
        <v>1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152</v>
      </c>
      <c r="H26" s="189">
        <f t="shared" si="4"/>
        <v>111</v>
      </c>
      <c r="I26" s="190">
        <f t="shared" si="4"/>
        <v>263</v>
      </c>
      <c r="J26" s="191">
        <f t="shared" si="4"/>
        <v>120</v>
      </c>
      <c r="K26" s="189">
        <f t="shared" si="4"/>
        <v>655</v>
      </c>
      <c r="L26" s="188">
        <f t="shared" si="4"/>
        <v>736</v>
      </c>
      <c r="M26" s="188">
        <f t="shared" si="4"/>
        <v>703</v>
      </c>
      <c r="N26" s="188">
        <f t="shared" si="4"/>
        <v>391</v>
      </c>
      <c r="O26" s="189">
        <f t="shared" si="4"/>
        <v>445</v>
      </c>
      <c r="P26" s="188">
        <f t="shared" si="4"/>
        <v>3050</v>
      </c>
      <c r="Q26" s="192">
        <f t="shared" si="4"/>
        <v>3313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113</v>
      </c>
      <c r="H27" s="189">
        <v>94</v>
      </c>
      <c r="I27" s="190">
        <f>SUM(G27:H27)</f>
        <v>207</v>
      </c>
      <c r="J27" s="191">
        <v>105</v>
      </c>
      <c r="K27" s="189">
        <v>591</v>
      </c>
      <c r="L27" s="188">
        <v>708</v>
      </c>
      <c r="M27" s="188">
        <v>653</v>
      </c>
      <c r="N27" s="188">
        <v>383</v>
      </c>
      <c r="O27" s="189">
        <v>437</v>
      </c>
      <c r="P27" s="188">
        <f>SUM(J27:O27)</f>
        <v>2877</v>
      </c>
      <c r="Q27" s="192">
        <f>I27+P27</f>
        <v>3084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17</v>
      </c>
      <c r="H28" s="189">
        <v>8</v>
      </c>
      <c r="I28" s="190">
        <f>SUM(G28:H28)</f>
        <v>25</v>
      </c>
      <c r="J28" s="191">
        <v>5</v>
      </c>
      <c r="K28" s="189">
        <v>32</v>
      </c>
      <c r="L28" s="188">
        <v>17</v>
      </c>
      <c r="M28" s="188">
        <v>27</v>
      </c>
      <c r="N28" s="188">
        <v>3</v>
      </c>
      <c r="O28" s="189">
        <v>7</v>
      </c>
      <c r="P28" s="188">
        <f>SUM(J28:O28)</f>
        <v>91</v>
      </c>
      <c r="Q28" s="192">
        <f>I28+P28</f>
        <v>116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22</v>
      </c>
      <c r="H29" s="189">
        <v>9</v>
      </c>
      <c r="I29" s="190">
        <f>SUM(G29:H29)</f>
        <v>31</v>
      </c>
      <c r="J29" s="191">
        <v>10</v>
      </c>
      <c r="K29" s="189">
        <v>32</v>
      </c>
      <c r="L29" s="188">
        <v>11</v>
      </c>
      <c r="M29" s="188">
        <v>23</v>
      </c>
      <c r="N29" s="188">
        <v>5</v>
      </c>
      <c r="O29" s="189">
        <v>1</v>
      </c>
      <c r="P29" s="188">
        <f>SUM(J29:O29)</f>
        <v>82</v>
      </c>
      <c r="Q29" s="192">
        <f>I29+P29</f>
        <v>113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29</v>
      </c>
      <c r="H30" s="189">
        <v>13</v>
      </c>
      <c r="I30" s="190">
        <f>SUM(G30:H30)</f>
        <v>42</v>
      </c>
      <c r="J30" s="191">
        <v>13</v>
      </c>
      <c r="K30" s="189">
        <v>72</v>
      </c>
      <c r="L30" s="188">
        <v>47</v>
      </c>
      <c r="M30" s="188">
        <v>44</v>
      </c>
      <c r="N30" s="188">
        <v>35</v>
      </c>
      <c r="O30" s="189">
        <v>17</v>
      </c>
      <c r="P30" s="188">
        <f>SUM(J30:O30)</f>
        <v>228</v>
      </c>
      <c r="Q30" s="192">
        <f>I30+P30</f>
        <v>270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1125</v>
      </c>
      <c r="H31" s="194">
        <v>414</v>
      </c>
      <c r="I31" s="195">
        <f>SUM(G31:H31)</f>
        <v>1539</v>
      </c>
      <c r="J31" s="196">
        <v>761</v>
      </c>
      <c r="K31" s="194">
        <v>1966</v>
      </c>
      <c r="L31" s="193">
        <v>1173</v>
      </c>
      <c r="M31" s="193">
        <v>863</v>
      </c>
      <c r="N31" s="193">
        <v>426</v>
      </c>
      <c r="O31" s="194">
        <v>437</v>
      </c>
      <c r="P31" s="195">
        <f>SUM(J31:O31)</f>
        <v>5626</v>
      </c>
      <c r="Q31" s="197">
        <f>I31+P31</f>
        <v>7165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1</v>
      </c>
      <c r="H32" s="184">
        <f t="shared" si="5"/>
        <v>0</v>
      </c>
      <c r="I32" s="185">
        <f t="shared" si="5"/>
        <v>1</v>
      </c>
      <c r="J32" s="186">
        <f t="shared" si="5"/>
        <v>0</v>
      </c>
      <c r="K32" s="184">
        <f t="shared" si="5"/>
        <v>99</v>
      </c>
      <c r="L32" s="183">
        <f t="shared" si="5"/>
        <v>138</v>
      </c>
      <c r="M32" s="183">
        <f t="shared" si="5"/>
        <v>108</v>
      </c>
      <c r="N32" s="183">
        <f t="shared" si="5"/>
        <v>71</v>
      </c>
      <c r="O32" s="184">
        <f t="shared" si="5"/>
        <v>37</v>
      </c>
      <c r="P32" s="183">
        <f t="shared" si="5"/>
        <v>453</v>
      </c>
      <c r="Q32" s="187">
        <f t="shared" si="5"/>
        <v>454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1</v>
      </c>
      <c r="H34" s="189">
        <v>0</v>
      </c>
      <c r="I34" s="190">
        <f>SUM(G34:H34)</f>
        <v>1</v>
      </c>
      <c r="J34" s="191">
        <v>0</v>
      </c>
      <c r="K34" s="189">
        <v>24</v>
      </c>
      <c r="L34" s="188">
        <v>31</v>
      </c>
      <c r="M34" s="188">
        <v>41</v>
      </c>
      <c r="N34" s="188">
        <v>23</v>
      </c>
      <c r="O34" s="189">
        <v>23</v>
      </c>
      <c r="P34" s="188">
        <f t="shared" si="6"/>
        <v>142</v>
      </c>
      <c r="Q34" s="192">
        <f t="shared" si="7"/>
        <v>143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0</v>
      </c>
      <c r="L35" s="188">
        <v>5</v>
      </c>
      <c r="M35" s="188">
        <v>2</v>
      </c>
      <c r="N35" s="188">
        <v>0</v>
      </c>
      <c r="O35" s="189">
        <v>0</v>
      </c>
      <c r="P35" s="188">
        <f t="shared" si="6"/>
        <v>7</v>
      </c>
      <c r="Q35" s="192">
        <f t="shared" si="7"/>
        <v>7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75</v>
      </c>
      <c r="L36" s="188">
        <v>102</v>
      </c>
      <c r="M36" s="188">
        <v>65</v>
      </c>
      <c r="N36" s="188">
        <v>48</v>
      </c>
      <c r="O36" s="189">
        <v>14</v>
      </c>
      <c r="P36" s="188">
        <f t="shared" si="6"/>
        <v>304</v>
      </c>
      <c r="Q36" s="192">
        <f t="shared" si="7"/>
        <v>304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304" t="s">
        <v>83</v>
      </c>
      <c r="E38" s="305"/>
      <c r="F38" s="306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0</v>
      </c>
      <c r="H39" s="184">
        <f>SUM(H40:H42)</f>
        <v>5</v>
      </c>
      <c r="I39" s="185">
        <f>SUM(I40:I42)</f>
        <v>5</v>
      </c>
      <c r="J39" s="204"/>
      <c r="K39" s="184">
        <f aca="true" t="shared" si="8" ref="K39:Q39">SUM(K40:K42)</f>
        <v>244</v>
      </c>
      <c r="L39" s="183">
        <f t="shared" si="8"/>
        <v>362</v>
      </c>
      <c r="M39" s="183">
        <f t="shared" si="8"/>
        <v>466</v>
      </c>
      <c r="N39" s="183">
        <f t="shared" si="8"/>
        <v>514</v>
      </c>
      <c r="O39" s="184">
        <f t="shared" si="8"/>
        <v>617</v>
      </c>
      <c r="P39" s="183">
        <f t="shared" si="8"/>
        <v>2203</v>
      </c>
      <c r="Q39" s="187">
        <f t="shared" si="8"/>
        <v>2208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4</v>
      </c>
      <c r="I40" s="190">
        <f>SUM(G40:H40)</f>
        <v>4</v>
      </c>
      <c r="J40" s="201"/>
      <c r="K40" s="189">
        <v>76</v>
      </c>
      <c r="L40" s="188">
        <v>150</v>
      </c>
      <c r="M40" s="188">
        <v>207</v>
      </c>
      <c r="N40" s="188">
        <v>267</v>
      </c>
      <c r="O40" s="189">
        <v>287</v>
      </c>
      <c r="P40" s="188">
        <f>SUM(J40:O40)</f>
        <v>987</v>
      </c>
      <c r="Q40" s="192">
        <f>I40+P40</f>
        <v>991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0</v>
      </c>
      <c r="H41" s="189">
        <v>1</v>
      </c>
      <c r="I41" s="190">
        <f>SUM(G41:H41)</f>
        <v>1</v>
      </c>
      <c r="J41" s="202"/>
      <c r="K41" s="189">
        <v>160</v>
      </c>
      <c r="L41" s="188">
        <v>199</v>
      </c>
      <c r="M41" s="188">
        <v>224</v>
      </c>
      <c r="N41" s="188">
        <v>173</v>
      </c>
      <c r="O41" s="189">
        <v>116</v>
      </c>
      <c r="P41" s="188">
        <f>SUM(J41:O41)</f>
        <v>872</v>
      </c>
      <c r="Q41" s="192">
        <f>I41+P41</f>
        <v>873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8</v>
      </c>
      <c r="L42" s="210">
        <v>13</v>
      </c>
      <c r="M42" s="210">
        <v>35</v>
      </c>
      <c r="N42" s="210">
        <v>74</v>
      </c>
      <c r="O42" s="209">
        <v>214</v>
      </c>
      <c r="P42" s="210">
        <f>SUM(J42:O42)</f>
        <v>344</v>
      </c>
      <c r="Q42" s="211">
        <f>I42+P42</f>
        <v>344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2537</v>
      </c>
      <c r="H43" s="213">
        <f t="shared" si="9"/>
        <v>1053</v>
      </c>
      <c r="I43" s="214">
        <f t="shared" si="9"/>
        <v>3590</v>
      </c>
      <c r="J43" s="215">
        <f>J12+J32+J39</f>
        <v>1819</v>
      </c>
      <c r="K43" s="213">
        <f t="shared" si="9"/>
        <v>6151</v>
      </c>
      <c r="L43" s="212">
        <f t="shared" si="9"/>
        <v>4598</v>
      </c>
      <c r="M43" s="212">
        <f t="shared" si="9"/>
        <v>3969</v>
      </c>
      <c r="N43" s="212">
        <f t="shared" si="9"/>
        <v>2470</v>
      </c>
      <c r="O43" s="213">
        <f t="shared" si="9"/>
        <v>2810</v>
      </c>
      <c r="P43" s="212">
        <f t="shared" si="9"/>
        <v>21817</v>
      </c>
      <c r="Q43" s="216">
        <f t="shared" si="9"/>
        <v>25407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3182323</v>
      </c>
      <c r="H45" s="184">
        <f t="shared" si="10"/>
        <v>2137254</v>
      </c>
      <c r="I45" s="185">
        <f t="shared" si="10"/>
        <v>5319577</v>
      </c>
      <c r="J45" s="186">
        <f t="shared" si="10"/>
        <v>3081652</v>
      </c>
      <c r="K45" s="184">
        <f t="shared" si="10"/>
        <v>17243568</v>
      </c>
      <c r="L45" s="183">
        <f t="shared" si="10"/>
        <v>14249674</v>
      </c>
      <c r="M45" s="183">
        <f t="shared" si="10"/>
        <v>14144113</v>
      </c>
      <c r="N45" s="183">
        <f t="shared" si="10"/>
        <v>9105939</v>
      </c>
      <c r="O45" s="184">
        <f t="shared" si="10"/>
        <v>10877073</v>
      </c>
      <c r="P45" s="183">
        <f t="shared" si="10"/>
        <v>68702019</v>
      </c>
      <c r="Q45" s="187">
        <f t="shared" si="10"/>
        <v>74021596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1598856</v>
      </c>
      <c r="H46" s="189">
        <f t="shared" si="11"/>
        <v>878477</v>
      </c>
      <c r="I46" s="190">
        <f t="shared" si="11"/>
        <v>2477333</v>
      </c>
      <c r="J46" s="191">
        <f t="shared" si="11"/>
        <v>1524478</v>
      </c>
      <c r="K46" s="189">
        <f t="shared" si="11"/>
        <v>7578232</v>
      </c>
      <c r="L46" s="188">
        <f t="shared" si="11"/>
        <v>5805384</v>
      </c>
      <c r="M46" s="188">
        <f t="shared" si="11"/>
        <v>5786234</v>
      </c>
      <c r="N46" s="188">
        <f t="shared" si="11"/>
        <v>4124118</v>
      </c>
      <c r="O46" s="189">
        <f t="shared" si="11"/>
        <v>6885991</v>
      </c>
      <c r="P46" s="188">
        <f t="shared" si="11"/>
        <v>31704437</v>
      </c>
      <c r="Q46" s="192">
        <f t="shared" si="11"/>
        <v>34181770</v>
      </c>
    </row>
    <row r="47" spans="3:17" ht="18" customHeight="1">
      <c r="C47" s="131"/>
      <c r="D47" s="134"/>
      <c r="E47" s="135" t="s">
        <v>92</v>
      </c>
      <c r="F47" s="136"/>
      <c r="G47" s="188">
        <v>1450160</v>
      </c>
      <c r="H47" s="189">
        <v>672650</v>
      </c>
      <c r="I47" s="190">
        <f>SUM(G47:H47)</f>
        <v>2122810</v>
      </c>
      <c r="J47" s="191">
        <v>1394275</v>
      </c>
      <c r="K47" s="189">
        <v>6456105</v>
      </c>
      <c r="L47" s="188">
        <v>4594874</v>
      </c>
      <c r="M47" s="188">
        <v>4224017</v>
      </c>
      <c r="N47" s="188">
        <v>2933385</v>
      </c>
      <c r="O47" s="189">
        <v>4311664</v>
      </c>
      <c r="P47" s="188">
        <f>SUM(J47:O47)</f>
        <v>23914320</v>
      </c>
      <c r="Q47" s="192">
        <f>I47+P47</f>
        <v>26037130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18750</v>
      </c>
      <c r="L48" s="188">
        <v>78300</v>
      </c>
      <c r="M48" s="188">
        <v>160504</v>
      </c>
      <c r="N48" s="188">
        <v>218200</v>
      </c>
      <c r="O48" s="189">
        <v>976213</v>
      </c>
      <c r="P48" s="188">
        <f>SUM(J48:O48)</f>
        <v>1451967</v>
      </c>
      <c r="Q48" s="192">
        <f>I48+P48</f>
        <v>1451967</v>
      </c>
    </row>
    <row r="49" spans="3:17" ht="18" customHeight="1">
      <c r="C49" s="131"/>
      <c r="D49" s="134"/>
      <c r="E49" s="135" t="s">
        <v>94</v>
      </c>
      <c r="F49" s="136"/>
      <c r="G49" s="188">
        <v>110787</v>
      </c>
      <c r="H49" s="189">
        <v>171167</v>
      </c>
      <c r="I49" s="190">
        <f>SUM(G49:H49)</f>
        <v>281954</v>
      </c>
      <c r="J49" s="191">
        <v>88933</v>
      </c>
      <c r="K49" s="189">
        <v>908107</v>
      </c>
      <c r="L49" s="188">
        <v>905990</v>
      </c>
      <c r="M49" s="188">
        <v>1234823</v>
      </c>
      <c r="N49" s="188">
        <v>823583</v>
      </c>
      <c r="O49" s="189">
        <v>1411484</v>
      </c>
      <c r="P49" s="188">
        <f>SUM(J49:O49)</f>
        <v>5372920</v>
      </c>
      <c r="Q49" s="192">
        <f>I49+P49</f>
        <v>5654874</v>
      </c>
    </row>
    <row r="50" spans="3:17" ht="18" customHeight="1">
      <c r="C50" s="131"/>
      <c r="D50" s="134"/>
      <c r="E50" s="135" t="s">
        <v>95</v>
      </c>
      <c r="F50" s="136"/>
      <c r="G50" s="188">
        <v>7719</v>
      </c>
      <c r="H50" s="189">
        <v>10820</v>
      </c>
      <c r="I50" s="190">
        <f>SUM(G50:H50)</f>
        <v>18539</v>
      </c>
      <c r="J50" s="191">
        <v>1560</v>
      </c>
      <c r="K50" s="189">
        <v>42800</v>
      </c>
      <c r="L50" s="188">
        <v>38360</v>
      </c>
      <c r="M50" s="188">
        <v>36100</v>
      </c>
      <c r="N50" s="188">
        <v>14120</v>
      </c>
      <c r="O50" s="189">
        <v>45240</v>
      </c>
      <c r="P50" s="188">
        <f>SUM(J50:O50)</f>
        <v>178180</v>
      </c>
      <c r="Q50" s="192">
        <f>I50+P50</f>
        <v>196719</v>
      </c>
    </row>
    <row r="51" spans="3:17" ht="18" customHeight="1">
      <c r="C51" s="131"/>
      <c r="D51" s="134"/>
      <c r="E51" s="298" t="s">
        <v>105</v>
      </c>
      <c r="F51" s="299"/>
      <c r="G51" s="188">
        <v>30190</v>
      </c>
      <c r="H51" s="189">
        <v>23840</v>
      </c>
      <c r="I51" s="190">
        <f>SUM(G51:H51)</f>
        <v>54030</v>
      </c>
      <c r="J51" s="191">
        <v>39710</v>
      </c>
      <c r="K51" s="189">
        <v>152470</v>
      </c>
      <c r="L51" s="188">
        <v>187860</v>
      </c>
      <c r="M51" s="188">
        <v>130790</v>
      </c>
      <c r="N51" s="188">
        <v>134830</v>
      </c>
      <c r="O51" s="189">
        <v>141390</v>
      </c>
      <c r="P51" s="188">
        <f>SUM(J51:O51)</f>
        <v>787050</v>
      </c>
      <c r="Q51" s="192">
        <f>I51+P51</f>
        <v>841080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803743</v>
      </c>
      <c r="H52" s="189">
        <f t="shared" si="12"/>
        <v>810489</v>
      </c>
      <c r="I52" s="190">
        <f t="shared" si="12"/>
        <v>1614232</v>
      </c>
      <c r="J52" s="191">
        <f t="shared" si="12"/>
        <v>735183</v>
      </c>
      <c r="K52" s="189">
        <f t="shared" si="12"/>
        <v>5364305</v>
      </c>
      <c r="L52" s="188">
        <f t="shared" si="12"/>
        <v>4470832</v>
      </c>
      <c r="M52" s="188">
        <f t="shared" si="12"/>
        <v>4094067</v>
      </c>
      <c r="N52" s="188">
        <f t="shared" si="12"/>
        <v>2039872</v>
      </c>
      <c r="O52" s="189">
        <f t="shared" si="12"/>
        <v>1229111</v>
      </c>
      <c r="P52" s="188">
        <f t="shared" si="12"/>
        <v>17933370</v>
      </c>
      <c r="Q52" s="192">
        <f t="shared" si="12"/>
        <v>19547602</v>
      </c>
    </row>
    <row r="53" spans="3:17" ht="18" customHeight="1">
      <c r="C53" s="131"/>
      <c r="D53" s="134"/>
      <c r="E53" s="138" t="s">
        <v>97</v>
      </c>
      <c r="F53" s="138"/>
      <c r="G53" s="188">
        <v>722957</v>
      </c>
      <c r="H53" s="189">
        <v>704534</v>
      </c>
      <c r="I53" s="190">
        <f>SUM(G53:H53)</f>
        <v>1427491</v>
      </c>
      <c r="J53" s="191">
        <v>641637</v>
      </c>
      <c r="K53" s="189">
        <v>4446250</v>
      </c>
      <c r="L53" s="188">
        <v>3617486</v>
      </c>
      <c r="M53" s="188">
        <v>3073872</v>
      </c>
      <c r="N53" s="188">
        <v>1593026</v>
      </c>
      <c r="O53" s="189">
        <v>890877</v>
      </c>
      <c r="P53" s="188">
        <f>SUM(J53:O53)</f>
        <v>14263148</v>
      </c>
      <c r="Q53" s="192">
        <f>I53+P53</f>
        <v>15690639</v>
      </c>
    </row>
    <row r="54" spans="3:17" ht="18" customHeight="1">
      <c r="C54" s="131"/>
      <c r="D54" s="134"/>
      <c r="E54" s="138" t="s">
        <v>98</v>
      </c>
      <c r="F54" s="138"/>
      <c r="G54" s="188">
        <v>80786</v>
      </c>
      <c r="H54" s="189">
        <v>105955</v>
      </c>
      <c r="I54" s="190">
        <f>SUM(G54:H54)</f>
        <v>186741</v>
      </c>
      <c r="J54" s="191">
        <v>93546</v>
      </c>
      <c r="K54" s="189">
        <v>918055</v>
      </c>
      <c r="L54" s="188">
        <v>853346</v>
      </c>
      <c r="M54" s="188">
        <v>1020195</v>
      </c>
      <c r="N54" s="188">
        <v>446846</v>
      </c>
      <c r="O54" s="189">
        <v>338234</v>
      </c>
      <c r="P54" s="188">
        <f>SUM(J54:O54)</f>
        <v>3670222</v>
      </c>
      <c r="Q54" s="192">
        <f>I54+P54</f>
        <v>3856963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11784</v>
      </c>
      <c r="H55" s="189">
        <f t="shared" si="13"/>
        <v>39192</v>
      </c>
      <c r="I55" s="190">
        <f t="shared" si="13"/>
        <v>50976</v>
      </c>
      <c r="J55" s="191">
        <f t="shared" si="13"/>
        <v>14518</v>
      </c>
      <c r="K55" s="189">
        <f t="shared" si="13"/>
        <v>653422</v>
      </c>
      <c r="L55" s="188">
        <f t="shared" si="13"/>
        <v>964410</v>
      </c>
      <c r="M55" s="188">
        <f t="shared" si="13"/>
        <v>1284942</v>
      </c>
      <c r="N55" s="188">
        <f t="shared" si="13"/>
        <v>950056</v>
      </c>
      <c r="O55" s="189">
        <f t="shared" si="13"/>
        <v>994901</v>
      </c>
      <c r="P55" s="188">
        <f t="shared" si="13"/>
        <v>4862249</v>
      </c>
      <c r="Q55" s="192">
        <f t="shared" si="13"/>
        <v>4913225</v>
      </c>
    </row>
    <row r="56" spans="3:17" ht="18" customHeight="1">
      <c r="C56" s="131"/>
      <c r="D56" s="134"/>
      <c r="E56" s="135" t="s">
        <v>99</v>
      </c>
      <c r="F56" s="136"/>
      <c r="G56" s="188">
        <v>5422</v>
      </c>
      <c r="H56" s="189">
        <v>23745</v>
      </c>
      <c r="I56" s="190">
        <f>SUM(G56:H56)</f>
        <v>29167</v>
      </c>
      <c r="J56" s="191">
        <v>14518</v>
      </c>
      <c r="K56" s="189">
        <v>514079</v>
      </c>
      <c r="L56" s="188">
        <v>727072</v>
      </c>
      <c r="M56" s="188">
        <v>926984</v>
      </c>
      <c r="N56" s="188">
        <v>744111</v>
      </c>
      <c r="O56" s="189">
        <v>744111</v>
      </c>
      <c r="P56" s="188">
        <f>SUM(J56:O56)</f>
        <v>3670875</v>
      </c>
      <c r="Q56" s="192">
        <f>I56+P56</f>
        <v>3700042</v>
      </c>
    </row>
    <row r="57" spans="3:17" ht="18" customHeight="1">
      <c r="C57" s="131"/>
      <c r="D57" s="134"/>
      <c r="E57" s="287" t="s">
        <v>100</v>
      </c>
      <c r="F57" s="289"/>
      <c r="G57" s="188">
        <v>6362</v>
      </c>
      <c r="H57" s="189">
        <v>15447</v>
      </c>
      <c r="I57" s="190">
        <f>SUM(G57:H57)</f>
        <v>21809</v>
      </c>
      <c r="J57" s="191">
        <v>0</v>
      </c>
      <c r="K57" s="189">
        <v>139343</v>
      </c>
      <c r="L57" s="188">
        <v>237338</v>
      </c>
      <c r="M57" s="188">
        <v>357928</v>
      </c>
      <c r="N57" s="188">
        <v>205945</v>
      </c>
      <c r="O57" s="189">
        <v>250790</v>
      </c>
      <c r="P57" s="188">
        <f>SUM(J57:O57)</f>
        <v>1191344</v>
      </c>
      <c r="Q57" s="192">
        <f>I57+P57</f>
        <v>1213153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0</v>
      </c>
      <c r="M58" s="188">
        <v>30</v>
      </c>
      <c r="N58" s="188">
        <v>0</v>
      </c>
      <c r="O58" s="189">
        <v>0</v>
      </c>
      <c r="P58" s="188">
        <f>SUM(J58:O58)</f>
        <v>30</v>
      </c>
      <c r="Q58" s="192">
        <f>I58+P58</f>
        <v>30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93350</v>
      </c>
      <c r="H59" s="189">
        <f t="shared" si="14"/>
        <v>65240</v>
      </c>
      <c r="I59" s="190">
        <f t="shared" si="14"/>
        <v>158590</v>
      </c>
      <c r="J59" s="191">
        <f t="shared" si="14"/>
        <v>76570</v>
      </c>
      <c r="K59" s="189">
        <f t="shared" si="14"/>
        <v>484176</v>
      </c>
      <c r="L59" s="188">
        <f t="shared" si="14"/>
        <v>973832</v>
      </c>
      <c r="M59" s="188">
        <f t="shared" si="14"/>
        <v>994152</v>
      </c>
      <c r="N59" s="188">
        <f t="shared" si="14"/>
        <v>680441</v>
      </c>
      <c r="O59" s="189">
        <f t="shared" si="14"/>
        <v>785568</v>
      </c>
      <c r="P59" s="188">
        <f t="shared" si="14"/>
        <v>3994739</v>
      </c>
      <c r="Q59" s="192">
        <f t="shared" si="14"/>
        <v>4153329</v>
      </c>
    </row>
    <row r="60" spans="3:17" ht="18" customHeight="1">
      <c r="C60" s="131"/>
      <c r="D60" s="134"/>
      <c r="E60" s="135" t="s">
        <v>102</v>
      </c>
      <c r="F60" s="136"/>
      <c r="G60" s="188">
        <v>93350</v>
      </c>
      <c r="H60" s="189">
        <v>65240</v>
      </c>
      <c r="I60" s="190">
        <f>SUM(G60:H60)</f>
        <v>158590</v>
      </c>
      <c r="J60" s="191">
        <v>76570</v>
      </c>
      <c r="K60" s="189">
        <v>484176</v>
      </c>
      <c r="L60" s="188">
        <v>973832</v>
      </c>
      <c r="M60" s="188">
        <v>994152</v>
      </c>
      <c r="N60" s="188">
        <v>680441</v>
      </c>
      <c r="O60" s="189">
        <v>785568</v>
      </c>
      <c r="P60" s="188">
        <f>SUM(J60:O60)</f>
        <v>3994739</v>
      </c>
      <c r="Q60" s="192">
        <f>I60+P60</f>
        <v>4153329</v>
      </c>
    </row>
    <row r="61" spans="3:17" ht="18" customHeight="1">
      <c r="C61" s="159"/>
      <c r="D61" s="135" t="s">
        <v>106</v>
      </c>
      <c r="E61" s="137"/>
      <c r="F61" s="137"/>
      <c r="G61" s="219">
        <v>173240</v>
      </c>
      <c r="H61" s="219">
        <v>157256</v>
      </c>
      <c r="I61" s="220">
        <f>SUM(G61:H61)</f>
        <v>330496</v>
      </c>
      <c r="J61" s="221">
        <v>91958</v>
      </c>
      <c r="K61" s="219">
        <v>1212783</v>
      </c>
      <c r="L61" s="222">
        <v>871866</v>
      </c>
      <c r="M61" s="222">
        <v>867008</v>
      </c>
      <c r="N61" s="222">
        <v>758532</v>
      </c>
      <c r="O61" s="219">
        <v>412902</v>
      </c>
      <c r="P61" s="222">
        <f>SUM(J61:O61)</f>
        <v>4215049</v>
      </c>
      <c r="Q61" s="223">
        <f>I61+P61</f>
        <v>4545545</v>
      </c>
    </row>
    <row r="62" spans="3:17" ht="18" customHeight="1">
      <c r="C62" s="146"/>
      <c r="D62" s="147" t="s">
        <v>107</v>
      </c>
      <c r="E62" s="148"/>
      <c r="F62" s="148"/>
      <c r="G62" s="193">
        <v>501350</v>
      </c>
      <c r="H62" s="194">
        <v>186600</v>
      </c>
      <c r="I62" s="195">
        <f>SUM(G62:H62)</f>
        <v>687950</v>
      </c>
      <c r="J62" s="196">
        <v>638945</v>
      </c>
      <c r="K62" s="194">
        <v>1950650</v>
      </c>
      <c r="L62" s="193">
        <v>1163350</v>
      </c>
      <c r="M62" s="193">
        <v>1117710</v>
      </c>
      <c r="N62" s="193">
        <v>552920</v>
      </c>
      <c r="O62" s="194">
        <v>568600</v>
      </c>
      <c r="P62" s="195">
        <f>SUM(J62:O62)</f>
        <v>5992175</v>
      </c>
      <c r="Q62" s="197">
        <f>I62+P62</f>
        <v>6680125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3312</v>
      </c>
      <c r="H63" s="184">
        <f t="shared" si="15"/>
        <v>0</v>
      </c>
      <c r="I63" s="185">
        <f t="shared" si="15"/>
        <v>3312</v>
      </c>
      <c r="J63" s="186">
        <f t="shared" si="15"/>
        <v>0</v>
      </c>
      <c r="K63" s="184">
        <f t="shared" si="15"/>
        <v>2078699</v>
      </c>
      <c r="L63" s="183">
        <f t="shared" si="15"/>
        <v>2968552</v>
      </c>
      <c r="M63" s="183">
        <f t="shared" si="15"/>
        <v>2132968</v>
      </c>
      <c r="N63" s="183">
        <f t="shared" si="15"/>
        <v>1528462</v>
      </c>
      <c r="O63" s="184">
        <f t="shared" si="15"/>
        <v>588214</v>
      </c>
      <c r="P63" s="183">
        <f t="shared" si="15"/>
        <v>9296895</v>
      </c>
      <c r="Q63" s="187">
        <f t="shared" si="15"/>
        <v>9300207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3312</v>
      </c>
      <c r="H65" s="189">
        <v>0</v>
      </c>
      <c r="I65" s="190">
        <f>SUM(G65:H65)</f>
        <v>3312</v>
      </c>
      <c r="J65" s="191">
        <v>0</v>
      </c>
      <c r="K65" s="189">
        <v>131738</v>
      </c>
      <c r="L65" s="188">
        <v>226050</v>
      </c>
      <c r="M65" s="188">
        <v>337263</v>
      </c>
      <c r="N65" s="188">
        <v>214636</v>
      </c>
      <c r="O65" s="189">
        <v>187942</v>
      </c>
      <c r="P65" s="188">
        <f t="shared" si="16"/>
        <v>1097629</v>
      </c>
      <c r="Q65" s="192">
        <f t="shared" si="17"/>
        <v>1100941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0</v>
      </c>
      <c r="L66" s="188">
        <v>77625</v>
      </c>
      <c r="M66" s="188">
        <v>46572</v>
      </c>
      <c r="N66" s="188">
        <v>0</v>
      </c>
      <c r="O66" s="189">
        <v>0</v>
      </c>
      <c r="P66" s="188">
        <f t="shared" si="16"/>
        <v>124197</v>
      </c>
      <c r="Q66" s="192">
        <f t="shared" si="17"/>
        <v>124197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1946961</v>
      </c>
      <c r="L67" s="188">
        <v>2664877</v>
      </c>
      <c r="M67" s="188">
        <v>1749133</v>
      </c>
      <c r="N67" s="188">
        <v>1313826</v>
      </c>
      <c r="O67" s="189">
        <v>400272</v>
      </c>
      <c r="P67" s="188">
        <f t="shared" si="16"/>
        <v>8075069</v>
      </c>
      <c r="Q67" s="192">
        <f t="shared" si="17"/>
        <v>8075069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304" t="s">
        <v>83</v>
      </c>
      <c r="E69" s="305"/>
      <c r="F69" s="306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0</v>
      </c>
      <c r="H70" s="184">
        <f>SUM(H71:H73)</f>
        <v>112437</v>
      </c>
      <c r="I70" s="185">
        <f>SUM(I71:I73)</f>
        <v>112437</v>
      </c>
      <c r="J70" s="204"/>
      <c r="K70" s="184">
        <f aca="true" t="shared" si="18" ref="K70:Q70">SUM(K71:K73)</f>
        <v>5676425</v>
      </c>
      <c r="L70" s="183">
        <f t="shared" si="18"/>
        <v>8702767</v>
      </c>
      <c r="M70" s="183">
        <f t="shared" si="18"/>
        <v>12142798</v>
      </c>
      <c r="N70" s="183">
        <f t="shared" si="18"/>
        <v>15115161</v>
      </c>
      <c r="O70" s="184">
        <f t="shared" si="18"/>
        <v>20400937</v>
      </c>
      <c r="P70" s="183">
        <f t="shared" si="18"/>
        <v>62038088</v>
      </c>
      <c r="Q70" s="187">
        <f t="shared" si="18"/>
        <v>62150525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86707</v>
      </c>
      <c r="I71" s="190">
        <f>SUM(G71:H71)</f>
        <v>86707</v>
      </c>
      <c r="J71" s="201"/>
      <c r="K71" s="189">
        <v>1610103</v>
      </c>
      <c r="L71" s="188">
        <v>3418618</v>
      </c>
      <c r="M71" s="188">
        <v>5117820</v>
      </c>
      <c r="N71" s="188">
        <v>7295699</v>
      </c>
      <c r="O71" s="189">
        <v>8266720</v>
      </c>
      <c r="P71" s="188">
        <f>SUM(J71:O71)</f>
        <v>25708960</v>
      </c>
      <c r="Q71" s="192">
        <f>I71+P71</f>
        <v>25795667</v>
      </c>
    </row>
    <row r="72" spans="3:17" ht="18" customHeight="1">
      <c r="C72" s="131"/>
      <c r="D72" s="140" t="s">
        <v>32</v>
      </c>
      <c r="E72" s="140"/>
      <c r="F72" s="144"/>
      <c r="G72" s="188">
        <v>0</v>
      </c>
      <c r="H72" s="189">
        <v>25730</v>
      </c>
      <c r="I72" s="190">
        <f>SUM(G72:H72)</f>
        <v>25730</v>
      </c>
      <c r="J72" s="202"/>
      <c r="K72" s="189">
        <v>3867422</v>
      </c>
      <c r="L72" s="188">
        <v>4954345</v>
      </c>
      <c r="M72" s="188">
        <v>5788838</v>
      </c>
      <c r="N72" s="188">
        <v>5006812</v>
      </c>
      <c r="O72" s="189">
        <v>3295966</v>
      </c>
      <c r="P72" s="188">
        <f>SUM(J72:O72)</f>
        <v>22913383</v>
      </c>
      <c r="Q72" s="192">
        <f>I72+P72</f>
        <v>22939113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198900</v>
      </c>
      <c r="L73" s="210">
        <v>329804</v>
      </c>
      <c r="M73" s="210">
        <v>1236140</v>
      </c>
      <c r="N73" s="210">
        <v>2812650</v>
      </c>
      <c r="O73" s="209">
        <v>8838251</v>
      </c>
      <c r="P73" s="210">
        <f>SUM(J73:O73)</f>
        <v>13415745</v>
      </c>
      <c r="Q73" s="211">
        <f>I73+P73</f>
        <v>13415745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3185635</v>
      </c>
      <c r="H74" s="213">
        <f t="shared" si="19"/>
        <v>2249691</v>
      </c>
      <c r="I74" s="214">
        <f t="shared" si="19"/>
        <v>5435326</v>
      </c>
      <c r="J74" s="215">
        <f t="shared" si="19"/>
        <v>3081652</v>
      </c>
      <c r="K74" s="213">
        <f t="shared" si="19"/>
        <v>24998692</v>
      </c>
      <c r="L74" s="212">
        <f t="shared" si="19"/>
        <v>25920993</v>
      </c>
      <c r="M74" s="212">
        <f t="shared" si="19"/>
        <v>28419879</v>
      </c>
      <c r="N74" s="212">
        <f t="shared" si="19"/>
        <v>25749562</v>
      </c>
      <c r="O74" s="213">
        <f t="shared" si="19"/>
        <v>31866224</v>
      </c>
      <c r="P74" s="212">
        <f t="shared" si="19"/>
        <v>140037002</v>
      </c>
      <c r="Q74" s="216">
        <f t="shared" si="19"/>
        <v>145472328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37073467</v>
      </c>
      <c r="H76" s="184">
        <f t="shared" si="20"/>
        <v>24219506</v>
      </c>
      <c r="I76" s="185">
        <f t="shared" si="20"/>
        <v>61292973</v>
      </c>
      <c r="J76" s="186">
        <f t="shared" si="20"/>
        <v>33692072</v>
      </c>
      <c r="K76" s="224">
        <f t="shared" si="20"/>
        <v>185948562</v>
      </c>
      <c r="L76" s="183">
        <f t="shared" si="20"/>
        <v>151542829</v>
      </c>
      <c r="M76" s="183">
        <f t="shared" si="20"/>
        <v>152119125</v>
      </c>
      <c r="N76" s="183">
        <f t="shared" si="20"/>
        <v>96152281</v>
      </c>
      <c r="O76" s="184">
        <f t="shared" si="20"/>
        <v>114450785</v>
      </c>
      <c r="P76" s="183">
        <f t="shared" si="20"/>
        <v>733905654</v>
      </c>
      <c r="Q76" s="187">
        <f t="shared" si="20"/>
        <v>795198627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16903142</v>
      </c>
      <c r="H77" s="189">
        <f t="shared" si="21"/>
        <v>9257923</v>
      </c>
      <c r="I77" s="190">
        <f t="shared" si="21"/>
        <v>26161065</v>
      </c>
      <c r="J77" s="191">
        <f t="shared" si="21"/>
        <v>16117320</v>
      </c>
      <c r="K77" s="225">
        <f t="shared" si="21"/>
        <v>80010835</v>
      </c>
      <c r="L77" s="188">
        <f t="shared" si="21"/>
        <v>61200007</v>
      </c>
      <c r="M77" s="188">
        <f t="shared" si="21"/>
        <v>60938088</v>
      </c>
      <c r="N77" s="188">
        <f t="shared" si="21"/>
        <v>43457929</v>
      </c>
      <c r="O77" s="189">
        <f t="shared" si="21"/>
        <v>72578559</v>
      </c>
      <c r="P77" s="188">
        <f t="shared" si="21"/>
        <v>334302738</v>
      </c>
      <c r="Q77" s="192">
        <f t="shared" si="21"/>
        <v>360463803</v>
      </c>
    </row>
    <row r="78" spans="3:17" ht="18" customHeight="1">
      <c r="C78" s="131"/>
      <c r="D78" s="134"/>
      <c r="E78" s="135" t="s">
        <v>92</v>
      </c>
      <c r="F78" s="136"/>
      <c r="G78" s="188">
        <v>15368784</v>
      </c>
      <c r="H78" s="189">
        <v>7129252</v>
      </c>
      <c r="I78" s="190">
        <f>SUM(G78:H78)</f>
        <v>22498036</v>
      </c>
      <c r="J78" s="191">
        <v>14779361</v>
      </c>
      <c r="K78" s="225">
        <v>68405228</v>
      </c>
      <c r="L78" s="188">
        <v>48676143</v>
      </c>
      <c r="M78" s="188">
        <v>44715142</v>
      </c>
      <c r="N78" s="188">
        <v>31086728</v>
      </c>
      <c r="O78" s="189">
        <v>45673514</v>
      </c>
      <c r="P78" s="188">
        <f>SUM(J78:O78)</f>
        <v>253336116</v>
      </c>
      <c r="Q78" s="192">
        <f>I78+P78</f>
        <v>275834152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198750</v>
      </c>
      <c r="L79" s="188">
        <v>829980</v>
      </c>
      <c r="M79" s="188">
        <v>1701342</v>
      </c>
      <c r="N79" s="188">
        <v>2311870</v>
      </c>
      <c r="O79" s="189">
        <v>10343657</v>
      </c>
      <c r="P79" s="188">
        <f>SUM(J79:O79)</f>
        <v>15385599</v>
      </c>
      <c r="Q79" s="192">
        <f>I79+P79</f>
        <v>15385599</v>
      </c>
    </row>
    <row r="80" spans="3:17" ht="18" customHeight="1">
      <c r="C80" s="131"/>
      <c r="D80" s="134"/>
      <c r="E80" s="135" t="s">
        <v>94</v>
      </c>
      <c r="F80" s="136"/>
      <c r="G80" s="188">
        <v>1152181</v>
      </c>
      <c r="H80" s="189">
        <v>1777743</v>
      </c>
      <c r="I80" s="190">
        <f>SUM(G80:H80)</f>
        <v>2929924</v>
      </c>
      <c r="J80" s="191">
        <v>924635</v>
      </c>
      <c r="K80" s="225">
        <v>9437037</v>
      </c>
      <c r="L80" s="188">
        <v>9416760</v>
      </c>
      <c r="M80" s="188">
        <v>12838264</v>
      </c>
      <c r="N80" s="188">
        <v>8564183</v>
      </c>
      <c r="O80" s="189">
        <v>14677408</v>
      </c>
      <c r="P80" s="188">
        <f>SUM(J80:O80)</f>
        <v>55858287</v>
      </c>
      <c r="Q80" s="192">
        <f>I80+P80</f>
        <v>58788211</v>
      </c>
    </row>
    <row r="81" spans="3:17" ht="18" customHeight="1">
      <c r="C81" s="131"/>
      <c r="D81" s="134"/>
      <c r="E81" s="135" t="s">
        <v>95</v>
      </c>
      <c r="F81" s="136"/>
      <c r="G81" s="188">
        <v>80277</v>
      </c>
      <c r="H81" s="189">
        <v>112528</v>
      </c>
      <c r="I81" s="190">
        <f>SUM(G81:H81)</f>
        <v>192805</v>
      </c>
      <c r="J81" s="191">
        <v>16224</v>
      </c>
      <c r="K81" s="225">
        <v>445120</v>
      </c>
      <c r="L81" s="188">
        <v>398524</v>
      </c>
      <c r="M81" s="188">
        <v>375440</v>
      </c>
      <c r="N81" s="188">
        <v>146848</v>
      </c>
      <c r="O81" s="189">
        <v>470080</v>
      </c>
      <c r="P81" s="188">
        <f>SUM(J81:O81)</f>
        <v>1852236</v>
      </c>
      <c r="Q81" s="192">
        <f>I81+P81</f>
        <v>2045041</v>
      </c>
    </row>
    <row r="82" spans="3:17" ht="18" customHeight="1">
      <c r="C82" s="131"/>
      <c r="D82" s="134"/>
      <c r="E82" s="298" t="s">
        <v>105</v>
      </c>
      <c r="F82" s="299"/>
      <c r="G82" s="188">
        <v>301900</v>
      </c>
      <c r="H82" s="189">
        <v>238400</v>
      </c>
      <c r="I82" s="190">
        <f>SUM(G82:H82)</f>
        <v>540300</v>
      </c>
      <c r="J82" s="191">
        <v>397100</v>
      </c>
      <c r="K82" s="225">
        <v>1524700</v>
      </c>
      <c r="L82" s="188">
        <v>1878600</v>
      </c>
      <c r="M82" s="188">
        <v>1307900</v>
      </c>
      <c r="N82" s="188">
        <v>1348300</v>
      </c>
      <c r="O82" s="189">
        <v>1413900</v>
      </c>
      <c r="P82" s="188">
        <f>SUM(J82:O82)</f>
        <v>7870500</v>
      </c>
      <c r="Q82" s="192">
        <f>I82+P82</f>
        <v>8410800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8501879</v>
      </c>
      <c r="H83" s="189">
        <f t="shared" si="22"/>
        <v>8561867</v>
      </c>
      <c r="I83" s="190">
        <f t="shared" si="22"/>
        <v>17063746</v>
      </c>
      <c r="J83" s="191">
        <f t="shared" si="22"/>
        <v>7771952</v>
      </c>
      <c r="K83" s="225">
        <f t="shared" si="22"/>
        <v>56651635</v>
      </c>
      <c r="L83" s="188">
        <f t="shared" si="22"/>
        <v>47198955</v>
      </c>
      <c r="M83" s="188">
        <f t="shared" si="22"/>
        <v>43175241</v>
      </c>
      <c r="N83" s="188">
        <f t="shared" si="22"/>
        <v>21533221</v>
      </c>
      <c r="O83" s="189">
        <f t="shared" si="22"/>
        <v>12959686</v>
      </c>
      <c r="P83" s="188">
        <f t="shared" si="22"/>
        <v>189290690</v>
      </c>
      <c r="Q83" s="192">
        <f t="shared" si="22"/>
        <v>206354436</v>
      </c>
    </row>
    <row r="84" spans="3:17" ht="18" customHeight="1">
      <c r="C84" s="131"/>
      <c r="D84" s="134"/>
      <c r="E84" s="138" t="s">
        <v>97</v>
      </c>
      <c r="F84" s="138"/>
      <c r="G84" s="188">
        <v>7661717</v>
      </c>
      <c r="H84" s="189">
        <v>7459935</v>
      </c>
      <c r="I84" s="190">
        <f>SUM(G84:H84)</f>
        <v>15121652</v>
      </c>
      <c r="J84" s="191">
        <v>6799418</v>
      </c>
      <c r="K84" s="225">
        <v>47108645</v>
      </c>
      <c r="L84" s="188">
        <v>38326489</v>
      </c>
      <c r="M84" s="188">
        <v>32567551</v>
      </c>
      <c r="N84" s="188">
        <v>16886042</v>
      </c>
      <c r="O84" s="189">
        <v>9443262</v>
      </c>
      <c r="P84" s="188">
        <f>SUM(J84:O84)</f>
        <v>151131407</v>
      </c>
      <c r="Q84" s="192">
        <f>I84+P84</f>
        <v>166253059</v>
      </c>
    </row>
    <row r="85" spans="3:17" ht="18" customHeight="1">
      <c r="C85" s="131"/>
      <c r="D85" s="134"/>
      <c r="E85" s="138" t="s">
        <v>98</v>
      </c>
      <c r="F85" s="138"/>
      <c r="G85" s="188">
        <v>840162</v>
      </c>
      <c r="H85" s="189">
        <v>1101932</v>
      </c>
      <c r="I85" s="190">
        <f>SUM(G85:H85)</f>
        <v>1942094</v>
      </c>
      <c r="J85" s="191">
        <v>972534</v>
      </c>
      <c r="K85" s="225">
        <v>9542990</v>
      </c>
      <c r="L85" s="188">
        <v>8872466</v>
      </c>
      <c r="M85" s="188">
        <v>10607690</v>
      </c>
      <c r="N85" s="188">
        <v>4647179</v>
      </c>
      <c r="O85" s="189">
        <v>3516424</v>
      </c>
      <c r="P85" s="188">
        <f>SUM(J85:O85)</f>
        <v>38159283</v>
      </c>
      <c r="Q85" s="192">
        <f>I85+P85</f>
        <v>40101377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122550</v>
      </c>
      <c r="H86" s="189">
        <f t="shared" si="23"/>
        <v>407365</v>
      </c>
      <c r="I86" s="190">
        <f t="shared" si="23"/>
        <v>529915</v>
      </c>
      <c r="J86" s="191">
        <f t="shared" si="23"/>
        <v>150986</v>
      </c>
      <c r="K86" s="225">
        <f t="shared" si="23"/>
        <v>6795227</v>
      </c>
      <c r="L86" s="188">
        <f t="shared" si="23"/>
        <v>10023363</v>
      </c>
      <c r="M86" s="188">
        <f t="shared" si="23"/>
        <v>13340300</v>
      </c>
      <c r="N86" s="188">
        <f t="shared" si="23"/>
        <v>9875318</v>
      </c>
      <c r="O86" s="189">
        <f t="shared" si="23"/>
        <v>10345971</v>
      </c>
      <c r="P86" s="188">
        <f t="shared" si="23"/>
        <v>50531165</v>
      </c>
      <c r="Q86" s="192">
        <f t="shared" si="23"/>
        <v>51061080</v>
      </c>
    </row>
    <row r="87" spans="3:17" ht="18" customHeight="1">
      <c r="C87" s="131"/>
      <c r="D87" s="134"/>
      <c r="E87" s="135" t="s">
        <v>99</v>
      </c>
      <c r="F87" s="136"/>
      <c r="G87" s="188">
        <v>56386</v>
      </c>
      <c r="H87" s="189">
        <v>246945</v>
      </c>
      <c r="I87" s="190">
        <f>SUM(G87:H87)</f>
        <v>303331</v>
      </c>
      <c r="J87" s="191">
        <v>150986</v>
      </c>
      <c r="K87" s="225">
        <v>5346379</v>
      </c>
      <c r="L87" s="188">
        <v>7555064</v>
      </c>
      <c r="M87" s="188">
        <v>9617565</v>
      </c>
      <c r="N87" s="188">
        <v>7733500</v>
      </c>
      <c r="O87" s="189">
        <v>7737765</v>
      </c>
      <c r="P87" s="188">
        <f>SUM(J87:O87)</f>
        <v>38141259</v>
      </c>
      <c r="Q87" s="192">
        <f>I87+P87</f>
        <v>38444590</v>
      </c>
    </row>
    <row r="88" spans="3:17" ht="18" customHeight="1">
      <c r="C88" s="131"/>
      <c r="D88" s="134"/>
      <c r="E88" s="287" t="s">
        <v>100</v>
      </c>
      <c r="F88" s="289"/>
      <c r="G88" s="188">
        <v>66164</v>
      </c>
      <c r="H88" s="189">
        <v>160420</v>
      </c>
      <c r="I88" s="190">
        <f>SUM(G88:H88)</f>
        <v>226584</v>
      </c>
      <c r="J88" s="191">
        <v>0</v>
      </c>
      <c r="K88" s="225">
        <v>1448848</v>
      </c>
      <c r="L88" s="188">
        <v>2468299</v>
      </c>
      <c r="M88" s="188">
        <v>3722435</v>
      </c>
      <c r="N88" s="188">
        <v>2141818</v>
      </c>
      <c r="O88" s="189">
        <v>2608206</v>
      </c>
      <c r="P88" s="188">
        <f>SUM(J88:O88)</f>
        <v>12389606</v>
      </c>
      <c r="Q88" s="192">
        <f>I88+P88</f>
        <v>12616190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0</v>
      </c>
      <c r="M89" s="188">
        <v>300</v>
      </c>
      <c r="N89" s="188">
        <v>0</v>
      </c>
      <c r="O89" s="189">
        <v>0</v>
      </c>
      <c r="P89" s="188">
        <f>SUM(J89:O89)</f>
        <v>300</v>
      </c>
      <c r="Q89" s="192">
        <f>I89+P89</f>
        <v>300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4398618</v>
      </c>
      <c r="H90" s="189">
        <f t="shared" si="24"/>
        <v>2354902</v>
      </c>
      <c r="I90" s="190">
        <f t="shared" si="24"/>
        <v>6753520</v>
      </c>
      <c r="J90" s="191">
        <f t="shared" si="24"/>
        <v>1909230</v>
      </c>
      <c r="K90" s="189">
        <f t="shared" si="24"/>
        <v>9004212</v>
      </c>
      <c r="L90" s="188">
        <f t="shared" si="24"/>
        <v>11549804</v>
      </c>
      <c r="M90" s="188">
        <f t="shared" si="24"/>
        <v>13662780</v>
      </c>
      <c r="N90" s="188">
        <f t="shared" si="24"/>
        <v>7396528</v>
      </c>
      <c r="O90" s="189">
        <f t="shared" si="24"/>
        <v>8191680</v>
      </c>
      <c r="P90" s="188">
        <f t="shared" si="24"/>
        <v>51714234</v>
      </c>
      <c r="Q90" s="192">
        <f t="shared" si="24"/>
        <v>58467754</v>
      </c>
    </row>
    <row r="91" spans="3:17" ht="18" customHeight="1">
      <c r="C91" s="131"/>
      <c r="D91" s="134"/>
      <c r="E91" s="140" t="s">
        <v>102</v>
      </c>
      <c r="F91" s="136"/>
      <c r="G91" s="188">
        <v>936500</v>
      </c>
      <c r="H91" s="189">
        <v>652400</v>
      </c>
      <c r="I91" s="190">
        <f>SUM(G91:H91)</f>
        <v>1588900</v>
      </c>
      <c r="J91" s="191">
        <v>765700</v>
      </c>
      <c r="K91" s="189">
        <v>4841760</v>
      </c>
      <c r="L91" s="188">
        <v>9738320</v>
      </c>
      <c r="M91" s="188">
        <v>9941520</v>
      </c>
      <c r="N91" s="188">
        <v>6804410</v>
      </c>
      <c r="O91" s="189">
        <v>7855680</v>
      </c>
      <c r="P91" s="188">
        <f>SUM(J91:O91)</f>
        <v>39947390</v>
      </c>
      <c r="Q91" s="192">
        <f>I91+P91</f>
        <v>41536290</v>
      </c>
    </row>
    <row r="92" spans="3:17" ht="18" customHeight="1">
      <c r="C92" s="131"/>
      <c r="D92" s="141"/>
      <c r="E92" s="138" t="s">
        <v>74</v>
      </c>
      <c r="F92" s="142"/>
      <c r="G92" s="188">
        <v>302490</v>
      </c>
      <c r="H92" s="189">
        <v>340700</v>
      </c>
      <c r="I92" s="190">
        <f>SUM(G92:H92)</f>
        <v>643190</v>
      </c>
      <c r="J92" s="191">
        <v>141160</v>
      </c>
      <c r="K92" s="189">
        <v>814952</v>
      </c>
      <c r="L92" s="188">
        <v>615453</v>
      </c>
      <c r="M92" s="188">
        <v>878255</v>
      </c>
      <c r="N92" s="188">
        <v>209830</v>
      </c>
      <c r="O92" s="189">
        <v>326550</v>
      </c>
      <c r="P92" s="188">
        <f>SUM(J92:O92)</f>
        <v>2986200</v>
      </c>
      <c r="Q92" s="192">
        <f>I92+P92</f>
        <v>3629390</v>
      </c>
    </row>
    <row r="93" spans="3:17" ht="18" customHeight="1">
      <c r="C93" s="131"/>
      <c r="D93" s="143"/>
      <c r="E93" s="135" t="s">
        <v>75</v>
      </c>
      <c r="F93" s="144"/>
      <c r="G93" s="188">
        <v>3159628</v>
      </c>
      <c r="H93" s="189">
        <v>1361802</v>
      </c>
      <c r="I93" s="190">
        <f>SUM(G93:H93)</f>
        <v>4521430</v>
      </c>
      <c r="J93" s="191">
        <v>1002370</v>
      </c>
      <c r="K93" s="189">
        <v>3347500</v>
      </c>
      <c r="L93" s="188">
        <v>1196031</v>
      </c>
      <c r="M93" s="188">
        <v>2843005</v>
      </c>
      <c r="N93" s="188">
        <v>382288</v>
      </c>
      <c r="O93" s="189">
        <v>9450</v>
      </c>
      <c r="P93" s="188">
        <f>SUM(J93:O93)</f>
        <v>8780644</v>
      </c>
      <c r="Q93" s="192">
        <f>I93+P93</f>
        <v>13302074</v>
      </c>
    </row>
    <row r="94" spans="3:17" ht="18" customHeight="1">
      <c r="C94" s="131"/>
      <c r="D94" s="134" t="s">
        <v>76</v>
      </c>
      <c r="E94" s="145"/>
      <c r="F94" s="145"/>
      <c r="G94" s="188">
        <v>1832968</v>
      </c>
      <c r="H94" s="189">
        <v>1659489</v>
      </c>
      <c r="I94" s="190">
        <f>SUM(G94:H94)</f>
        <v>3492457</v>
      </c>
      <c r="J94" s="191">
        <v>971963</v>
      </c>
      <c r="K94" s="189">
        <v>12817059</v>
      </c>
      <c r="L94" s="188">
        <v>9244080</v>
      </c>
      <c r="M94" s="188">
        <v>9158933</v>
      </c>
      <c r="N94" s="188">
        <v>8030673</v>
      </c>
      <c r="O94" s="189">
        <v>4350807</v>
      </c>
      <c r="P94" s="188">
        <f>SUM(J94:O94)</f>
        <v>44573515</v>
      </c>
      <c r="Q94" s="192">
        <f>I94+P94</f>
        <v>48065972</v>
      </c>
    </row>
    <row r="95" spans="3:17" ht="18" customHeight="1">
      <c r="C95" s="146"/>
      <c r="D95" s="147" t="s">
        <v>103</v>
      </c>
      <c r="E95" s="148"/>
      <c r="F95" s="148"/>
      <c r="G95" s="193">
        <v>5314310</v>
      </c>
      <c r="H95" s="194">
        <v>1977960</v>
      </c>
      <c r="I95" s="195">
        <f>SUM(G95:H95)</f>
        <v>7292270</v>
      </c>
      <c r="J95" s="196">
        <v>6770621</v>
      </c>
      <c r="K95" s="194">
        <v>20669594</v>
      </c>
      <c r="L95" s="193">
        <v>12326620</v>
      </c>
      <c r="M95" s="193">
        <v>11843783</v>
      </c>
      <c r="N95" s="193">
        <v>5858612</v>
      </c>
      <c r="O95" s="194">
        <v>6024082</v>
      </c>
      <c r="P95" s="195">
        <f>SUM(J95:O95)</f>
        <v>63493312</v>
      </c>
      <c r="Q95" s="197">
        <f>I95+P95</f>
        <v>70785582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35107</v>
      </c>
      <c r="H96" s="184">
        <f t="shared" si="25"/>
        <v>0</v>
      </c>
      <c r="I96" s="185">
        <f t="shared" si="25"/>
        <v>35107</v>
      </c>
      <c r="J96" s="186">
        <f t="shared" si="25"/>
        <v>0</v>
      </c>
      <c r="K96" s="224">
        <f t="shared" si="25"/>
        <v>22001220</v>
      </c>
      <c r="L96" s="183">
        <f t="shared" si="25"/>
        <v>31322556</v>
      </c>
      <c r="M96" s="183">
        <f t="shared" si="25"/>
        <v>22522704</v>
      </c>
      <c r="N96" s="183">
        <f t="shared" si="25"/>
        <v>16180283</v>
      </c>
      <c r="O96" s="184">
        <f t="shared" si="25"/>
        <v>6217592</v>
      </c>
      <c r="P96" s="183">
        <f t="shared" si="25"/>
        <v>98244355</v>
      </c>
      <c r="Q96" s="187">
        <f>SUM(Q97:Q102)</f>
        <v>98279462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35107</v>
      </c>
      <c r="H98" s="189">
        <v>0</v>
      </c>
      <c r="I98" s="190">
        <f>SUM(G98:H98)</f>
        <v>35107</v>
      </c>
      <c r="J98" s="191">
        <v>0</v>
      </c>
      <c r="K98" s="225">
        <v>1394361</v>
      </c>
      <c r="L98" s="188">
        <v>2395447</v>
      </c>
      <c r="M98" s="188">
        <v>3574976</v>
      </c>
      <c r="N98" s="188">
        <v>2275133</v>
      </c>
      <c r="O98" s="189">
        <v>1992177</v>
      </c>
      <c r="P98" s="188">
        <f t="shared" si="26"/>
        <v>11632094</v>
      </c>
      <c r="Q98" s="192">
        <f>I98+P98</f>
        <v>11667201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0</v>
      </c>
      <c r="L99" s="188">
        <v>822825</v>
      </c>
      <c r="M99" s="188">
        <v>493662</v>
      </c>
      <c r="N99" s="188">
        <v>0</v>
      </c>
      <c r="O99" s="189">
        <v>0</v>
      </c>
      <c r="P99" s="188">
        <f>SUM(J99:O99)</f>
        <v>1316487</v>
      </c>
      <c r="Q99" s="192">
        <f t="shared" si="27"/>
        <v>1316487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20606859</v>
      </c>
      <c r="L100" s="188">
        <v>28104284</v>
      </c>
      <c r="M100" s="188">
        <v>18454066</v>
      </c>
      <c r="N100" s="188">
        <v>13905150</v>
      </c>
      <c r="O100" s="189">
        <v>4225415</v>
      </c>
      <c r="P100" s="188">
        <f t="shared" si="26"/>
        <v>85295774</v>
      </c>
      <c r="Q100" s="192">
        <f t="shared" si="27"/>
        <v>85295774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304" t="s">
        <v>83</v>
      </c>
      <c r="E102" s="305"/>
      <c r="F102" s="306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0</v>
      </c>
      <c r="H103" s="184">
        <f>SUM(H104:H106)</f>
        <v>1163476</v>
      </c>
      <c r="I103" s="185">
        <f>SUM(I104:I106)</f>
        <v>1163476</v>
      </c>
      <c r="J103" s="204"/>
      <c r="K103" s="224">
        <f aca="true" t="shared" si="28" ref="K103:P103">SUM(K104:K106)</f>
        <v>58862250</v>
      </c>
      <c r="L103" s="183">
        <f t="shared" si="28"/>
        <v>90317570</v>
      </c>
      <c r="M103" s="183">
        <f t="shared" si="28"/>
        <v>125943839</v>
      </c>
      <c r="N103" s="183">
        <f t="shared" si="28"/>
        <v>156618414</v>
      </c>
      <c r="O103" s="184">
        <f t="shared" si="28"/>
        <v>211155017</v>
      </c>
      <c r="P103" s="183">
        <f t="shared" si="28"/>
        <v>642897090</v>
      </c>
      <c r="Q103" s="187">
        <f>SUM(Q104:Q106)</f>
        <v>644060566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895884</v>
      </c>
      <c r="I104" s="190">
        <f>SUM(G104:H104)</f>
        <v>895884</v>
      </c>
      <c r="J104" s="201"/>
      <c r="K104" s="225">
        <v>16698961</v>
      </c>
      <c r="L104" s="188">
        <v>35484815</v>
      </c>
      <c r="M104" s="188">
        <v>53099029</v>
      </c>
      <c r="N104" s="188">
        <v>75637145</v>
      </c>
      <c r="O104" s="189">
        <v>85724421</v>
      </c>
      <c r="P104" s="188">
        <f>SUM(J104:O104)</f>
        <v>266644371</v>
      </c>
      <c r="Q104" s="192">
        <f>I104+P104</f>
        <v>267540255</v>
      </c>
    </row>
    <row r="105" spans="3:17" ht="18" customHeight="1">
      <c r="C105" s="131"/>
      <c r="D105" s="140" t="s">
        <v>32</v>
      </c>
      <c r="E105" s="140"/>
      <c r="F105" s="144"/>
      <c r="G105" s="188">
        <v>0</v>
      </c>
      <c r="H105" s="189">
        <v>267592</v>
      </c>
      <c r="I105" s="190">
        <f>SUM(G105:H105)</f>
        <v>267592</v>
      </c>
      <c r="J105" s="202"/>
      <c r="K105" s="225">
        <v>40110906</v>
      </c>
      <c r="L105" s="188">
        <v>51415397</v>
      </c>
      <c r="M105" s="188">
        <v>60144347</v>
      </c>
      <c r="N105" s="188">
        <v>51980725</v>
      </c>
      <c r="O105" s="189">
        <v>34183535</v>
      </c>
      <c r="P105" s="188">
        <f>SUM(J105:O105)</f>
        <v>237834910</v>
      </c>
      <c r="Q105" s="192">
        <f>I105+P105</f>
        <v>238102502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2052383</v>
      </c>
      <c r="L106" s="210">
        <v>3417358</v>
      </c>
      <c r="M106" s="210">
        <v>12700463</v>
      </c>
      <c r="N106" s="210">
        <v>29000544</v>
      </c>
      <c r="O106" s="209">
        <v>91247061</v>
      </c>
      <c r="P106" s="210">
        <f>SUM(J106:O106)</f>
        <v>138417809</v>
      </c>
      <c r="Q106" s="211">
        <f>I106+P106</f>
        <v>138417809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37108574</v>
      </c>
      <c r="H107" s="213">
        <f t="shared" si="29"/>
        <v>25382982</v>
      </c>
      <c r="I107" s="214">
        <f t="shared" si="29"/>
        <v>62491556</v>
      </c>
      <c r="J107" s="215">
        <f t="shared" si="29"/>
        <v>33692072</v>
      </c>
      <c r="K107" s="228">
        <f t="shared" si="29"/>
        <v>266812032</v>
      </c>
      <c r="L107" s="212">
        <f t="shared" si="29"/>
        <v>273182955</v>
      </c>
      <c r="M107" s="212">
        <f t="shared" si="29"/>
        <v>300585668</v>
      </c>
      <c r="N107" s="212">
        <f t="shared" si="29"/>
        <v>268950978</v>
      </c>
      <c r="O107" s="213">
        <f t="shared" si="29"/>
        <v>331823394</v>
      </c>
      <c r="P107" s="212">
        <f t="shared" si="29"/>
        <v>1475047099</v>
      </c>
      <c r="Q107" s="216">
        <f>Q76+Q96+Q103</f>
        <v>1537538655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33897470</v>
      </c>
      <c r="H109" s="184">
        <f t="shared" si="30"/>
        <v>21995215</v>
      </c>
      <c r="I109" s="185">
        <f t="shared" si="30"/>
        <v>55892685</v>
      </c>
      <c r="J109" s="186">
        <f t="shared" si="30"/>
        <v>30999515</v>
      </c>
      <c r="K109" s="224">
        <f t="shared" si="30"/>
        <v>169419344</v>
      </c>
      <c r="L109" s="183">
        <f t="shared" si="30"/>
        <v>137620420</v>
      </c>
      <c r="M109" s="183">
        <f t="shared" si="30"/>
        <v>138090891</v>
      </c>
      <c r="N109" s="183">
        <f t="shared" si="30"/>
        <v>87122553</v>
      </c>
      <c r="O109" s="184">
        <f t="shared" si="30"/>
        <v>103597440</v>
      </c>
      <c r="P109" s="183">
        <f t="shared" si="30"/>
        <v>666850163</v>
      </c>
      <c r="Q109" s="187">
        <f t="shared" si="30"/>
        <v>722742848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15212815</v>
      </c>
      <c r="H110" s="189">
        <f t="shared" si="31"/>
        <v>8332076</v>
      </c>
      <c r="I110" s="190">
        <f t="shared" si="31"/>
        <v>23544891</v>
      </c>
      <c r="J110" s="191">
        <f t="shared" si="31"/>
        <v>14505296</v>
      </c>
      <c r="K110" s="225">
        <f t="shared" si="31"/>
        <v>72009018</v>
      </c>
      <c r="L110" s="188">
        <f t="shared" si="31"/>
        <v>55079608</v>
      </c>
      <c r="M110" s="188">
        <f t="shared" si="31"/>
        <v>54843931</v>
      </c>
      <c r="N110" s="188">
        <f t="shared" si="31"/>
        <v>39111931</v>
      </c>
      <c r="O110" s="189">
        <f t="shared" si="31"/>
        <v>65310155</v>
      </c>
      <c r="P110" s="188">
        <f t="shared" si="31"/>
        <v>300859939</v>
      </c>
      <c r="Q110" s="192">
        <f t="shared" si="31"/>
        <v>324404830</v>
      </c>
    </row>
    <row r="111" spans="3:17" ht="18" customHeight="1">
      <c r="C111" s="131"/>
      <c r="D111" s="134"/>
      <c r="E111" s="135" t="s">
        <v>92</v>
      </c>
      <c r="F111" s="136"/>
      <c r="G111" s="188">
        <v>13831904</v>
      </c>
      <c r="H111" s="189">
        <v>6416289</v>
      </c>
      <c r="I111" s="190">
        <f>SUM(G111:H111)</f>
        <v>20248193</v>
      </c>
      <c r="J111" s="191">
        <v>13301142</v>
      </c>
      <c r="K111" s="225">
        <v>61564058</v>
      </c>
      <c r="L111" s="188">
        <v>43808205</v>
      </c>
      <c r="M111" s="188">
        <v>40243390</v>
      </c>
      <c r="N111" s="188">
        <v>27977919</v>
      </c>
      <c r="O111" s="189">
        <v>41106003</v>
      </c>
      <c r="P111" s="188">
        <f>SUM(J111:O111)</f>
        <v>228000717</v>
      </c>
      <c r="Q111" s="192">
        <f>I111+P111</f>
        <v>248248910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178875</v>
      </c>
      <c r="L112" s="188">
        <v>746981</v>
      </c>
      <c r="M112" s="188">
        <v>1531205</v>
      </c>
      <c r="N112" s="188">
        <v>2080682</v>
      </c>
      <c r="O112" s="189">
        <v>9309286</v>
      </c>
      <c r="P112" s="188">
        <f>SUM(J112:O112)</f>
        <v>13847029</v>
      </c>
      <c r="Q112" s="192">
        <f>I112+P112</f>
        <v>13847029</v>
      </c>
    </row>
    <row r="113" spans="3:17" ht="18" customHeight="1">
      <c r="C113" s="131"/>
      <c r="D113" s="134"/>
      <c r="E113" s="135" t="s">
        <v>94</v>
      </c>
      <c r="F113" s="136"/>
      <c r="G113" s="188">
        <v>1036953</v>
      </c>
      <c r="H113" s="189">
        <v>1599954</v>
      </c>
      <c r="I113" s="190">
        <f>SUM(G113:H113)</f>
        <v>2636907</v>
      </c>
      <c r="J113" s="191">
        <v>832163</v>
      </c>
      <c r="K113" s="225">
        <v>8493258</v>
      </c>
      <c r="L113" s="188">
        <v>8475020</v>
      </c>
      <c r="M113" s="188">
        <v>11554342</v>
      </c>
      <c r="N113" s="188">
        <v>7707702</v>
      </c>
      <c r="O113" s="189">
        <v>13199295</v>
      </c>
      <c r="P113" s="188">
        <f>SUM(J113:O113)</f>
        <v>50261780</v>
      </c>
      <c r="Q113" s="192">
        <f>I113+P113</f>
        <v>52898687</v>
      </c>
    </row>
    <row r="114" spans="3:17" ht="18" customHeight="1">
      <c r="C114" s="131"/>
      <c r="D114" s="134"/>
      <c r="E114" s="135" t="s">
        <v>95</v>
      </c>
      <c r="F114" s="136"/>
      <c r="G114" s="188">
        <v>72248</v>
      </c>
      <c r="H114" s="189">
        <v>101273</v>
      </c>
      <c r="I114" s="190">
        <f>SUM(G114:H114)</f>
        <v>173521</v>
      </c>
      <c r="J114" s="191">
        <v>14601</v>
      </c>
      <c r="K114" s="225">
        <v>400597</v>
      </c>
      <c r="L114" s="188">
        <v>358662</v>
      </c>
      <c r="M114" s="188">
        <v>337884</v>
      </c>
      <c r="N114" s="188">
        <v>132158</v>
      </c>
      <c r="O114" s="189">
        <v>423061</v>
      </c>
      <c r="P114" s="188">
        <f>SUM(J114:O114)</f>
        <v>1666963</v>
      </c>
      <c r="Q114" s="192">
        <f>I114+P114</f>
        <v>1840484</v>
      </c>
    </row>
    <row r="115" spans="3:17" ht="18" customHeight="1">
      <c r="C115" s="131"/>
      <c r="D115" s="134"/>
      <c r="E115" s="298" t="s">
        <v>105</v>
      </c>
      <c r="F115" s="299"/>
      <c r="G115" s="188">
        <v>271710</v>
      </c>
      <c r="H115" s="189">
        <v>214560</v>
      </c>
      <c r="I115" s="190">
        <f>SUM(G115:H115)</f>
        <v>486270</v>
      </c>
      <c r="J115" s="191">
        <v>357390</v>
      </c>
      <c r="K115" s="225">
        <v>1372230</v>
      </c>
      <c r="L115" s="188">
        <v>1690740</v>
      </c>
      <c r="M115" s="188">
        <v>1177110</v>
      </c>
      <c r="N115" s="188">
        <v>1213470</v>
      </c>
      <c r="O115" s="189">
        <v>1272510</v>
      </c>
      <c r="P115" s="188">
        <f>SUM(J115:O115)</f>
        <v>7083450</v>
      </c>
      <c r="Q115" s="192">
        <f>I115+P115</f>
        <v>7569720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7651636</v>
      </c>
      <c r="H116" s="189">
        <f t="shared" si="32"/>
        <v>7705610</v>
      </c>
      <c r="I116" s="190">
        <f t="shared" si="32"/>
        <v>15357246</v>
      </c>
      <c r="J116" s="191">
        <f t="shared" si="32"/>
        <v>6994645</v>
      </c>
      <c r="K116" s="225">
        <f t="shared" si="32"/>
        <v>50985974</v>
      </c>
      <c r="L116" s="188">
        <f t="shared" si="32"/>
        <v>42478777</v>
      </c>
      <c r="M116" s="188">
        <f t="shared" si="32"/>
        <v>38857458</v>
      </c>
      <c r="N116" s="188">
        <f t="shared" si="32"/>
        <v>19379800</v>
      </c>
      <c r="O116" s="189">
        <f t="shared" si="32"/>
        <v>11663642</v>
      </c>
      <c r="P116" s="188">
        <f t="shared" si="32"/>
        <v>170360296</v>
      </c>
      <c r="Q116" s="192">
        <f t="shared" si="32"/>
        <v>185717542</v>
      </c>
    </row>
    <row r="117" spans="3:17" ht="18" customHeight="1">
      <c r="C117" s="131"/>
      <c r="D117" s="134"/>
      <c r="E117" s="138" t="s">
        <v>97</v>
      </c>
      <c r="F117" s="138"/>
      <c r="G117" s="188">
        <v>6895496</v>
      </c>
      <c r="H117" s="189">
        <v>6713888</v>
      </c>
      <c r="I117" s="190">
        <f>SUM(G117:H117)</f>
        <v>13609384</v>
      </c>
      <c r="J117" s="191">
        <v>6119377</v>
      </c>
      <c r="K117" s="225">
        <v>42397359</v>
      </c>
      <c r="L117" s="188">
        <v>34493617</v>
      </c>
      <c r="M117" s="188">
        <v>29310606</v>
      </c>
      <c r="N117" s="188">
        <v>15197357</v>
      </c>
      <c r="O117" s="189">
        <v>8498880</v>
      </c>
      <c r="P117" s="188">
        <f>SUM(J117:O117)</f>
        <v>136017196</v>
      </c>
      <c r="Q117" s="192">
        <f>I117+P117</f>
        <v>149626580</v>
      </c>
    </row>
    <row r="118" spans="3:17" ht="18" customHeight="1">
      <c r="C118" s="131"/>
      <c r="D118" s="134"/>
      <c r="E118" s="138" t="s">
        <v>98</v>
      </c>
      <c r="F118" s="138"/>
      <c r="G118" s="188">
        <v>756140</v>
      </c>
      <c r="H118" s="189">
        <v>991722</v>
      </c>
      <c r="I118" s="190">
        <f>SUM(G118:H118)</f>
        <v>1747862</v>
      </c>
      <c r="J118" s="191">
        <v>875268</v>
      </c>
      <c r="K118" s="225">
        <v>8588615</v>
      </c>
      <c r="L118" s="188">
        <v>7985160</v>
      </c>
      <c r="M118" s="188">
        <v>9546852</v>
      </c>
      <c r="N118" s="188">
        <v>4182443</v>
      </c>
      <c r="O118" s="189">
        <v>3164762</v>
      </c>
      <c r="P118" s="188">
        <f>SUM(J118:O118)</f>
        <v>34343100</v>
      </c>
      <c r="Q118" s="192">
        <f>I118+P118</f>
        <v>36090962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110293</v>
      </c>
      <c r="H119" s="189">
        <f t="shared" si="33"/>
        <v>366623</v>
      </c>
      <c r="I119" s="190">
        <f t="shared" si="33"/>
        <v>476916</v>
      </c>
      <c r="J119" s="191">
        <f t="shared" si="33"/>
        <v>135884</v>
      </c>
      <c r="K119" s="225">
        <f t="shared" si="33"/>
        <v>6115646</v>
      </c>
      <c r="L119" s="188">
        <f t="shared" si="33"/>
        <v>9020949</v>
      </c>
      <c r="M119" s="188">
        <f t="shared" si="33"/>
        <v>12006195</v>
      </c>
      <c r="N119" s="188">
        <f t="shared" si="33"/>
        <v>8887738</v>
      </c>
      <c r="O119" s="189">
        <f t="shared" si="33"/>
        <v>9311327</v>
      </c>
      <c r="P119" s="188">
        <f t="shared" si="33"/>
        <v>45477739</v>
      </c>
      <c r="Q119" s="192">
        <f t="shared" si="33"/>
        <v>45954655</v>
      </c>
    </row>
    <row r="120" spans="3:17" ht="18" customHeight="1">
      <c r="C120" s="131"/>
      <c r="D120" s="134"/>
      <c r="E120" s="135" t="s">
        <v>99</v>
      </c>
      <c r="F120" s="136"/>
      <c r="G120" s="188">
        <v>50746</v>
      </c>
      <c r="H120" s="189">
        <v>222247</v>
      </c>
      <c r="I120" s="190">
        <f>SUM(G120:H120)</f>
        <v>272993</v>
      </c>
      <c r="J120" s="191">
        <v>135884</v>
      </c>
      <c r="K120" s="225">
        <v>4811693</v>
      </c>
      <c r="L120" s="188">
        <v>6799497</v>
      </c>
      <c r="M120" s="188">
        <v>8655752</v>
      </c>
      <c r="N120" s="188">
        <v>6960117</v>
      </c>
      <c r="O120" s="189">
        <v>6963953</v>
      </c>
      <c r="P120" s="188">
        <f>SUM(J120:O120)</f>
        <v>34326896</v>
      </c>
      <c r="Q120" s="192">
        <f>I120+P120</f>
        <v>34599889</v>
      </c>
    </row>
    <row r="121" spans="3:17" ht="18" customHeight="1">
      <c r="C121" s="131"/>
      <c r="D121" s="134"/>
      <c r="E121" s="287" t="s">
        <v>100</v>
      </c>
      <c r="F121" s="289"/>
      <c r="G121" s="188">
        <v>59547</v>
      </c>
      <c r="H121" s="189">
        <v>144376</v>
      </c>
      <c r="I121" s="190">
        <f>SUM(G121:H121)</f>
        <v>203923</v>
      </c>
      <c r="J121" s="191">
        <v>0</v>
      </c>
      <c r="K121" s="225">
        <v>1303953</v>
      </c>
      <c r="L121" s="188">
        <v>2221452</v>
      </c>
      <c r="M121" s="188">
        <v>3350173</v>
      </c>
      <c r="N121" s="188">
        <v>1927621</v>
      </c>
      <c r="O121" s="189">
        <v>2347374</v>
      </c>
      <c r="P121" s="188">
        <f>SUM(J121:O121)</f>
        <v>11150573</v>
      </c>
      <c r="Q121" s="192">
        <f>I121+P121</f>
        <v>11354496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0</v>
      </c>
      <c r="M122" s="188">
        <v>270</v>
      </c>
      <c r="N122" s="188">
        <v>0</v>
      </c>
      <c r="O122" s="189">
        <v>0</v>
      </c>
      <c r="P122" s="188">
        <f>SUM(J122:O122)</f>
        <v>270</v>
      </c>
      <c r="Q122" s="192">
        <f>I122+P122</f>
        <v>270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3958753</v>
      </c>
      <c r="H123" s="189">
        <f t="shared" si="34"/>
        <v>2119411</v>
      </c>
      <c r="I123" s="190">
        <f t="shared" si="34"/>
        <v>6078164</v>
      </c>
      <c r="J123" s="191">
        <f t="shared" si="34"/>
        <v>1718306</v>
      </c>
      <c r="K123" s="189">
        <f t="shared" si="34"/>
        <v>8103785</v>
      </c>
      <c r="L123" s="188">
        <f t="shared" si="34"/>
        <v>10394822</v>
      </c>
      <c r="M123" s="188">
        <f t="shared" si="34"/>
        <v>12296498</v>
      </c>
      <c r="N123" s="188">
        <f t="shared" si="34"/>
        <v>6656875</v>
      </c>
      <c r="O123" s="189">
        <f t="shared" si="34"/>
        <v>7372512</v>
      </c>
      <c r="P123" s="188">
        <f t="shared" si="34"/>
        <v>46542798</v>
      </c>
      <c r="Q123" s="192">
        <f t="shared" si="34"/>
        <v>52620962</v>
      </c>
    </row>
    <row r="124" spans="3:17" ht="18" customHeight="1">
      <c r="C124" s="131"/>
      <c r="D124" s="134"/>
      <c r="E124" s="140" t="s">
        <v>102</v>
      </c>
      <c r="F124" s="136"/>
      <c r="G124" s="188">
        <v>842850</v>
      </c>
      <c r="H124" s="189">
        <v>587160</v>
      </c>
      <c r="I124" s="190">
        <f>SUM(G124:H124)</f>
        <v>1430010</v>
      </c>
      <c r="J124" s="191">
        <v>689130</v>
      </c>
      <c r="K124" s="189">
        <v>4357584</v>
      </c>
      <c r="L124" s="188">
        <v>8764488</v>
      </c>
      <c r="M124" s="188">
        <v>8947368</v>
      </c>
      <c r="N124" s="188">
        <v>6123969</v>
      </c>
      <c r="O124" s="189">
        <v>7070112</v>
      </c>
      <c r="P124" s="188">
        <f>SUM(J124:O124)</f>
        <v>35952651</v>
      </c>
      <c r="Q124" s="192">
        <f>I124+P124</f>
        <v>37382661</v>
      </c>
    </row>
    <row r="125" spans="3:17" ht="18" customHeight="1">
      <c r="C125" s="131"/>
      <c r="D125" s="141"/>
      <c r="E125" s="138" t="s">
        <v>74</v>
      </c>
      <c r="F125" s="142"/>
      <c r="G125" s="188">
        <v>272241</v>
      </c>
      <c r="H125" s="189">
        <v>306630</v>
      </c>
      <c r="I125" s="190">
        <f>SUM(G125:H125)</f>
        <v>578871</v>
      </c>
      <c r="J125" s="191">
        <v>127044</v>
      </c>
      <c r="K125" s="189">
        <v>733456</v>
      </c>
      <c r="L125" s="188">
        <v>553907</v>
      </c>
      <c r="M125" s="188">
        <v>790428</v>
      </c>
      <c r="N125" s="188">
        <v>188847</v>
      </c>
      <c r="O125" s="189">
        <v>293895</v>
      </c>
      <c r="P125" s="188">
        <f>SUM(J125:O125)</f>
        <v>2687577</v>
      </c>
      <c r="Q125" s="192">
        <f>I125+P125</f>
        <v>3266448</v>
      </c>
    </row>
    <row r="126" spans="3:17" ht="18" customHeight="1">
      <c r="C126" s="131"/>
      <c r="D126" s="143"/>
      <c r="E126" s="135" t="s">
        <v>75</v>
      </c>
      <c r="F126" s="144"/>
      <c r="G126" s="188">
        <v>2843662</v>
      </c>
      <c r="H126" s="189">
        <v>1225621</v>
      </c>
      <c r="I126" s="190">
        <f>SUM(G126:H126)</f>
        <v>4069283</v>
      </c>
      <c r="J126" s="191">
        <v>902132</v>
      </c>
      <c r="K126" s="189">
        <v>3012745</v>
      </c>
      <c r="L126" s="188">
        <v>1076427</v>
      </c>
      <c r="M126" s="188">
        <v>2558702</v>
      </c>
      <c r="N126" s="188">
        <v>344059</v>
      </c>
      <c r="O126" s="189">
        <v>8505</v>
      </c>
      <c r="P126" s="188">
        <f>SUM(J126:O126)</f>
        <v>7902570</v>
      </c>
      <c r="Q126" s="192">
        <f>I126+P126</f>
        <v>11971853</v>
      </c>
    </row>
    <row r="127" spans="3:17" ht="18" customHeight="1">
      <c r="C127" s="131"/>
      <c r="D127" s="134" t="s">
        <v>76</v>
      </c>
      <c r="E127" s="145"/>
      <c r="F127" s="145"/>
      <c r="G127" s="188">
        <v>1649663</v>
      </c>
      <c r="H127" s="189">
        <v>1493535</v>
      </c>
      <c r="I127" s="190">
        <f>SUM(G127:H127)</f>
        <v>3143198</v>
      </c>
      <c r="J127" s="191">
        <v>874763</v>
      </c>
      <c r="K127" s="189">
        <v>11535327</v>
      </c>
      <c r="L127" s="188">
        <v>8319644</v>
      </c>
      <c r="M127" s="188">
        <v>8243026</v>
      </c>
      <c r="N127" s="188">
        <v>7227597</v>
      </c>
      <c r="O127" s="189">
        <v>3915722</v>
      </c>
      <c r="P127" s="188">
        <f>SUM(J127:O127)</f>
        <v>40116079</v>
      </c>
      <c r="Q127" s="192">
        <f>I127+P127</f>
        <v>43259277</v>
      </c>
    </row>
    <row r="128" spans="3:17" ht="18" customHeight="1">
      <c r="C128" s="146"/>
      <c r="D128" s="147" t="s">
        <v>103</v>
      </c>
      <c r="E128" s="148"/>
      <c r="F128" s="148"/>
      <c r="G128" s="193">
        <v>5314310</v>
      </c>
      <c r="H128" s="194">
        <v>1977960</v>
      </c>
      <c r="I128" s="195">
        <f>SUM(G128:H128)</f>
        <v>7292270</v>
      </c>
      <c r="J128" s="196">
        <v>6770621</v>
      </c>
      <c r="K128" s="194">
        <v>20669594</v>
      </c>
      <c r="L128" s="193">
        <v>12326620</v>
      </c>
      <c r="M128" s="193">
        <v>11843783</v>
      </c>
      <c r="N128" s="193">
        <v>5858612</v>
      </c>
      <c r="O128" s="194">
        <v>6024082</v>
      </c>
      <c r="P128" s="195">
        <f>SUM(J128:O128)</f>
        <v>63493312</v>
      </c>
      <c r="Q128" s="197">
        <f>I128+P128</f>
        <v>70785582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31596</v>
      </c>
      <c r="H129" s="184">
        <f t="shared" si="35"/>
        <v>0</v>
      </c>
      <c r="I129" s="185">
        <f t="shared" si="35"/>
        <v>31596</v>
      </c>
      <c r="J129" s="186">
        <f t="shared" si="35"/>
        <v>0</v>
      </c>
      <c r="K129" s="224">
        <f t="shared" si="35"/>
        <v>19801037</v>
      </c>
      <c r="L129" s="183">
        <f t="shared" si="35"/>
        <v>28190250</v>
      </c>
      <c r="M129" s="183">
        <f t="shared" si="35"/>
        <v>20270380</v>
      </c>
      <c r="N129" s="183">
        <f t="shared" si="35"/>
        <v>14562234</v>
      </c>
      <c r="O129" s="184">
        <f t="shared" si="35"/>
        <v>5595818</v>
      </c>
      <c r="P129" s="183">
        <f t="shared" si="35"/>
        <v>88419719</v>
      </c>
      <c r="Q129" s="187">
        <f t="shared" si="35"/>
        <v>88451315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31596</v>
      </c>
      <c r="H131" s="189">
        <v>0</v>
      </c>
      <c r="I131" s="190">
        <f>SUM(G131:H131)</f>
        <v>31596</v>
      </c>
      <c r="J131" s="191">
        <v>0</v>
      </c>
      <c r="K131" s="225">
        <v>1254914</v>
      </c>
      <c r="L131" s="188">
        <v>2155889</v>
      </c>
      <c r="M131" s="188">
        <v>3217459</v>
      </c>
      <c r="N131" s="188">
        <v>2047609</v>
      </c>
      <c r="O131" s="189">
        <v>1792948</v>
      </c>
      <c r="P131" s="188">
        <f t="shared" si="36"/>
        <v>10468819</v>
      </c>
      <c r="Q131" s="192">
        <f t="shared" si="37"/>
        <v>10500415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0</v>
      </c>
      <c r="L132" s="188">
        <v>740540</v>
      </c>
      <c r="M132" s="188">
        <v>444294</v>
      </c>
      <c r="N132" s="188">
        <v>0</v>
      </c>
      <c r="O132" s="189">
        <v>0</v>
      </c>
      <c r="P132" s="188">
        <f t="shared" si="36"/>
        <v>1184834</v>
      </c>
      <c r="Q132" s="192">
        <f t="shared" si="37"/>
        <v>1184834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18546123</v>
      </c>
      <c r="L133" s="188">
        <v>25293821</v>
      </c>
      <c r="M133" s="188">
        <v>16608627</v>
      </c>
      <c r="N133" s="188">
        <v>12514625</v>
      </c>
      <c r="O133" s="189">
        <v>3802870</v>
      </c>
      <c r="P133" s="188">
        <f t="shared" si="36"/>
        <v>76766066</v>
      </c>
      <c r="Q133" s="192">
        <f t="shared" si="37"/>
        <v>76766066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304" t="s">
        <v>83</v>
      </c>
      <c r="E135" s="305"/>
      <c r="F135" s="306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0</v>
      </c>
      <c r="H136" s="184">
        <f>SUM(H137:H139)</f>
        <v>1063149</v>
      </c>
      <c r="I136" s="185">
        <f>SUM(I137:I139)</f>
        <v>1063149</v>
      </c>
      <c r="J136" s="204"/>
      <c r="K136" s="224">
        <f aca="true" t="shared" si="38" ref="K136:Q136">SUM(K137:K139)</f>
        <v>53030450</v>
      </c>
      <c r="L136" s="183">
        <f t="shared" si="38"/>
        <v>81469669</v>
      </c>
      <c r="M136" s="183">
        <f t="shared" si="38"/>
        <v>113523579</v>
      </c>
      <c r="N136" s="183">
        <f t="shared" si="38"/>
        <v>141369072</v>
      </c>
      <c r="O136" s="184">
        <f t="shared" si="38"/>
        <v>190657267</v>
      </c>
      <c r="P136" s="183">
        <f t="shared" si="38"/>
        <v>580050037</v>
      </c>
      <c r="Q136" s="187">
        <f t="shared" si="38"/>
        <v>581113186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822317</v>
      </c>
      <c r="I137" s="190">
        <f>SUM(G137:H137)</f>
        <v>822317</v>
      </c>
      <c r="J137" s="201"/>
      <c r="K137" s="225">
        <v>15083583</v>
      </c>
      <c r="L137" s="188">
        <v>32120261</v>
      </c>
      <c r="M137" s="188">
        <v>47963356</v>
      </c>
      <c r="N137" s="188">
        <v>68486035</v>
      </c>
      <c r="O137" s="189">
        <v>77769841</v>
      </c>
      <c r="P137" s="188">
        <f>SUM(J137:O137)</f>
        <v>241423076</v>
      </c>
      <c r="Q137" s="192">
        <f>I137+P137</f>
        <v>242245393</v>
      </c>
    </row>
    <row r="138" spans="3:17" ht="18" customHeight="1">
      <c r="C138" s="131"/>
      <c r="D138" s="140" t="s">
        <v>32</v>
      </c>
      <c r="E138" s="140"/>
      <c r="F138" s="144"/>
      <c r="G138" s="188">
        <v>0</v>
      </c>
      <c r="H138" s="189">
        <v>240832</v>
      </c>
      <c r="I138" s="190">
        <f>SUM(G138:H138)</f>
        <v>240832</v>
      </c>
      <c r="J138" s="202"/>
      <c r="K138" s="225">
        <v>36099725</v>
      </c>
      <c r="L138" s="188">
        <v>46273790</v>
      </c>
      <c r="M138" s="188">
        <v>54129823</v>
      </c>
      <c r="N138" s="188">
        <v>46782574</v>
      </c>
      <c r="O138" s="189">
        <v>30765128</v>
      </c>
      <c r="P138" s="188">
        <f>SUM(J138:O138)</f>
        <v>214051040</v>
      </c>
      <c r="Q138" s="192">
        <f>I138+P138</f>
        <v>214291872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1847142</v>
      </c>
      <c r="L139" s="210">
        <v>3075618</v>
      </c>
      <c r="M139" s="210">
        <v>11430400</v>
      </c>
      <c r="N139" s="210">
        <v>26100463</v>
      </c>
      <c r="O139" s="209">
        <v>82122298</v>
      </c>
      <c r="P139" s="210">
        <f>SUM(J139:O139)</f>
        <v>124575921</v>
      </c>
      <c r="Q139" s="211">
        <f>I139+P139</f>
        <v>124575921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33929066</v>
      </c>
      <c r="H140" s="213">
        <f t="shared" si="39"/>
        <v>23058364</v>
      </c>
      <c r="I140" s="214">
        <f t="shared" si="39"/>
        <v>56987430</v>
      </c>
      <c r="J140" s="215">
        <f t="shared" si="39"/>
        <v>30999515</v>
      </c>
      <c r="K140" s="228">
        <f t="shared" si="39"/>
        <v>242250831</v>
      </c>
      <c r="L140" s="212">
        <f t="shared" si="39"/>
        <v>247280339</v>
      </c>
      <c r="M140" s="212">
        <f t="shared" si="39"/>
        <v>271884850</v>
      </c>
      <c r="N140" s="212">
        <f t="shared" si="39"/>
        <v>243053859</v>
      </c>
      <c r="O140" s="213">
        <f t="shared" si="39"/>
        <v>299850525</v>
      </c>
      <c r="P140" s="212">
        <f t="shared" si="39"/>
        <v>1335319919</v>
      </c>
      <c r="Q140" s="216">
        <f t="shared" si="39"/>
        <v>1392307349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16">
      <selection activeCell="G37" sqref="G37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平成１８年１２月月報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2" t="s">
        <v>108</v>
      </c>
      <c r="D8" s="293"/>
      <c r="E8" s="293"/>
      <c r="F8" s="294"/>
      <c r="G8" s="307" t="s">
        <v>49</v>
      </c>
      <c r="H8" s="308"/>
      <c r="I8" s="309"/>
      <c r="J8" s="310" t="s">
        <v>50</v>
      </c>
      <c r="K8" s="308"/>
      <c r="L8" s="308"/>
      <c r="M8" s="308"/>
      <c r="N8" s="308"/>
      <c r="O8" s="308"/>
      <c r="P8" s="308"/>
      <c r="Q8" s="311" t="s">
        <v>47</v>
      </c>
    </row>
    <row r="9" spans="3:17" ht="24.75" customHeight="1">
      <c r="C9" s="295"/>
      <c r="D9" s="296"/>
      <c r="E9" s="296"/>
      <c r="F9" s="297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2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1</v>
      </c>
      <c r="H11" s="222">
        <f t="shared" si="0"/>
        <v>2</v>
      </c>
      <c r="I11" s="185">
        <f t="shared" si="0"/>
        <v>3</v>
      </c>
      <c r="J11" s="186">
        <f t="shared" si="0"/>
        <v>2</v>
      </c>
      <c r="K11" s="229">
        <f t="shared" si="0"/>
        <v>192</v>
      </c>
      <c r="L11" s="222">
        <f t="shared" si="0"/>
        <v>283</v>
      </c>
      <c r="M11" s="222">
        <f t="shared" si="0"/>
        <v>334</v>
      </c>
      <c r="N11" s="222">
        <f t="shared" si="0"/>
        <v>363</v>
      </c>
      <c r="O11" s="222">
        <f t="shared" si="0"/>
        <v>427</v>
      </c>
      <c r="P11" s="185">
        <f t="shared" si="0"/>
        <v>1601</v>
      </c>
      <c r="Q11" s="187">
        <f t="shared" si="0"/>
        <v>1604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60</v>
      </c>
      <c r="L12" s="222">
        <v>117</v>
      </c>
      <c r="M12" s="222">
        <v>144</v>
      </c>
      <c r="N12" s="222">
        <v>193</v>
      </c>
      <c r="O12" s="222">
        <v>199</v>
      </c>
      <c r="P12" s="220">
        <f aca="true" t="shared" si="2" ref="P12:P18">SUM(J12:O12)</f>
        <v>713</v>
      </c>
      <c r="Q12" s="223">
        <f aca="true" t="shared" si="3" ref="Q12:Q18">I12+P12</f>
        <v>713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89</v>
      </c>
      <c r="L13" s="222">
        <v>98</v>
      </c>
      <c r="M13" s="222">
        <v>109</v>
      </c>
      <c r="N13" s="222">
        <v>90</v>
      </c>
      <c r="O13" s="222">
        <v>60</v>
      </c>
      <c r="P13" s="220">
        <f t="shared" si="2"/>
        <v>446</v>
      </c>
      <c r="Q13" s="223">
        <f t="shared" si="3"/>
        <v>446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7</v>
      </c>
      <c r="L14" s="222">
        <v>4</v>
      </c>
      <c r="M14" s="222">
        <v>16</v>
      </c>
      <c r="N14" s="222">
        <v>38</v>
      </c>
      <c r="O14" s="222">
        <v>116</v>
      </c>
      <c r="P14" s="220">
        <f t="shared" si="2"/>
        <v>181</v>
      </c>
      <c r="Q14" s="223">
        <f t="shared" si="3"/>
        <v>181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1</v>
      </c>
      <c r="H16" s="222">
        <v>2</v>
      </c>
      <c r="I16" s="220">
        <f t="shared" si="1"/>
        <v>3</v>
      </c>
      <c r="J16" s="221">
        <v>2</v>
      </c>
      <c r="K16" s="230">
        <v>31</v>
      </c>
      <c r="L16" s="222">
        <v>55</v>
      </c>
      <c r="M16" s="222">
        <v>47</v>
      </c>
      <c r="N16" s="222">
        <v>33</v>
      </c>
      <c r="O16" s="222">
        <v>41</v>
      </c>
      <c r="P16" s="220">
        <f t="shared" si="2"/>
        <v>209</v>
      </c>
      <c r="Q16" s="223">
        <f t="shared" si="3"/>
        <v>212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0</v>
      </c>
      <c r="I17" s="232">
        <f t="shared" si="1"/>
        <v>0</v>
      </c>
      <c r="J17" s="233">
        <v>0</v>
      </c>
      <c r="K17" s="234">
        <v>5</v>
      </c>
      <c r="L17" s="231">
        <v>9</v>
      </c>
      <c r="M17" s="231">
        <v>18</v>
      </c>
      <c r="N17" s="231">
        <v>9</v>
      </c>
      <c r="O17" s="231">
        <v>11</v>
      </c>
      <c r="P17" s="232">
        <f t="shared" si="2"/>
        <v>52</v>
      </c>
      <c r="Q17" s="235">
        <f t="shared" si="3"/>
        <v>52</v>
      </c>
    </row>
    <row r="18" spans="3:17" ht="14.25" customHeight="1">
      <c r="C18" s="131"/>
      <c r="D18" s="155"/>
      <c r="E18" s="304" t="s">
        <v>111</v>
      </c>
      <c r="F18" s="306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0</v>
      </c>
      <c r="H19" s="188">
        <f t="shared" si="4"/>
        <v>1</v>
      </c>
      <c r="I19" s="190">
        <f t="shared" si="4"/>
        <v>1</v>
      </c>
      <c r="J19" s="191">
        <f t="shared" si="4"/>
        <v>1</v>
      </c>
      <c r="K19" s="229">
        <f t="shared" si="4"/>
        <v>58</v>
      </c>
      <c r="L19" s="188">
        <f t="shared" si="4"/>
        <v>98</v>
      </c>
      <c r="M19" s="188">
        <f t="shared" si="4"/>
        <v>97</v>
      </c>
      <c r="N19" s="188">
        <f t="shared" si="4"/>
        <v>112</v>
      </c>
      <c r="O19" s="188">
        <f t="shared" si="4"/>
        <v>112</v>
      </c>
      <c r="P19" s="190">
        <f t="shared" si="4"/>
        <v>478</v>
      </c>
      <c r="Q19" s="192">
        <f t="shared" si="4"/>
        <v>479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17</v>
      </c>
      <c r="L20" s="222">
        <v>38</v>
      </c>
      <c r="M20" s="222">
        <v>44</v>
      </c>
      <c r="N20" s="222">
        <v>57</v>
      </c>
      <c r="O20" s="222">
        <v>50</v>
      </c>
      <c r="P20" s="220">
        <f aca="true" t="shared" si="6" ref="P20:P26">SUM(J20:O20)</f>
        <v>206</v>
      </c>
      <c r="Q20" s="223">
        <f aca="true" t="shared" si="7" ref="Q20:Q26">I20+P20</f>
        <v>206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17</v>
      </c>
      <c r="L21" s="222">
        <v>24</v>
      </c>
      <c r="M21" s="222">
        <v>15</v>
      </c>
      <c r="N21" s="222">
        <v>23</v>
      </c>
      <c r="O21" s="222">
        <v>6</v>
      </c>
      <c r="P21" s="220">
        <f t="shared" si="6"/>
        <v>85</v>
      </c>
      <c r="Q21" s="223">
        <f t="shared" si="7"/>
        <v>85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4</v>
      </c>
      <c r="L22" s="222">
        <v>0</v>
      </c>
      <c r="M22" s="222">
        <v>3</v>
      </c>
      <c r="N22" s="222">
        <v>12</v>
      </c>
      <c r="O22" s="222">
        <v>25</v>
      </c>
      <c r="P22" s="220">
        <f t="shared" si="6"/>
        <v>44</v>
      </c>
      <c r="Q22" s="223">
        <f t="shared" si="7"/>
        <v>44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0</v>
      </c>
      <c r="H24" s="222">
        <v>1</v>
      </c>
      <c r="I24" s="220">
        <f t="shared" si="5"/>
        <v>1</v>
      </c>
      <c r="J24" s="221">
        <v>1</v>
      </c>
      <c r="K24" s="230">
        <v>20</v>
      </c>
      <c r="L24" s="222">
        <v>35</v>
      </c>
      <c r="M24" s="222">
        <v>30</v>
      </c>
      <c r="N24" s="222">
        <v>18</v>
      </c>
      <c r="O24" s="222">
        <v>30</v>
      </c>
      <c r="P24" s="220">
        <f t="shared" si="6"/>
        <v>134</v>
      </c>
      <c r="Q24" s="223">
        <f t="shared" si="7"/>
        <v>135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0</v>
      </c>
      <c r="K25" s="234">
        <v>0</v>
      </c>
      <c r="L25" s="231">
        <v>1</v>
      </c>
      <c r="M25" s="231">
        <v>5</v>
      </c>
      <c r="N25" s="231">
        <v>2</v>
      </c>
      <c r="O25" s="231">
        <v>1</v>
      </c>
      <c r="P25" s="232">
        <f t="shared" si="6"/>
        <v>9</v>
      </c>
      <c r="Q25" s="235">
        <f t="shared" si="7"/>
        <v>9</v>
      </c>
    </row>
    <row r="26" spans="3:17" ht="14.25" customHeight="1" thickBot="1">
      <c r="C26" s="168"/>
      <c r="D26" s="169"/>
      <c r="E26" s="313" t="s">
        <v>111</v>
      </c>
      <c r="F26" s="314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1980</v>
      </c>
      <c r="H28" s="222">
        <f t="shared" si="8"/>
        <v>4970</v>
      </c>
      <c r="I28" s="185">
        <f t="shared" si="8"/>
        <v>6950</v>
      </c>
      <c r="J28" s="186">
        <f t="shared" si="8"/>
        <v>5010</v>
      </c>
      <c r="K28" s="229">
        <f t="shared" si="8"/>
        <v>4698300</v>
      </c>
      <c r="L28" s="222">
        <f t="shared" si="8"/>
        <v>6536190</v>
      </c>
      <c r="M28" s="222">
        <f t="shared" si="8"/>
        <v>8044550</v>
      </c>
      <c r="N28" s="222">
        <f t="shared" si="8"/>
        <v>9656920</v>
      </c>
      <c r="O28" s="222">
        <f t="shared" si="8"/>
        <v>11096320</v>
      </c>
      <c r="P28" s="185">
        <f t="shared" si="8"/>
        <v>40037290</v>
      </c>
      <c r="Q28" s="187">
        <f>SUM(Q29:Q35)</f>
        <v>40044240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1817810</v>
      </c>
      <c r="L29" s="222">
        <v>3313580</v>
      </c>
      <c r="M29" s="222">
        <v>4153400</v>
      </c>
      <c r="N29" s="222">
        <v>5580890</v>
      </c>
      <c r="O29" s="222">
        <v>5844430</v>
      </c>
      <c r="P29" s="220">
        <f aca="true" t="shared" si="10" ref="P29:P35">SUM(J29:O29)</f>
        <v>20710110</v>
      </c>
      <c r="Q29" s="223">
        <f aca="true" t="shared" si="11" ref="Q29:Q35">I29+P29</f>
        <v>20710110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2392170</v>
      </c>
      <c r="L30" s="222">
        <v>2685930</v>
      </c>
      <c r="M30" s="222">
        <v>2942510</v>
      </c>
      <c r="N30" s="222">
        <v>2577750</v>
      </c>
      <c r="O30" s="222">
        <v>1456700</v>
      </c>
      <c r="P30" s="220">
        <f t="shared" si="10"/>
        <v>12055060</v>
      </c>
      <c r="Q30" s="223">
        <f t="shared" si="11"/>
        <v>12055060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216630</v>
      </c>
      <c r="L31" s="222">
        <v>113710</v>
      </c>
      <c r="M31" s="222">
        <v>486020</v>
      </c>
      <c r="N31" s="222">
        <v>1117380</v>
      </c>
      <c r="O31" s="222">
        <v>3329290</v>
      </c>
      <c r="P31" s="220">
        <f t="shared" si="10"/>
        <v>5263030</v>
      </c>
      <c r="Q31" s="223">
        <f>I31+P31</f>
        <v>5263030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1980</v>
      </c>
      <c r="H33" s="222">
        <v>4970</v>
      </c>
      <c r="I33" s="220">
        <f t="shared" si="9"/>
        <v>6950</v>
      </c>
      <c r="J33" s="221">
        <v>5010</v>
      </c>
      <c r="K33" s="230">
        <v>222760</v>
      </c>
      <c r="L33" s="222">
        <v>353960</v>
      </c>
      <c r="M33" s="222">
        <v>330920</v>
      </c>
      <c r="N33" s="222">
        <v>333540</v>
      </c>
      <c r="O33" s="222">
        <v>381940</v>
      </c>
      <c r="P33" s="220">
        <f t="shared" si="10"/>
        <v>1628130</v>
      </c>
      <c r="Q33" s="223">
        <f t="shared" si="11"/>
        <v>1635080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0</v>
      </c>
      <c r="I34" s="232">
        <f t="shared" si="9"/>
        <v>0</v>
      </c>
      <c r="J34" s="233">
        <v>0</v>
      </c>
      <c r="K34" s="234">
        <v>48930</v>
      </c>
      <c r="L34" s="231">
        <v>69010</v>
      </c>
      <c r="M34" s="231">
        <v>131700</v>
      </c>
      <c r="N34" s="231">
        <v>47360</v>
      </c>
      <c r="O34" s="231">
        <v>83960</v>
      </c>
      <c r="P34" s="232">
        <f t="shared" si="10"/>
        <v>380960</v>
      </c>
      <c r="Q34" s="235">
        <f t="shared" si="11"/>
        <v>380960</v>
      </c>
    </row>
    <row r="35" spans="3:17" ht="14.25" customHeight="1">
      <c r="C35" s="131"/>
      <c r="D35" s="155"/>
      <c r="E35" s="304" t="s">
        <v>111</v>
      </c>
      <c r="F35" s="306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0</v>
      </c>
      <c r="H36" s="188">
        <f t="shared" si="12"/>
        <v>1460</v>
      </c>
      <c r="I36" s="190">
        <f t="shared" si="12"/>
        <v>1460</v>
      </c>
      <c r="J36" s="191">
        <f t="shared" si="12"/>
        <v>2920</v>
      </c>
      <c r="K36" s="229">
        <f t="shared" si="12"/>
        <v>851510</v>
      </c>
      <c r="L36" s="188">
        <f t="shared" si="12"/>
        <v>1328910</v>
      </c>
      <c r="M36" s="188">
        <f t="shared" si="12"/>
        <v>1319280</v>
      </c>
      <c r="N36" s="188">
        <f t="shared" si="12"/>
        <v>1711760</v>
      </c>
      <c r="O36" s="188">
        <f t="shared" si="12"/>
        <v>1545560</v>
      </c>
      <c r="P36" s="190">
        <f t="shared" si="12"/>
        <v>6759940</v>
      </c>
      <c r="Q36" s="192">
        <f>SUM(Q37:Q43)</f>
        <v>6761400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364250</v>
      </c>
      <c r="L37" s="222">
        <v>675000</v>
      </c>
      <c r="M37" s="222">
        <v>870150</v>
      </c>
      <c r="N37" s="222">
        <v>945850</v>
      </c>
      <c r="O37" s="222">
        <v>906730</v>
      </c>
      <c r="P37" s="220">
        <f aca="true" t="shared" si="14" ref="P37:P43">SUM(J37:O37)</f>
        <v>3761980</v>
      </c>
      <c r="Q37" s="223">
        <f aca="true" t="shared" si="15" ref="Q37:Q43">I37+P37</f>
        <v>3761980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263860</v>
      </c>
      <c r="L38" s="222">
        <v>488940</v>
      </c>
      <c r="M38" s="222">
        <v>222750</v>
      </c>
      <c r="N38" s="222">
        <v>382830</v>
      </c>
      <c r="O38" s="222">
        <v>98590</v>
      </c>
      <c r="P38" s="220">
        <f t="shared" si="14"/>
        <v>1456970</v>
      </c>
      <c r="Q38" s="223">
        <f t="shared" si="15"/>
        <v>1456970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116870</v>
      </c>
      <c r="L39" s="222">
        <v>0</v>
      </c>
      <c r="M39" s="222">
        <v>55490</v>
      </c>
      <c r="N39" s="222">
        <v>228160</v>
      </c>
      <c r="O39" s="222">
        <v>376950</v>
      </c>
      <c r="P39" s="220">
        <f t="shared" si="14"/>
        <v>777470</v>
      </c>
      <c r="Q39" s="223">
        <f>I39+P39</f>
        <v>777470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0</v>
      </c>
      <c r="H41" s="222">
        <v>1460</v>
      </c>
      <c r="I41" s="220">
        <f t="shared" si="13"/>
        <v>1460</v>
      </c>
      <c r="J41" s="221">
        <v>2920</v>
      </c>
      <c r="K41" s="230">
        <v>106530</v>
      </c>
      <c r="L41" s="222">
        <v>160020</v>
      </c>
      <c r="M41" s="222">
        <v>148910</v>
      </c>
      <c r="N41" s="222">
        <v>146740</v>
      </c>
      <c r="O41" s="222">
        <v>162010</v>
      </c>
      <c r="P41" s="220">
        <f t="shared" si="14"/>
        <v>727130</v>
      </c>
      <c r="Q41" s="223">
        <f t="shared" si="15"/>
        <v>728590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0</v>
      </c>
      <c r="K42" s="230">
        <v>0</v>
      </c>
      <c r="L42" s="222">
        <v>4950</v>
      </c>
      <c r="M42" s="222">
        <v>21980</v>
      </c>
      <c r="N42" s="222">
        <v>8180</v>
      </c>
      <c r="O42" s="222">
        <v>1280</v>
      </c>
      <c r="P42" s="220">
        <f t="shared" si="14"/>
        <v>36390</v>
      </c>
      <c r="Q42" s="223">
        <f t="shared" si="15"/>
        <v>36390</v>
      </c>
    </row>
    <row r="43" spans="3:17" ht="14.25" customHeight="1">
      <c r="C43" s="152"/>
      <c r="D43" s="171"/>
      <c r="E43" s="304" t="s">
        <v>111</v>
      </c>
      <c r="F43" s="306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1980</v>
      </c>
      <c r="H44" s="212">
        <f t="shared" si="16"/>
        <v>6430</v>
      </c>
      <c r="I44" s="214">
        <f t="shared" si="16"/>
        <v>8410</v>
      </c>
      <c r="J44" s="215">
        <f t="shared" si="16"/>
        <v>7930</v>
      </c>
      <c r="K44" s="244">
        <f t="shared" si="16"/>
        <v>5549810</v>
      </c>
      <c r="L44" s="212">
        <f t="shared" si="16"/>
        <v>7865100</v>
      </c>
      <c r="M44" s="212">
        <f t="shared" si="16"/>
        <v>9363830</v>
      </c>
      <c r="N44" s="212">
        <f t="shared" si="16"/>
        <v>11368680</v>
      </c>
      <c r="O44" s="212">
        <f>O28+O36</f>
        <v>12641880</v>
      </c>
      <c r="P44" s="214">
        <f t="shared" si="16"/>
        <v>46797230</v>
      </c>
      <c r="Q44" s="216">
        <f>Q28+Q36</f>
        <v>46805640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G40" sqref="G40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平成１８年１２月月報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163</v>
      </c>
      <c r="H14" s="255">
        <v>306</v>
      </c>
      <c r="I14" s="315">
        <f>SUM(G14:H14)</f>
        <v>469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812993</v>
      </c>
      <c r="H15" s="256">
        <v>2565996</v>
      </c>
      <c r="I15" s="317">
        <f>SUM(G15:H15)</f>
        <v>3378989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52</v>
      </c>
      <c r="H19" s="255">
        <v>275</v>
      </c>
      <c r="I19" s="315">
        <f>SUM(G19:H19)</f>
        <v>327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324369</v>
      </c>
      <c r="H20" s="256">
        <v>1718140</v>
      </c>
      <c r="I20" s="317">
        <f>SUM(G20:H20)</f>
        <v>2042509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59</v>
      </c>
      <c r="H24" s="255">
        <v>1537</v>
      </c>
      <c r="I24" s="315">
        <f>SUM(G24:H24)</f>
        <v>1596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625886</v>
      </c>
      <c r="H25" s="33">
        <v>18523596</v>
      </c>
      <c r="I25" s="317">
        <f>SUM(G25:H25)</f>
        <v>19149482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6</v>
      </c>
      <c r="H29" s="255">
        <v>31</v>
      </c>
      <c r="I29" s="315">
        <f>SUM(G29:H29)</f>
        <v>37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36865</v>
      </c>
      <c r="H30" s="256">
        <v>395170</v>
      </c>
      <c r="I30" s="317">
        <f>SUM(G30:H30)</f>
        <v>432035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280</v>
      </c>
      <c r="H34" s="255">
        <f>H14+H19+H24+H29</f>
        <v>2149</v>
      </c>
      <c r="I34" s="315">
        <f>SUM(G34:H34)</f>
        <v>2429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1800113</v>
      </c>
      <c r="H35" s="256">
        <f>H15+H20+H25+H30</f>
        <v>23202902</v>
      </c>
      <c r="I35" s="317">
        <f>SUM(G35:H35)</f>
        <v>25003015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5</v>
      </c>
      <c r="H40" s="255">
        <v>11</v>
      </c>
      <c r="I40" s="315">
        <f>SUM(G40:H40)</f>
        <v>16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26420</v>
      </c>
      <c r="H41" s="256">
        <v>87512</v>
      </c>
      <c r="I41" s="317">
        <f>SUM(G41:H41)</f>
        <v>113932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2007-01-18T01:06:39Z</dcterms:modified>
  <cp:category/>
  <cp:version/>
  <cp:contentType/>
  <cp:contentStatus/>
</cp:coreProperties>
</file>