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①" sheetId="4" r:id="rId4"/>
    <sheet name="様式２の５" sheetId="5" r:id="rId5"/>
    <sheet name="様式２の５①" sheetId="6" r:id="rId6"/>
  </sheets>
  <definedNames>
    <definedName name="_xlnm.Print_Area" localSheetId="2">'様式２'!$A$1:$M$133</definedName>
    <definedName name="_xlnm.Print_Area" localSheetId="3">'様式２①'!$A$1:$M$40</definedName>
    <definedName name="_xlnm.Print_Titles" localSheetId="2">'様式２'!$1:$7</definedName>
  </definedNames>
  <calcPr fullCalcOnLoad="1"/>
</workbook>
</file>

<file path=xl/sharedStrings.xml><?xml version="1.0" encoding="utf-8"?>
<sst xmlns="http://schemas.openxmlformats.org/spreadsheetml/2006/main" count="338" uniqueCount="125">
  <si>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</si>
  <si>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</si>
  <si>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</si>
  <si>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</si>
  <si>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</si>
  <si>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</si>
  <si>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</si>
  <si>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</si>
  <si>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</si>
  <si>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</si>
  <si>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</si>
  <si>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</si>
  <si>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</si>
  <si>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</si>
  <si>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</si>
  <si>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</si>
  <si>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</si>
  <si>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</si>
  <si>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</si>
  <si>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</si>
  <si>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</si>
  <si>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</si>
  <si>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</si>
  <si>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</si>
  <si>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</si>
  <si>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</si>
  <si>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</si>
  <si>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</si>
  <si>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</si>
  <si>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</si>
  <si>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</si>
  <si>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</si>
  <si>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</si>
  <si>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</si>
  <si>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</si>
  <si>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</si>
  <si>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</si>
  <si>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</si>
  <si>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</si>
  <si>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</si>
  <si>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</si>
  <si>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</si>
  <si>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</si>
  <si>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</si>
  <si>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</si>
  <si>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</si>
  <si>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</si>
  <si>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</si>
  <si>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</si>
  <si>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</si>
  <si>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</si>
  <si>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適用除外
非該当</t>
  </si>
  <si>
    <t>適用除外
該当</t>
  </si>
  <si>
    <t>(12) 居宅介護(支援)サービス受給者数</t>
  </si>
  <si>
    <t>(13) 施設介護サービス受給者数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</si>
  <si>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</si>
  <si>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</si>
  <si>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</si>
  <si>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</si>
  <si>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</si>
  <si>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</si>
  <si>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</si>
  <si>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</si>
  <si>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</si>
  <si>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</si>
  <si>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</si>
  <si>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</si>
  <si>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</si>
  <si>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</si>
  <si>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</si>
  <si>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</si>
  <si>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</si>
  <si>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</si>
  <si>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</si>
  <si>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</si>
  <si>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</si>
  <si>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</si>
  <si>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</si>
  <si>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</si>
  <si>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</si>
  <si>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</si>
  <si>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</si>
  <si>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</si>
  <si>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</si>
  <si>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</si>
  <si>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</si>
  <si>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</si>
  <si>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</si>
  <si>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</si>
  <si>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</si>
  <si>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</si>
  <si>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</si>
  <si>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</si>
  <si>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</si>
  <si>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</si>
  <si>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</si>
  <si>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</si>
  <si>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（様式２）①</t>
  </si>
  <si>
    <t>（１）特定入所者介護（支援）サービス費</t>
  </si>
  <si>
    <t>食費</t>
  </si>
  <si>
    <t>介護老人福祉施設</t>
  </si>
  <si>
    <t>介護療養型医療施設</t>
  </si>
  <si>
    <t>居住費（滞在費）</t>
  </si>
  <si>
    <t>イ　支給額</t>
  </si>
  <si>
    <t>（様式２の５①）</t>
  </si>
  <si>
    <t>ア 利用者負担第四段階</t>
  </si>
  <si>
    <t xml:space="preserve">イ 利用者負担第三段階 </t>
  </si>
  <si>
    <t>ウ 利用者負担第二段階</t>
  </si>
  <si>
    <t>エ 老齢福祉年金受給者等</t>
  </si>
  <si>
    <t>オ 合計</t>
  </si>
  <si>
    <t>要支援１</t>
  </si>
  <si>
    <t>要支援２</t>
  </si>
  <si>
    <t>計</t>
  </si>
  <si>
    <t>経過的
要介護</t>
  </si>
  <si>
    <t>合計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</si>
  <si>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</si>
  <si>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</si>
  <si>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</si>
  <si>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</si>
  <si>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</si>
  <si>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</si>
  <si>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(11) 要介護(介護予防)認定者数</t>
  </si>
  <si>
    <t>当月中増※１</t>
  </si>
  <si>
    <t>当月中減※２</t>
  </si>
  <si>
    <t>平成１８年５月月報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</si>
</sst>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24" applyFont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2" fillId="0" borderId="0" xfId="24" applyFont="1">
      <alignment/>
      <protection/>
    </xf>
    <xf numFmtId="0" fontId="0" fillId="0" borderId="0" xfId="24" applyFont="1" applyBorder="1" applyAlignment="1">
      <alignment vertical="center"/>
      <protection/>
    </xf>
    <xf numFmtId="0" fontId="8" fillId="0" borderId="0" xfId="24" applyFont="1" applyBorder="1" applyAlignment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0" fillId="0" borderId="0" xfId="24" applyFont="1" applyAlignment="1">
      <alignment horizontal="centerContinuous" vertical="center"/>
      <protection/>
    </xf>
    <xf numFmtId="0" fontId="0" fillId="0" borderId="0" xfId="24" applyFont="1" applyAlignment="1">
      <alignment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vertical="center"/>
      <protection/>
    </xf>
    <xf numFmtId="0" fontId="2" fillId="0" borderId="1" xfId="24" applyFont="1" applyBorder="1" applyAlignment="1">
      <alignment horizontal="centerContinuous" vertical="center"/>
      <protection/>
    </xf>
    <xf numFmtId="0" fontId="2" fillId="0" borderId="0" xfId="24" applyFont="1" applyAlignment="1">
      <alignment horizontal="centerContinuous"/>
      <protection/>
    </xf>
    <xf numFmtId="0" fontId="2" fillId="0" borderId="0" xfId="24" applyFont="1" applyAlignment="1">
      <alignment vertical="center"/>
      <protection/>
    </xf>
    <xf numFmtId="0" fontId="2" fillId="0" borderId="2" xfId="24" applyFont="1" applyBorder="1" applyAlignment="1">
      <alignment horizontal="centerContinuous" vertical="center"/>
      <protection/>
    </xf>
    <xf numFmtId="0" fontId="2" fillId="0" borderId="3" xfId="24" applyFont="1" applyBorder="1" applyAlignment="1">
      <alignment horizontal="centerContinuous" vertic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1" xfId="24" applyFont="1" applyBorder="1" applyAlignment="1">
      <alignment horizontal="distributed" vertical="center"/>
      <protection/>
    </xf>
    <xf numFmtId="0" fontId="2" fillId="0" borderId="4" xfId="24" applyFont="1" applyBorder="1" applyAlignment="1">
      <alignment horizontal="distributed" vertical="center"/>
      <protection/>
    </xf>
    <xf numFmtId="0" fontId="2" fillId="0" borderId="5" xfId="24" applyFont="1" applyBorder="1" applyAlignment="1">
      <alignment horizontal="centerContinuous" vertical="center"/>
      <protection/>
    </xf>
    <xf numFmtId="176" fontId="2" fillId="0" borderId="6" xfId="24" applyNumberFormat="1" applyFont="1" applyBorder="1" applyAlignment="1">
      <alignment horizontal="right" vertical="center"/>
      <protection/>
    </xf>
    <xf numFmtId="176" fontId="2" fillId="0" borderId="7" xfId="24" applyNumberFormat="1" applyFont="1" applyBorder="1" applyAlignment="1">
      <alignment horizontal="right" vertical="center"/>
      <protection/>
    </xf>
    <xf numFmtId="0" fontId="2" fillId="0" borderId="8" xfId="24" applyFont="1" applyBorder="1" applyAlignment="1">
      <alignment horizontal="centerContinuous" vertical="center"/>
      <protection/>
    </xf>
    <xf numFmtId="0" fontId="2" fillId="0" borderId="9" xfId="24" applyFont="1" applyBorder="1" applyAlignment="1">
      <alignment horizontal="centerContinuous" vertical="center"/>
      <protection/>
    </xf>
    <xf numFmtId="176" fontId="2" fillId="0" borderId="10" xfId="24" applyNumberFormat="1" applyFont="1" applyBorder="1" applyAlignment="1">
      <alignment horizontal="right" vertical="center"/>
      <protection/>
    </xf>
    <xf numFmtId="176" fontId="2" fillId="0" borderId="11" xfId="24" applyNumberFormat="1" applyFont="1" applyBorder="1" applyAlignment="1">
      <alignment horizontal="right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vertical="center"/>
      <protection/>
    </xf>
    <xf numFmtId="0" fontId="2" fillId="0" borderId="12" xfId="24" applyFont="1" applyBorder="1" applyAlignment="1">
      <alignment horizontal="centerContinuous" vertical="center"/>
      <protection/>
    </xf>
    <xf numFmtId="176" fontId="2" fillId="0" borderId="7" xfId="24" applyNumberFormat="1" applyFont="1" applyBorder="1" applyAlignment="1">
      <alignment vertical="center"/>
      <protection/>
    </xf>
    <xf numFmtId="176" fontId="2" fillId="0" borderId="11" xfId="24" applyNumberFormat="1" applyFont="1" applyBorder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2" fillId="0" borderId="13" xfId="24" applyFont="1" applyBorder="1" applyAlignment="1">
      <alignment horizontal="centerContinuous" vertical="center"/>
      <protection/>
    </xf>
    <xf numFmtId="0" fontId="0" fillId="0" borderId="0" xfId="24" applyFont="1" applyBorder="1" applyAlignment="1">
      <alignment horizontal="distributed" vertical="center"/>
      <protection/>
    </xf>
    <xf numFmtId="0" fontId="3" fillId="0" borderId="0" xfId="24" applyFont="1" applyBorder="1" applyAlignment="1">
      <alignment horizontal="distributed" vertical="center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 indent="5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left" vertical="center" indent="5"/>
    </xf>
    <xf numFmtId="177" fontId="2" fillId="2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76" fontId="2" fillId="2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1" fillId="0" borderId="0" xfId="22" applyFont="1" applyAlignment="1">
      <alignment horizontal="centerContinuous" vertical="center"/>
      <protection/>
    </xf>
    <xf numFmtId="0" fontId="13" fillId="0" borderId="0" xfId="22" applyFont="1" applyAlignment="1">
      <alignment horizontal="centerContinuous" vertical="center"/>
      <protection/>
    </xf>
    <xf numFmtId="0" fontId="12" fillId="0" borderId="0" xfId="22" applyFont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4" fillId="0" borderId="0" xfId="22" applyFont="1" applyAlignment="1">
      <alignment horizontal="centerContinuous"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3" applyFont="1" applyBorder="1" applyAlignment="1" applyProtection="1">
      <alignment vertical="center"/>
      <protection locked="0"/>
    </xf>
    <xf numFmtId="0" fontId="5" fillId="0" borderId="0" xfId="22">
      <alignment/>
      <protection/>
    </xf>
    <xf numFmtId="0" fontId="5" fillId="0" borderId="0" xfId="22" applyBorder="1">
      <alignment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7" fillId="0" borderId="40" xfId="22" applyFont="1" applyBorder="1" applyAlignment="1">
      <alignment vertical="center"/>
      <protection/>
    </xf>
    <xf numFmtId="0" fontId="18" fillId="0" borderId="0" xfId="22" applyFont="1" applyBorder="1" applyAlignment="1">
      <alignment vertical="center"/>
      <protection/>
    </xf>
    <xf numFmtId="0" fontId="19" fillId="0" borderId="0" xfId="22" applyFont="1" applyBorder="1" applyAlignment="1">
      <alignment vertical="center"/>
      <protection/>
    </xf>
    <xf numFmtId="0" fontId="17" fillId="0" borderId="2" xfId="22" applyFont="1" applyBorder="1" applyAlignment="1">
      <alignment horizontal="centerContinuous" vertical="center"/>
      <protection/>
    </xf>
    <xf numFmtId="0" fontId="17" fillId="0" borderId="3" xfId="22" applyFont="1" applyBorder="1" applyAlignment="1">
      <alignment horizontal="centerContinuous" vertical="center"/>
      <protection/>
    </xf>
    <xf numFmtId="0" fontId="17" fillId="0" borderId="1" xfId="22" applyFont="1" applyBorder="1" applyAlignment="1">
      <alignment horizontal="centerContinuous" vertical="center"/>
      <protection/>
    </xf>
    <xf numFmtId="0" fontId="17" fillId="0" borderId="13" xfId="22" applyFont="1" applyBorder="1" applyAlignment="1">
      <alignment horizontal="centerContinuous" vertical="center"/>
      <protection/>
    </xf>
    <xf numFmtId="0" fontId="17" fillId="0" borderId="12" xfId="22" applyFont="1" applyBorder="1" applyAlignment="1">
      <alignment horizontal="centerContinuous" vertical="center"/>
      <protection/>
    </xf>
    <xf numFmtId="0" fontId="17" fillId="0" borderId="5" xfId="22" applyFont="1" applyBorder="1" applyAlignment="1">
      <alignment horizontal="centerContinuous" vertical="center"/>
      <protection/>
    </xf>
    <xf numFmtId="0" fontId="17" fillId="0" borderId="8" xfId="22" applyFont="1" applyBorder="1" applyAlignment="1">
      <alignment horizontal="centerContinuous" vertical="center"/>
      <protection/>
    </xf>
    <xf numFmtId="0" fontId="17" fillId="0" borderId="9" xfId="22" applyFont="1" applyBorder="1" applyAlignment="1">
      <alignment horizontal="centerContinuous" vertical="center"/>
      <protection/>
    </xf>
    <xf numFmtId="0" fontId="17" fillId="0" borderId="41" xfId="22" applyFont="1" applyBorder="1" applyAlignment="1">
      <alignment horizontal="centerContinuous" vertical="center"/>
      <protection/>
    </xf>
    <xf numFmtId="0" fontId="17" fillId="0" borderId="42" xfId="22" applyFont="1" applyBorder="1" applyAlignment="1">
      <alignment horizontal="centerContinuous" vertical="center"/>
      <protection/>
    </xf>
    <xf numFmtId="0" fontId="17" fillId="0" borderId="43" xfId="22" applyFont="1" applyBorder="1" applyAlignment="1">
      <alignment horizontal="centerContinuous" vertical="center"/>
      <protection/>
    </xf>
    <xf numFmtId="0" fontId="17" fillId="0" borderId="44" xfId="22" applyFont="1" applyBorder="1" applyAlignment="1">
      <alignment horizontal="centerContinuous" vertical="center"/>
      <protection/>
    </xf>
    <xf numFmtId="0" fontId="17" fillId="0" borderId="45" xfId="22" applyFont="1" applyBorder="1" applyAlignment="1">
      <alignment vertical="center"/>
      <protection/>
    </xf>
    <xf numFmtId="0" fontId="17" fillId="0" borderId="9" xfId="22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5" fillId="0" borderId="0" xfId="21">
      <alignment/>
      <protection/>
    </xf>
    <xf numFmtId="0" fontId="2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vertical="center"/>
      <protection/>
    </xf>
    <xf numFmtId="0" fontId="19" fillId="0" borderId="5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5" fillId="0" borderId="0" xfId="21" applyBorder="1">
      <alignment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7" fillId="0" borderId="2" xfId="21" applyFont="1" applyBorder="1" applyAlignment="1">
      <alignment horizontal="centerContinuous" vertical="center"/>
      <protection/>
    </xf>
    <xf numFmtId="0" fontId="17" fillId="0" borderId="3" xfId="21" applyFont="1" applyBorder="1" applyAlignment="1">
      <alignment horizontal="centerContinuous" vertical="center"/>
      <protection/>
    </xf>
    <xf numFmtId="0" fontId="17" fillId="0" borderId="42" xfId="21" applyFont="1" applyBorder="1" applyAlignment="1">
      <alignment horizontal="centerContinuous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46" xfId="21" applyFont="1" applyBorder="1" applyAlignment="1">
      <alignment horizontal="center" vertical="center"/>
      <protection/>
    </xf>
    <xf numFmtId="0" fontId="21" fillId="0" borderId="47" xfId="21" applyFont="1" applyBorder="1" applyAlignment="1">
      <alignment horizontal="center" vertical="center" wrapText="1"/>
      <protection/>
    </xf>
    <xf numFmtId="0" fontId="21" fillId="0" borderId="44" xfId="21" applyFont="1" applyBorder="1" applyAlignment="1">
      <alignment horizontal="distributed" vertical="center"/>
      <protection/>
    </xf>
    <xf numFmtId="0" fontId="21" fillId="0" borderId="1" xfId="21" applyFont="1" applyBorder="1" applyAlignment="1">
      <alignment horizontal="distributed" vertical="center"/>
      <protection/>
    </xf>
    <xf numFmtId="0" fontId="22" fillId="0" borderId="1" xfId="21" applyFont="1" applyBorder="1" applyAlignment="1">
      <alignment horizontal="distributed" vertical="center"/>
      <protection/>
    </xf>
    <xf numFmtId="0" fontId="17" fillId="0" borderId="48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vertical="center"/>
      <protection/>
    </xf>
    <xf numFmtId="0" fontId="22" fillId="0" borderId="5" xfId="21" applyFont="1" applyBorder="1" applyAlignment="1">
      <alignment horizontal="centerContinuous" vertical="center"/>
      <protection/>
    </xf>
    <xf numFmtId="0" fontId="23" fillId="0" borderId="5" xfId="21" applyFont="1" applyBorder="1" applyAlignment="1">
      <alignment vertical="center"/>
      <protection/>
    </xf>
    <xf numFmtId="0" fontId="22" fillId="0" borderId="5" xfId="21" applyFont="1" applyBorder="1" applyAlignment="1">
      <alignment vertical="center"/>
      <protection/>
    </xf>
    <xf numFmtId="0" fontId="22" fillId="0" borderId="8" xfId="21" applyFont="1" applyBorder="1" applyAlignment="1">
      <alignment horizontal="centerContinuous" vertical="center"/>
      <protection/>
    </xf>
    <xf numFmtId="0" fontId="22" fillId="0" borderId="9" xfId="21" applyFont="1" applyBorder="1" applyAlignment="1">
      <alignment horizontal="centerContinuous" vertical="center"/>
      <protection/>
    </xf>
    <xf numFmtId="0" fontId="17" fillId="0" borderId="0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7" fillId="0" borderId="0" xfId="21" applyFont="1" applyBorder="1" applyAlignment="1">
      <alignment horizontal="centerContinuous"/>
      <protection/>
    </xf>
    <xf numFmtId="0" fontId="12" fillId="0" borderId="0" xfId="21" applyFont="1" applyBorder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57" fontId="19" fillId="0" borderId="0" xfId="21" applyNumberFormat="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vertical="center"/>
      <protection/>
    </xf>
    <xf numFmtId="57" fontId="14" fillId="0" borderId="0" xfId="21" applyNumberFormat="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Continuous" vertical="center"/>
      <protection/>
    </xf>
    <xf numFmtId="0" fontId="19" fillId="0" borderId="2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Continuous" vertical="center"/>
      <protection/>
    </xf>
    <xf numFmtId="0" fontId="19" fillId="0" borderId="3" xfId="21" applyFont="1" applyBorder="1" applyAlignment="1">
      <alignment horizontal="centerContinuous" vertical="center"/>
      <protection/>
    </xf>
    <xf numFmtId="0" fontId="19" fillId="0" borderId="13" xfId="21" applyFont="1" applyBorder="1" applyAlignment="1">
      <alignment horizontal="centerContinuous" vertical="center"/>
      <protection/>
    </xf>
    <xf numFmtId="0" fontId="19" fillId="0" borderId="12" xfId="21" applyFont="1" applyBorder="1" applyAlignment="1">
      <alignment horizontal="center" vertical="center"/>
      <protection/>
    </xf>
    <xf numFmtId="0" fontId="19" fillId="0" borderId="6" xfId="21" applyFont="1" applyBorder="1" applyAlignment="1">
      <alignment vertical="center"/>
      <protection/>
    </xf>
    <xf numFmtId="0" fontId="19" fillId="0" borderId="12" xfId="21" applyFont="1" applyBorder="1" applyAlignment="1">
      <alignment vertical="center"/>
      <protection/>
    </xf>
    <xf numFmtId="0" fontId="19" fillId="0" borderId="8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vertical="center"/>
      <protection/>
    </xf>
    <xf numFmtId="0" fontId="19" fillId="0" borderId="9" xfId="21" applyFont="1" applyBorder="1" applyAlignment="1">
      <alignment vertical="center"/>
      <protection/>
    </xf>
    <xf numFmtId="0" fontId="19" fillId="0" borderId="42" xfId="21" applyFont="1" applyBorder="1" applyAlignment="1">
      <alignment horizontal="centerContinuous" vertical="center"/>
      <protection/>
    </xf>
    <xf numFmtId="0" fontId="19" fillId="0" borderId="4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49" xfId="21" applyFont="1" applyBorder="1" applyAlignment="1">
      <alignment horizontal="centerContinuous" vertical="center"/>
      <protection/>
    </xf>
    <xf numFmtId="0" fontId="19" fillId="0" borderId="41" xfId="21" applyFont="1" applyBorder="1" applyAlignment="1">
      <alignment horizontal="centerContinuous" vertical="center"/>
      <protection/>
    </xf>
    <xf numFmtId="0" fontId="19" fillId="0" borderId="50" xfId="21" applyFont="1" applyBorder="1" applyAlignment="1">
      <alignment horizontal="centerContinuous" vertical="center"/>
      <protection/>
    </xf>
    <xf numFmtId="0" fontId="19" fillId="0" borderId="5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9" fillId="0" borderId="51" xfId="21" applyNumberFormat="1" applyFont="1" applyBorder="1" applyAlignment="1">
      <alignment vertical="center"/>
      <protection/>
    </xf>
    <xf numFmtId="38" fontId="19" fillId="0" borderId="52" xfId="17" applyFont="1" applyBorder="1" applyAlignment="1">
      <alignment horizontal="right" vertical="center"/>
    </xf>
    <xf numFmtId="38" fontId="17" fillId="0" borderId="6" xfId="17" applyFont="1" applyBorder="1" applyAlignment="1">
      <alignment horizontal="right" vertical="center"/>
    </xf>
    <xf numFmtId="38" fontId="17" fillId="0" borderId="53" xfId="17" applyFont="1" applyBorder="1" applyAlignment="1">
      <alignment horizontal="right" vertical="center"/>
    </xf>
    <xf numFmtId="38" fontId="17" fillId="0" borderId="54" xfId="17" applyFont="1" applyBorder="1" applyAlignment="1">
      <alignment horizontal="right" vertical="center"/>
    </xf>
    <xf numFmtId="38" fontId="17" fillId="0" borderId="55" xfId="17" applyFont="1" applyBorder="1" applyAlignment="1">
      <alignment horizontal="right" vertical="center"/>
    </xf>
    <xf numFmtId="38" fontId="17" fillId="0" borderId="56" xfId="17" applyFont="1" applyBorder="1" applyAlignment="1">
      <alignment horizontal="right" vertical="center"/>
    </xf>
    <xf numFmtId="38" fontId="17" fillId="0" borderId="10" xfId="17" applyFont="1" applyBorder="1" applyAlignment="1">
      <alignment horizontal="right" vertical="center"/>
    </xf>
    <xf numFmtId="38" fontId="17" fillId="0" borderId="57" xfId="17" applyFont="1" applyBorder="1" applyAlignment="1">
      <alignment horizontal="right" vertical="center"/>
    </xf>
    <xf numFmtId="38" fontId="17" fillId="0" borderId="58" xfId="17" applyFont="1" applyBorder="1" applyAlignment="1">
      <alignment horizontal="right" vertical="center"/>
    </xf>
    <xf numFmtId="38" fontId="17" fillId="0" borderId="59" xfId="17" applyFont="1" applyBorder="1" applyAlignment="1">
      <alignment horizontal="right" vertical="center"/>
    </xf>
    <xf numFmtId="38" fontId="19" fillId="0" borderId="60" xfId="17" applyFont="1" applyBorder="1" applyAlignment="1">
      <alignment horizontal="right" vertical="center"/>
    </xf>
    <xf numFmtId="38" fontId="19" fillId="0" borderId="61" xfId="17" applyFont="1" applyBorder="1" applyAlignment="1">
      <alignment horizontal="right" vertical="center"/>
    </xf>
    <xf numFmtId="38" fontId="19" fillId="0" borderId="62" xfId="17" applyFont="1" applyBorder="1" applyAlignment="1">
      <alignment horizontal="right" vertical="center"/>
    </xf>
    <xf numFmtId="38" fontId="19" fillId="0" borderId="63" xfId="17" applyFont="1" applyBorder="1" applyAlignment="1">
      <alignment horizontal="right" vertical="center"/>
    </xf>
    <xf numFmtId="38" fontId="19" fillId="0" borderId="49" xfId="17" applyFont="1" applyBorder="1" applyAlignment="1">
      <alignment horizontal="right" vertical="center"/>
    </xf>
    <xf numFmtId="38" fontId="19" fillId="0" borderId="64" xfId="17" applyFont="1" applyBorder="1" applyAlignment="1">
      <alignment horizontal="right" vertical="center"/>
    </xf>
    <xf numFmtId="38" fontId="19" fillId="0" borderId="41" xfId="17" applyFont="1" applyBorder="1" applyAlignment="1">
      <alignment horizontal="right" vertical="center"/>
    </xf>
    <xf numFmtId="38" fontId="19" fillId="0" borderId="50" xfId="17" applyFont="1" applyBorder="1" applyAlignment="1">
      <alignment horizontal="right" vertical="center"/>
    </xf>
    <xf numFmtId="0" fontId="11" fillId="0" borderId="65" xfId="21" applyFont="1" applyBorder="1" applyAlignment="1">
      <alignment horizontal="center" vertical="center"/>
      <protection/>
    </xf>
    <xf numFmtId="0" fontId="11" fillId="0" borderId="66" xfId="21" applyFont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11" fillId="0" borderId="68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7" fillId="0" borderId="42" xfId="21" applyFont="1" applyBorder="1" applyAlignment="1">
      <alignment horizontal="center" vertical="center" wrapText="1"/>
      <protection/>
    </xf>
    <xf numFmtId="0" fontId="17" fillId="0" borderId="49" xfId="21" applyFont="1" applyBorder="1" applyAlignment="1">
      <alignment horizontal="center" vertical="center" wrapText="1"/>
      <protection/>
    </xf>
    <xf numFmtId="0" fontId="17" fillId="0" borderId="41" xfId="21" applyFont="1" applyBorder="1" applyAlignment="1">
      <alignment horizontal="center" vertical="center"/>
      <protection/>
    </xf>
    <xf numFmtId="0" fontId="17" fillId="0" borderId="50" xfId="21" applyFont="1" applyBorder="1" applyAlignment="1">
      <alignment horizontal="center" vertical="center"/>
      <protection/>
    </xf>
    <xf numFmtId="38" fontId="18" fillId="0" borderId="60" xfId="17" applyFont="1" applyBorder="1" applyAlignment="1">
      <alignment horizontal="right" vertical="center"/>
    </xf>
    <xf numFmtId="38" fontId="18" fillId="0" borderId="61" xfId="17" applyFont="1" applyBorder="1" applyAlignment="1">
      <alignment horizontal="right" vertical="center"/>
    </xf>
    <xf numFmtId="38" fontId="18" fillId="0" borderId="62" xfId="17" applyFont="1" applyBorder="1" applyAlignment="1">
      <alignment horizontal="right" vertical="center"/>
    </xf>
    <xf numFmtId="176" fontId="2" fillId="0" borderId="49" xfId="24" applyNumberFormat="1" applyFont="1" applyBorder="1" applyAlignment="1">
      <alignment horizontal="right" vertical="center"/>
      <protection/>
    </xf>
    <xf numFmtId="176" fontId="2" fillId="0" borderId="50" xfId="24" applyNumberFormat="1" applyFont="1" applyBorder="1" applyAlignment="1">
      <alignment horizontal="right" vertical="center"/>
      <protection/>
    </xf>
    <xf numFmtId="176" fontId="2" fillId="0" borderId="60" xfId="24" applyNumberFormat="1" applyFont="1" applyBorder="1" applyAlignment="1">
      <alignment horizontal="right" vertical="center"/>
      <protection/>
    </xf>
    <xf numFmtId="176" fontId="2" fillId="0" borderId="62" xfId="24" applyNumberFormat="1" applyFont="1" applyBorder="1" applyAlignment="1">
      <alignment horizontal="right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6" fontId="0" fillId="0" borderId="49" xfId="24" applyNumberFormat="1" applyFont="1" applyBorder="1" applyAlignment="1">
      <alignment horizontal="right" vertical="center"/>
      <protection/>
    </xf>
    <xf numFmtId="176" fontId="0" fillId="0" borderId="64" xfId="24" applyNumberFormat="1" applyFont="1" applyBorder="1" applyAlignment="1">
      <alignment horizontal="right" vertical="center"/>
      <protection/>
    </xf>
    <xf numFmtId="176" fontId="0" fillId="0" borderId="60" xfId="24" applyNumberFormat="1" applyFont="1" applyBorder="1" applyAlignment="1">
      <alignment horizontal="right" vertical="center"/>
      <protection/>
    </xf>
    <xf numFmtId="176" fontId="0" fillId="0" borderId="63" xfId="24" applyNumberFormat="1" applyFont="1" applyBorder="1" applyAlignment="1">
      <alignment horizontal="right" vertical="center"/>
      <protection/>
    </xf>
    <xf numFmtId="176" fontId="0" fillId="0" borderId="50" xfId="24" applyNumberFormat="1" applyFont="1" applyBorder="1" applyAlignment="1">
      <alignment horizontal="right" vertical="center"/>
      <protection/>
    </xf>
    <xf numFmtId="176" fontId="0" fillId="0" borderId="62" xfId="24" applyNumberFormat="1" applyFont="1" applyBorder="1" applyAlignment="1">
      <alignment horizontal="right" vertical="center"/>
      <protection/>
    </xf>
    <xf numFmtId="38" fontId="17" fillId="0" borderId="60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63" xfId="17" applyFont="1" applyBorder="1" applyAlignment="1">
      <alignment horizontal="right" vertical="center"/>
    </xf>
    <xf numFmtId="38" fontId="17" fillId="0" borderId="49" xfId="17" applyFont="1" applyBorder="1" applyAlignment="1">
      <alignment horizontal="right" vertical="center"/>
    </xf>
    <xf numFmtId="38" fontId="17" fillId="0" borderId="50" xfId="17" applyFont="1" applyBorder="1" applyAlignment="1">
      <alignment horizontal="right" vertical="center"/>
    </xf>
    <xf numFmtId="38" fontId="17" fillId="0" borderId="64" xfId="17" applyFont="1" applyBorder="1" applyAlignment="1">
      <alignment horizontal="right" vertical="center"/>
    </xf>
    <xf numFmtId="0" fontId="17" fillId="0" borderId="0" xfId="22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標準_17年度年報様式" xfId="22"/>
    <cellStyle name="標準_年報様式" xfId="23"/>
    <cellStyle name="標準_平成１２年度年報（西宮市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9067800" y="118110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24" customHeight="1"/>
  <cols>
    <col min="1" max="1" width="2.75390625" style="135" customWidth="1"/>
    <col min="2" max="2" width="3.375" style="135" customWidth="1"/>
    <col min="3" max="3" width="24.50390625" style="135" customWidth="1"/>
    <col min="4" max="18" width="2.75390625" style="135" customWidth="1"/>
    <col min="19" max="19" width="8.125" style="135" customWidth="1"/>
    <col min="20" max="20" width="5.375" style="135" customWidth="1"/>
    <col min="21" max="21" width="3.875" style="135" customWidth="1"/>
    <col min="22" max="16384" width="8.00390625" style="135" customWidth="1"/>
  </cols>
  <sheetData>
    <row r="1" spans="1:21" ht="17.25" customHeight="1">
      <c r="A1" s="134" t="s">
        <v>25</v>
      </c>
      <c r="O1" s="165"/>
      <c r="P1" s="166"/>
      <c r="Q1" s="166"/>
      <c r="R1" s="166"/>
      <c r="S1" s="164"/>
      <c r="T1" s="166"/>
      <c r="U1" s="167"/>
    </row>
    <row r="2" spans="1:21" ht="17.25" customHeight="1">
      <c r="A2" s="136"/>
      <c r="O2" s="165"/>
      <c r="P2" s="166"/>
      <c r="Q2" s="166"/>
      <c r="R2" s="168"/>
      <c r="S2" s="169"/>
      <c r="T2" s="165"/>
      <c r="U2" s="167"/>
    </row>
    <row r="3" spans="1:20" ht="9.75" customHeight="1">
      <c r="A3" s="134"/>
      <c r="O3" s="170"/>
      <c r="P3" s="144"/>
      <c r="Q3" s="144"/>
      <c r="R3" s="167"/>
      <c r="S3" s="171"/>
      <c r="T3" s="172"/>
    </row>
    <row r="4" spans="1:21" ht="24" customHeight="1">
      <c r="A4" s="137" t="s">
        <v>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24" customHeight="1">
      <c r="A5" s="139" t="s">
        <v>124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s="141" customFormat="1" ht="1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5:21" ht="16.5" customHeight="1">
      <c r="O7" s="191"/>
      <c r="P7" s="192"/>
      <c r="Q7" s="192"/>
      <c r="R7" s="191"/>
      <c r="S7" s="143"/>
      <c r="T7" s="143"/>
      <c r="U7" s="136"/>
    </row>
    <row r="8" spans="15:21" ht="16.5" customHeight="1">
      <c r="O8" s="167"/>
      <c r="P8" s="167"/>
      <c r="Q8" s="167"/>
      <c r="R8" s="191"/>
      <c r="S8" s="143"/>
      <c r="T8" s="143"/>
      <c r="U8" s="136"/>
    </row>
    <row r="9" ht="15" customHeight="1"/>
    <row r="10" ht="19.5" customHeight="1">
      <c r="A10" s="145" t="s">
        <v>12</v>
      </c>
    </row>
    <row r="11" ht="19.5" customHeight="1">
      <c r="B11" s="147" t="s">
        <v>119</v>
      </c>
    </row>
    <row r="12" ht="4.5" customHeight="1" thickBot="1"/>
    <row r="13" spans="3:20" ht="21.75" customHeight="1">
      <c r="C13" s="173" t="s">
        <v>13</v>
      </c>
      <c r="D13" s="174" t="s">
        <v>115</v>
      </c>
      <c r="E13" s="175"/>
      <c r="F13" s="175"/>
      <c r="G13" s="175"/>
      <c r="H13" s="175"/>
      <c r="I13" s="174" t="s">
        <v>116</v>
      </c>
      <c r="J13" s="175"/>
      <c r="K13" s="175"/>
      <c r="L13" s="175"/>
      <c r="M13" s="175"/>
      <c r="N13" s="174" t="s">
        <v>117</v>
      </c>
      <c r="O13" s="175"/>
      <c r="P13" s="175"/>
      <c r="Q13" s="175"/>
      <c r="R13" s="175"/>
      <c r="S13" s="174" t="s">
        <v>118</v>
      </c>
      <c r="T13" s="176"/>
    </row>
    <row r="14" spans="3:20" ht="21.75" customHeight="1">
      <c r="C14" s="177" t="s">
        <v>27</v>
      </c>
      <c r="D14" s="208">
        <v>45254</v>
      </c>
      <c r="E14" s="210"/>
      <c r="F14" s="210"/>
      <c r="G14" s="210"/>
      <c r="H14" s="211"/>
      <c r="I14" s="178"/>
      <c r="J14" s="142"/>
      <c r="K14" s="142"/>
      <c r="L14" s="142"/>
      <c r="M14" s="142"/>
      <c r="N14" s="178"/>
      <c r="O14" s="142"/>
      <c r="P14" s="142"/>
      <c r="Q14" s="142"/>
      <c r="R14" s="142"/>
      <c r="S14" s="208">
        <v>45373</v>
      </c>
      <c r="T14" s="209"/>
    </row>
    <row r="15" spans="3:20" ht="21.75" customHeight="1">
      <c r="C15" s="177" t="s">
        <v>28</v>
      </c>
      <c r="D15" s="208">
        <v>33679</v>
      </c>
      <c r="E15" s="210"/>
      <c r="F15" s="210"/>
      <c r="G15" s="210"/>
      <c r="H15" s="211"/>
      <c r="I15" s="178"/>
      <c r="J15" s="142"/>
      <c r="K15" s="142"/>
      <c r="L15" s="142"/>
      <c r="M15" s="142"/>
      <c r="N15" s="178"/>
      <c r="O15" s="142"/>
      <c r="P15" s="142"/>
      <c r="Q15" s="142"/>
      <c r="R15" s="142"/>
      <c r="S15" s="208">
        <v>33735</v>
      </c>
      <c r="T15" s="209"/>
    </row>
    <row r="16" spans="3:20" ht="21.75" customHeight="1">
      <c r="C16" s="179" t="s">
        <v>29</v>
      </c>
      <c r="D16" s="208">
        <v>795</v>
      </c>
      <c r="E16" s="210"/>
      <c r="F16" s="210"/>
      <c r="G16" s="210"/>
      <c r="H16" s="211"/>
      <c r="I16" s="178"/>
      <c r="J16" s="142"/>
      <c r="K16" s="142"/>
      <c r="L16" s="142"/>
      <c r="M16" s="142"/>
      <c r="N16" s="178"/>
      <c r="O16" s="142"/>
      <c r="P16" s="142"/>
      <c r="Q16" s="142"/>
      <c r="R16" s="142"/>
      <c r="S16" s="208">
        <v>793</v>
      </c>
      <c r="T16" s="209"/>
    </row>
    <row r="17" spans="3:20" ht="21.75" customHeight="1">
      <c r="C17" s="179" t="s">
        <v>30</v>
      </c>
      <c r="D17" s="208">
        <v>83</v>
      </c>
      <c r="E17" s="210"/>
      <c r="F17" s="210"/>
      <c r="G17" s="210"/>
      <c r="H17" s="211"/>
      <c r="I17" s="178"/>
      <c r="J17" s="142"/>
      <c r="K17" s="142"/>
      <c r="L17" s="142"/>
      <c r="M17" s="142"/>
      <c r="N17" s="178"/>
      <c r="O17" s="142"/>
      <c r="P17" s="142"/>
      <c r="Q17" s="142"/>
      <c r="R17" s="142"/>
      <c r="S17" s="208">
        <v>87</v>
      </c>
      <c r="T17" s="209"/>
    </row>
    <row r="18" spans="3:20" ht="21.75" customHeight="1" thickBot="1">
      <c r="C18" s="180" t="s">
        <v>7</v>
      </c>
      <c r="D18" s="204">
        <f>SUM(D14:H15)</f>
        <v>78933</v>
      </c>
      <c r="E18" s="205"/>
      <c r="F18" s="205"/>
      <c r="G18" s="205"/>
      <c r="H18" s="206"/>
      <c r="I18" s="181" t="s">
        <v>31</v>
      </c>
      <c r="J18" s="182"/>
      <c r="K18" s="205">
        <f>S23</f>
        <v>501</v>
      </c>
      <c r="L18" s="205"/>
      <c r="M18" s="206"/>
      <c r="N18" s="181" t="s">
        <v>32</v>
      </c>
      <c r="O18" s="182"/>
      <c r="P18" s="205">
        <f>S25</f>
        <v>326</v>
      </c>
      <c r="Q18" s="205"/>
      <c r="R18" s="206"/>
      <c r="S18" s="204">
        <f>SUM(S14:T15)</f>
        <v>79108</v>
      </c>
      <c r="T18" s="207"/>
    </row>
    <row r="19" ht="15" customHeight="1"/>
    <row r="20" ht="19.5" customHeight="1">
      <c r="B20" s="147" t="s">
        <v>120</v>
      </c>
    </row>
    <row r="21" ht="4.5" customHeight="1" thickBot="1"/>
    <row r="22" spans="3:20" ht="24.75" customHeight="1">
      <c r="C22" s="212" t="s">
        <v>122</v>
      </c>
      <c r="D22" s="174" t="s">
        <v>14</v>
      </c>
      <c r="E22" s="175"/>
      <c r="F22" s="183"/>
      <c r="G22" s="174" t="s">
        <v>15</v>
      </c>
      <c r="H22" s="175"/>
      <c r="I22" s="183"/>
      <c r="J22" s="174" t="s">
        <v>33</v>
      </c>
      <c r="K22" s="175"/>
      <c r="L22" s="183"/>
      <c r="M22" s="216" t="s">
        <v>51</v>
      </c>
      <c r="N22" s="217"/>
      <c r="O22" s="218"/>
      <c r="P22" s="174" t="s">
        <v>6</v>
      </c>
      <c r="Q22" s="175"/>
      <c r="R22" s="183"/>
      <c r="S22" s="184" t="s">
        <v>7</v>
      </c>
      <c r="T22" s="185"/>
    </row>
    <row r="23" spans="3:20" ht="21.75" customHeight="1">
      <c r="C23" s="213"/>
      <c r="D23" s="208">
        <v>91</v>
      </c>
      <c r="E23" s="210"/>
      <c r="F23" s="211"/>
      <c r="G23" s="208">
        <v>4</v>
      </c>
      <c r="H23" s="210"/>
      <c r="I23" s="211"/>
      <c r="J23" s="208">
        <v>405</v>
      </c>
      <c r="K23" s="210"/>
      <c r="L23" s="211"/>
      <c r="M23" s="208">
        <v>0</v>
      </c>
      <c r="N23" s="210"/>
      <c r="O23" s="211"/>
      <c r="P23" s="208">
        <v>1</v>
      </c>
      <c r="Q23" s="210"/>
      <c r="R23" s="211"/>
      <c r="S23" s="193">
        <f>SUM(D23:R23)</f>
        <v>501</v>
      </c>
      <c r="T23" s="143"/>
    </row>
    <row r="24" spans="3:20" ht="24.75" customHeight="1">
      <c r="C24" s="214" t="s">
        <v>123</v>
      </c>
      <c r="D24" s="186" t="s">
        <v>16</v>
      </c>
      <c r="E24" s="187"/>
      <c r="F24" s="188"/>
      <c r="G24" s="186" t="s">
        <v>17</v>
      </c>
      <c r="H24" s="187"/>
      <c r="I24" s="188"/>
      <c r="J24" s="186" t="s">
        <v>18</v>
      </c>
      <c r="K24" s="187"/>
      <c r="L24" s="188"/>
      <c r="M24" s="219" t="s">
        <v>52</v>
      </c>
      <c r="N24" s="220"/>
      <c r="O24" s="221"/>
      <c r="P24" s="186" t="s">
        <v>6</v>
      </c>
      <c r="Q24" s="187"/>
      <c r="R24" s="188"/>
      <c r="S24" s="189" t="s">
        <v>7</v>
      </c>
      <c r="T24" s="185"/>
    </row>
    <row r="25" spans="3:20" ht="21.75" customHeight="1" thickBot="1">
      <c r="C25" s="215"/>
      <c r="D25" s="222">
        <v>79</v>
      </c>
      <c r="E25" s="223"/>
      <c r="F25" s="224"/>
      <c r="G25" s="222">
        <v>1</v>
      </c>
      <c r="H25" s="223"/>
      <c r="I25" s="224"/>
      <c r="J25" s="222">
        <v>241</v>
      </c>
      <c r="K25" s="223"/>
      <c r="L25" s="224"/>
      <c r="M25" s="222">
        <v>0</v>
      </c>
      <c r="N25" s="223"/>
      <c r="O25" s="224"/>
      <c r="P25" s="222">
        <v>5</v>
      </c>
      <c r="Q25" s="223"/>
      <c r="R25" s="224"/>
      <c r="S25" s="194">
        <f>SUM(D25:R25)</f>
        <v>326</v>
      </c>
      <c r="T25" s="190"/>
    </row>
    <row r="26" ht="15" customHeight="1"/>
    <row r="30" ht="24" customHeight="1">
      <c r="J30" s="167"/>
    </row>
    <row r="32" spans="13:16" ht="24" customHeight="1">
      <c r="M32" s="167"/>
      <c r="N32" s="167"/>
      <c r="O32" s="167"/>
      <c r="P32" s="167"/>
    </row>
    <row r="33" spans="13:16" ht="24" customHeight="1">
      <c r="M33" s="167"/>
      <c r="N33" s="167"/>
      <c r="O33" s="167"/>
      <c r="P33" s="167"/>
    </row>
    <row r="34" spans="13:16" ht="24" customHeight="1">
      <c r="M34" s="167"/>
      <c r="N34" s="167"/>
      <c r="O34" s="167"/>
      <c r="P34" s="167"/>
    </row>
    <row r="35" spans="13:16" ht="24" customHeight="1">
      <c r="M35" s="167"/>
      <c r="N35" s="167"/>
      <c r="O35" s="167"/>
      <c r="P35" s="167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2"/>
  <sheetViews>
    <sheetView view="pageBreakPreview" zoomScaleSheetLayoutView="100" workbookViewId="0" topLeftCell="A16">
      <selection activeCell="L30" sqref="L30"/>
    </sheetView>
  </sheetViews>
  <sheetFormatPr defaultColWidth="9.00390625" defaultRowHeight="13.5"/>
  <cols>
    <col min="1" max="1" width="1.37890625" style="15" customWidth="1"/>
    <col min="2" max="2" width="1.75390625" style="15" customWidth="1"/>
    <col min="3" max="4" width="3.25390625" style="15" customWidth="1"/>
    <col min="5" max="5" width="12.25390625" style="15" customWidth="1"/>
    <col min="6" max="16" width="7.875" style="15" customWidth="1"/>
    <col min="17" max="16384" width="8.00390625" style="15" customWidth="1"/>
  </cols>
  <sheetData>
    <row r="1" spans="1:14" s="3" customFormat="1" ht="17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3" customFormat="1" ht="24" customHeight="1">
      <c r="A3" s="6" t="s">
        <v>26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14"/>
      <c r="N3" s="8"/>
      <c r="O3" s="14"/>
      <c r="P3" s="14"/>
    </row>
    <row r="4" spans="1:16" s="3" customFormat="1" ht="24" customHeight="1">
      <c r="A4" s="6" t="str">
        <f>'様式１'!A5</f>
        <v>平成１８年５月月報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14"/>
      <c r="N4" s="8"/>
      <c r="O4" s="14"/>
      <c r="P4" s="14"/>
    </row>
    <row r="5" spans="1:8" s="10" customFormat="1" ht="13.5">
      <c r="A5" s="9"/>
      <c r="B5" s="9"/>
      <c r="C5" s="9"/>
      <c r="D5" s="9"/>
      <c r="E5" s="9"/>
      <c r="F5" s="9"/>
      <c r="G5" s="9"/>
      <c r="H5" s="9"/>
    </row>
    <row r="6" spans="10:15" s="2" customFormat="1" ht="17.25">
      <c r="J6" s="4"/>
      <c r="K6" s="4"/>
      <c r="L6" s="11"/>
      <c r="M6" s="35"/>
      <c r="O6" s="4"/>
    </row>
    <row r="7" spans="10:15" s="2" customFormat="1" ht="17.25">
      <c r="J7" s="4"/>
      <c r="K7" s="4"/>
      <c r="L7" s="11"/>
      <c r="M7" s="35"/>
      <c r="O7" s="4"/>
    </row>
    <row r="8" ht="15" customHeight="1">
      <c r="M8" s="29"/>
    </row>
    <row r="9" spans="1:7" s="3" customFormat="1" ht="22.5" customHeight="1">
      <c r="A9" s="2" t="s">
        <v>35</v>
      </c>
      <c r="B9" s="15"/>
      <c r="C9" s="15"/>
      <c r="D9" s="15"/>
      <c r="E9" s="15"/>
      <c r="F9" s="15"/>
      <c r="G9" s="15"/>
    </row>
    <row r="10" ht="22.5" customHeight="1"/>
    <row r="11" spans="2:16" ht="22.5" customHeight="1" thickBot="1">
      <c r="B11" s="147" t="s">
        <v>121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22.5" customHeight="1">
      <c r="B12" s="146"/>
      <c r="C12" s="148"/>
      <c r="D12" s="149"/>
      <c r="E12" s="150"/>
      <c r="F12" s="151" t="s">
        <v>110</v>
      </c>
      <c r="G12" s="151" t="s">
        <v>111</v>
      </c>
      <c r="H12" s="152" t="s">
        <v>112</v>
      </c>
      <c r="I12" s="153" t="s">
        <v>113</v>
      </c>
      <c r="J12" s="154" t="s">
        <v>20</v>
      </c>
      <c r="K12" s="155" t="s">
        <v>21</v>
      </c>
      <c r="L12" s="155" t="s">
        <v>22</v>
      </c>
      <c r="M12" s="155" t="s">
        <v>23</v>
      </c>
      <c r="N12" s="155" t="s">
        <v>24</v>
      </c>
      <c r="O12" s="156" t="s">
        <v>7</v>
      </c>
      <c r="P12" s="157" t="s">
        <v>114</v>
      </c>
    </row>
    <row r="13" spans="2:16" ht="22.5" customHeight="1">
      <c r="B13" s="146"/>
      <c r="C13" s="158" t="s">
        <v>36</v>
      </c>
      <c r="D13" s="159"/>
      <c r="E13" s="159"/>
      <c r="F13" s="195">
        <f>SUM(F14:F15)</f>
        <v>597</v>
      </c>
      <c r="G13" s="195">
        <f>SUM(G14:G15)</f>
        <v>106</v>
      </c>
      <c r="H13" s="196">
        <f>SUM(F13:G13)</f>
        <v>703</v>
      </c>
      <c r="I13" s="197">
        <f aca="true" t="shared" si="0" ref="I13:N13">SUM(I14:I15)</f>
        <v>2625</v>
      </c>
      <c r="J13" s="195">
        <f t="shared" si="0"/>
        <v>3147</v>
      </c>
      <c r="K13" s="195">
        <f t="shared" si="0"/>
        <v>1709</v>
      </c>
      <c r="L13" s="195">
        <f t="shared" si="0"/>
        <v>1391</v>
      </c>
      <c r="M13" s="195">
        <f t="shared" si="0"/>
        <v>1123</v>
      </c>
      <c r="N13" s="195">
        <f t="shared" si="0"/>
        <v>1204</v>
      </c>
      <c r="O13" s="195">
        <f>SUM(I13:N13)</f>
        <v>11199</v>
      </c>
      <c r="P13" s="198">
        <f>SUM(O13,H13)</f>
        <v>11902</v>
      </c>
    </row>
    <row r="14" spans="2:16" ht="22.5" customHeight="1">
      <c r="B14" s="146"/>
      <c r="C14" s="158"/>
      <c r="D14" s="160" t="s">
        <v>27</v>
      </c>
      <c r="E14" s="161"/>
      <c r="F14" s="195">
        <v>117</v>
      </c>
      <c r="G14" s="195">
        <v>20</v>
      </c>
      <c r="H14" s="196">
        <f>SUM(F14:G14)</f>
        <v>137</v>
      </c>
      <c r="I14" s="197">
        <v>505</v>
      </c>
      <c r="J14" s="199">
        <v>511</v>
      </c>
      <c r="K14" s="195">
        <v>270</v>
      </c>
      <c r="L14" s="195">
        <v>189</v>
      </c>
      <c r="M14" s="195">
        <v>151</v>
      </c>
      <c r="N14" s="195">
        <v>178</v>
      </c>
      <c r="O14" s="195">
        <f>SUM(I14:N14)</f>
        <v>1804</v>
      </c>
      <c r="P14" s="198">
        <f>SUM(O14,H14)</f>
        <v>1941</v>
      </c>
    </row>
    <row r="15" spans="2:16" ht="22.5" customHeight="1">
      <c r="B15" s="146"/>
      <c r="C15" s="158"/>
      <c r="D15" s="161" t="s">
        <v>37</v>
      </c>
      <c r="E15" s="161"/>
      <c r="F15" s="195">
        <v>480</v>
      </c>
      <c r="G15" s="195">
        <v>86</v>
      </c>
      <c r="H15" s="196">
        <f>SUM(F15:G15)</f>
        <v>566</v>
      </c>
      <c r="I15" s="197">
        <v>2120</v>
      </c>
      <c r="J15" s="199">
        <v>2636</v>
      </c>
      <c r="K15" s="195">
        <v>1439</v>
      </c>
      <c r="L15" s="195">
        <v>1202</v>
      </c>
      <c r="M15" s="195">
        <v>972</v>
      </c>
      <c r="N15" s="195">
        <v>1026</v>
      </c>
      <c r="O15" s="195">
        <f>SUM(I15:N15)</f>
        <v>9395</v>
      </c>
      <c r="P15" s="198">
        <f>SUM(O15,H15)</f>
        <v>9961</v>
      </c>
    </row>
    <row r="16" spans="2:16" ht="22.5" customHeight="1">
      <c r="B16" s="146"/>
      <c r="C16" s="158" t="s">
        <v>38</v>
      </c>
      <c r="D16" s="159"/>
      <c r="E16" s="159"/>
      <c r="F16" s="195">
        <v>20</v>
      </c>
      <c r="G16" s="195">
        <v>5</v>
      </c>
      <c r="H16" s="196">
        <f>SUM(F16:G16)</f>
        <v>25</v>
      </c>
      <c r="I16" s="197">
        <v>71</v>
      </c>
      <c r="J16" s="199">
        <v>143</v>
      </c>
      <c r="K16" s="195">
        <v>64</v>
      </c>
      <c r="L16" s="195">
        <v>58</v>
      </c>
      <c r="M16" s="195">
        <v>39</v>
      </c>
      <c r="N16" s="195">
        <v>48</v>
      </c>
      <c r="O16" s="195">
        <f>SUM(I16:N16)</f>
        <v>423</v>
      </c>
      <c r="P16" s="198">
        <f>SUM(O16,H16)</f>
        <v>448</v>
      </c>
    </row>
    <row r="17" spans="2:16" ht="22.5" customHeight="1" thickBot="1">
      <c r="B17" s="146"/>
      <c r="C17" s="162" t="s">
        <v>39</v>
      </c>
      <c r="D17" s="163"/>
      <c r="E17" s="163"/>
      <c r="F17" s="200">
        <f>F13+F16</f>
        <v>617</v>
      </c>
      <c r="G17" s="200">
        <f>G13+G16</f>
        <v>111</v>
      </c>
      <c r="H17" s="201">
        <f>SUM(F17:G17)</f>
        <v>728</v>
      </c>
      <c r="I17" s="202">
        <f aca="true" t="shared" si="1" ref="I17:N17">I13+I16</f>
        <v>2696</v>
      </c>
      <c r="J17" s="200">
        <f t="shared" si="1"/>
        <v>3290</v>
      </c>
      <c r="K17" s="200">
        <f t="shared" si="1"/>
        <v>1773</v>
      </c>
      <c r="L17" s="200">
        <f t="shared" si="1"/>
        <v>1449</v>
      </c>
      <c r="M17" s="200">
        <f t="shared" si="1"/>
        <v>1162</v>
      </c>
      <c r="N17" s="200">
        <f t="shared" si="1"/>
        <v>1252</v>
      </c>
      <c r="O17" s="200">
        <f>SUM(I17:N17)</f>
        <v>11622</v>
      </c>
      <c r="P17" s="203">
        <f>SUM(O17,H17)</f>
        <v>12350</v>
      </c>
    </row>
    <row r="18" spans="4:13" ht="22.5" customHeight="1">
      <c r="D18" s="28"/>
      <c r="E18" s="28"/>
      <c r="F18" s="28"/>
      <c r="G18" s="29"/>
      <c r="H18" s="29"/>
      <c r="I18" s="29"/>
      <c r="J18" s="29"/>
      <c r="K18" s="29"/>
      <c r="L18" s="29"/>
      <c r="M18" s="29"/>
    </row>
    <row r="19" ht="22.5" customHeight="1">
      <c r="B19" s="1" t="s">
        <v>53</v>
      </c>
    </row>
    <row r="20" ht="22.5" customHeight="1" thickBot="1"/>
    <row r="21" spans="3:13" ht="22.5" customHeight="1">
      <c r="C21" s="16"/>
      <c r="D21" s="17"/>
      <c r="E21" s="17"/>
      <c r="F21" s="18" t="s">
        <v>19</v>
      </c>
      <c r="G21" s="19" t="s">
        <v>20</v>
      </c>
      <c r="H21" s="19" t="s">
        <v>21</v>
      </c>
      <c r="I21" s="19" t="s">
        <v>22</v>
      </c>
      <c r="J21" s="19" t="s">
        <v>23</v>
      </c>
      <c r="K21" s="19" t="s">
        <v>24</v>
      </c>
      <c r="L21" s="20" t="s">
        <v>7</v>
      </c>
      <c r="M21" s="3"/>
    </row>
    <row r="22" spans="3:13" ht="22.5" customHeight="1">
      <c r="C22" s="30" t="s">
        <v>40</v>
      </c>
      <c r="D22" s="21"/>
      <c r="E22" s="21"/>
      <c r="F22" s="22">
        <v>2252</v>
      </c>
      <c r="G22" s="22">
        <v>2357</v>
      </c>
      <c r="H22" s="22">
        <v>1112</v>
      </c>
      <c r="I22" s="22">
        <v>740</v>
      </c>
      <c r="J22" s="22">
        <v>458</v>
      </c>
      <c r="K22" s="22">
        <v>387</v>
      </c>
      <c r="L22" s="23">
        <f>SUM(F22:K22)</f>
        <v>7306</v>
      </c>
      <c r="M22" s="3"/>
    </row>
    <row r="23" spans="3:13" ht="22.5" customHeight="1">
      <c r="C23" s="30" t="s">
        <v>41</v>
      </c>
      <c r="D23" s="21"/>
      <c r="E23" s="21"/>
      <c r="F23" s="22">
        <v>66</v>
      </c>
      <c r="G23" s="22">
        <v>106</v>
      </c>
      <c r="H23" s="22">
        <v>51</v>
      </c>
      <c r="I23" s="22">
        <v>43</v>
      </c>
      <c r="J23" s="22">
        <v>20</v>
      </c>
      <c r="K23" s="22">
        <v>21</v>
      </c>
      <c r="L23" s="23">
        <f>SUM(F23:K23)</f>
        <v>307</v>
      </c>
      <c r="M23" s="3"/>
    </row>
    <row r="24" spans="3:13" ht="22.5" customHeight="1" thickBot="1">
      <c r="C24" s="24" t="s">
        <v>39</v>
      </c>
      <c r="D24" s="25"/>
      <c r="E24" s="25"/>
      <c r="F24" s="26">
        <f aca="true" t="shared" si="2" ref="F24:K24">F22+F23</f>
        <v>2318</v>
      </c>
      <c r="G24" s="26">
        <f t="shared" si="2"/>
        <v>2463</v>
      </c>
      <c r="H24" s="26">
        <f t="shared" si="2"/>
        <v>1163</v>
      </c>
      <c r="I24" s="26">
        <f t="shared" si="2"/>
        <v>783</v>
      </c>
      <c r="J24" s="26">
        <f t="shared" si="2"/>
        <v>478</v>
      </c>
      <c r="K24" s="26">
        <f t="shared" si="2"/>
        <v>408</v>
      </c>
      <c r="L24" s="27">
        <f>SUM(F24:K24)</f>
        <v>7613</v>
      </c>
      <c r="M24" s="3"/>
    </row>
    <row r="25" ht="22.5" customHeight="1"/>
    <row r="26" ht="16.5" customHeight="1">
      <c r="B26" s="1" t="s">
        <v>54</v>
      </c>
    </row>
    <row r="27" ht="22.5" customHeight="1" thickBot="1"/>
    <row r="28" spans="3:13" ht="22.5" customHeight="1">
      <c r="C28" s="16"/>
      <c r="D28" s="17"/>
      <c r="E28" s="17"/>
      <c r="F28" s="13" t="s">
        <v>42</v>
      </c>
      <c r="G28" s="17"/>
      <c r="H28" s="13" t="s">
        <v>43</v>
      </c>
      <c r="I28" s="17"/>
      <c r="J28" s="13" t="s">
        <v>44</v>
      </c>
      <c r="K28" s="17"/>
      <c r="L28" s="20" t="s">
        <v>7</v>
      </c>
      <c r="M28" s="3"/>
    </row>
    <row r="29" spans="3:13" ht="22.5" customHeight="1">
      <c r="C29" s="30" t="s">
        <v>40</v>
      </c>
      <c r="D29" s="21"/>
      <c r="E29" s="21"/>
      <c r="F29" s="225">
        <v>955</v>
      </c>
      <c r="G29" s="226"/>
      <c r="H29" s="225">
        <v>786</v>
      </c>
      <c r="I29" s="226"/>
      <c r="J29" s="225">
        <v>348</v>
      </c>
      <c r="K29" s="226"/>
      <c r="L29" s="31">
        <f>SUM(F29:K29)</f>
        <v>2089</v>
      </c>
      <c r="M29" s="3"/>
    </row>
    <row r="30" spans="3:13" ht="22.5" customHeight="1">
      <c r="C30" s="30" t="s">
        <v>41</v>
      </c>
      <c r="D30" s="21"/>
      <c r="E30" s="21"/>
      <c r="F30" s="225">
        <v>10</v>
      </c>
      <c r="G30" s="226"/>
      <c r="H30" s="225">
        <v>14</v>
      </c>
      <c r="I30" s="226"/>
      <c r="J30" s="225">
        <v>5</v>
      </c>
      <c r="K30" s="226"/>
      <c r="L30" s="31">
        <f>SUM(F30:K30)</f>
        <v>29</v>
      </c>
      <c r="M30" s="3"/>
    </row>
    <row r="31" spans="3:13" ht="22.5" customHeight="1" thickBot="1">
      <c r="C31" s="24" t="s">
        <v>39</v>
      </c>
      <c r="D31" s="25"/>
      <c r="E31" s="25"/>
      <c r="F31" s="227">
        <f>F29+F30</f>
        <v>965</v>
      </c>
      <c r="G31" s="228"/>
      <c r="H31" s="227">
        <f>H29+H30</f>
        <v>800</v>
      </c>
      <c r="I31" s="228"/>
      <c r="J31" s="227">
        <f>J29+J30</f>
        <v>353</v>
      </c>
      <c r="K31" s="228"/>
      <c r="L31" s="32">
        <f>SUM(F31:K31)</f>
        <v>2118</v>
      </c>
      <c r="M31" s="3"/>
    </row>
    <row r="32" spans="5:13" ht="22.5" customHeight="1">
      <c r="E32" s="28"/>
      <c r="F32" s="29"/>
      <c r="G32" s="29"/>
      <c r="H32" s="29"/>
      <c r="I32" s="29"/>
      <c r="J32" s="29"/>
      <c r="K32" s="29"/>
      <c r="L32" s="29"/>
      <c r="M32" s="3"/>
    </row>
  </sheetData>
  <mergeCells count="9">
    <mergeCell ref="J29:K29"/>
    <mergeCell ref="J30:K30"/>
    <mergeCell ref="J31:K31"/>
    <mergeCell ref="F29:G29"/>
    <mergeCell ref="F30:G30"/>
    <mergeCell ref="F31:G31"/>
    <mergeCell ref="H29:I29"/>
    <mergeCell ref="H30:I30"/>
    <mergeCell ref="H31:I31"/>
  </mergeCells>
  <printOptions horizontalCentered="1"/>
  <pageMargins left="0.5905511811023623" right="0.35" top="0.5905511811023623" bottom="0.5905511811023623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37" customWidth="1"/>
    <col min="3" max="4" width="12.125" style="37" customWidth="1"/>
    <col min="5" max="5" width="3.00390625" style="37" customWidth="1"/>
    <col min="6" max="13" width="13.625" style="37" customWidth="1"/>
    <col min="14" max="16384" width="9.00390625" style="37" customWidth="1"/>
  </cols>
  <sheetData>
    <row r="1" ht="23.25" customHeight="1">
      <c r="A1" s="52" t="s">
        <v>0</v>
      </c>
    </row>
    <row r="2" ht="23.25" customHeight="1">
      <c r="H2" s="93" t="s">
        <v>67</v>
      </c>
    </row>
    <row r="3" spans="7:8" ht="23.25" customHeight="1">
      <c r="G3" s="53"/>
      <c r="H3" s="50" t="str">
        <f>'様式１'!A5</f>
        <v>平成１８年５月月報</v>
      </c>
    </row>
    <row r="4" ht="23.25" customHeight="1">
      <c r="L4" s="54"/>
    </row>
    <row r="5" spans="1:12" ht="23.25" customHeight="1">
      <c r="A5" s="38" t="s">
        <v>68</v>
      </c>
      <c r="L5" s="54"/>
    </row>
    <row r="6" ht="23.25" customHeight="1">
      <c r="A6" s="51" t="s">
        <v>1</v>
      </c>
    </row>
    <row r="7" ht="23.25" customHeight="1">
      <c r="A7" s="52" t="s">
        <v>69</v>
      </c>
    </row>
    <row r="8" spans="1:13" ht="28.5" customHeight="1">
      <c r="A8" s="229" t="s">
        <v>70</v>
      </c>
      <c r="B8" s="230"/>
      <c r="C8" s="230"/>
      <c r="D8" s="230"/>
      <c r="E8" s="231"/>
      <c r="F8" s="55" t="s">
        <v>2</v>
      </c>
      <c r="G8" s="55" t="s">
        <v>71</v>
      </c>
      <c r="H8" s="55" t="s">
        <v>72</v>
      </c>
      <c r="I8" s="55" t="s">
        <v>73</v>
      </c>
      <c r="J8" s="55" t="s">
        <v>74</v>
      </c>
      <c r="K8" s="55" t="s">
        <v>75</v>
      </c>
      <c r="L8" s="55" t="s">
        <v>76</v>
      </c>
      <c r="M8" s="56" t="s">
        <v>3</v>
      </c>
    </row>
    <row r="9" spans="1:13" ht="28.5" customHeight="1">
      <c r="A9" s="57" t="s">
        <v>77</v>
      </c>
      <c r="B9" s="39"/>
      <c r="C9" s="58"/>
      <c r="D9" s="58"/>
      <c r="E9" s="58"/>
      <c r="F9" s="59"/>
      <c r="G9" s="59"/>
      <c r="H9" s="59"/>
      <c r="I9" s="59"/>
      <c r="J9" s="59"/>
      <c r="K9" s="59"/>
      <c r="L9" s="59"/>
      <c r="M9" s="60"/>
    </row>
    <row r="10" spans="1:13" ht="28.5" customHeight="1">
      <c r="A10" s="40" t="s">
        <v>78</v>
      </c>
      <c r="B10" s="61"/>
      <c r="C10" s="58"/>
      <c r="D10" s="58"/>
      <c r="E10" s="58"/>
      <c r="F10" s="62"/>
      <c r="G10" s="63">
        <f aca="true" t="shared" si="0" ref="G10:L10">G11+G19+G23+G28+G29</f>
        <v>5499</v>
      </c>
      <c r="H10" s="63">
        <f t="shared" si="0"/>
        <v>7163</v>
      </c>
      <c r="I10" s="63">
        <f t="shared" si="0"/>
        <v>3665</v>
      </c>
      <c r="J10" s="63">
        <f t="shared" si="0"/>
        <v>2821</v>
      </c>
      <c r="K10" s="63">
        <f t="shared" si="0"/>
        <v>1871</v>
      </c>
      <c r="L10" s="63">
        <f t="shared" si="0"/>
        <v>1922</v>
      </c>
      <c r="M10" s="64">
        <f>SUM(F10:L10)</f>
        <v>22941</v>
      </c>
    </row>
    <row r="11" spans="1:13" ht="28.5" customHeight="1">
      <c r="A11" s="40"/>
      <c r="B11" s="65" t="s">
        <v>79</v>
      </c>
      <c r="C11" s="66"/>
      <c r="D11" s="66"/>
      <c r="E11" s="67"/>
      <c r="F11" s="62"/>
      <c r="G11" s="63">
        <f aca="true" t="shared" si="1" ref="G11:L11">SUM(G12:G18)</f>
        <v>3008</v>
      </c>
      <c r="H11" s="63">
        <f t="shared" si="1"/>
        <v>4236</v>
      </c>
      <c r="I11" s="63">
        <f t="shared" si="1"/>
        <v>2124</v>
      </c>
      <c r="J11" s="63">
        <f t="shared" si="1"/>
        <v>1721</v>
      </c>
      <c r="K11" s="63">
        <f t="shared" si="1"/>
        <v>1154</v>
      </c>
      <c r="L11" s="63">
        <f t="shared" si="1"/>
        <v>1242</v>
      </c>
      <c r="M11" s="64">
        <f>SUM(F11:L11)</f>
        <v>13485</v>
      </c>
    </row>
    <row r="12" spans="1:13" ht="28.5" customHeight="1">
      <c r="A12" s="40"/>
      <c r="B12" s="68"/>
      <c r="C12" s="69" t="s">
        <v>55</v>
      </c>
      <c r="D12" s="42"/>
      <c r="E12" s="70"/>
      <c r="F12" s="71"/>
      <c r="G12" s="72">
        <v>1700</v>
      </c>
      <c r="H12" s="72">
        <v>1627</v>
      </c>
      <c r="I12" s="72">
        <v>675</v>
      </c>
      <c r="J12" s="72">
        <v>481</v>
      </c>
      <c r="K12" s="72">
        <v>305</v>
      </c>
      <c r="L12" s="72">
        <v>320</v>
      </c>
      <c r="M12" s="73">
        <f aca="true" t="shared" si="2" ref="M12:M67">SUM(F12:L12)</f>
        <v>5108</v>
      </c>
    </row>
    <row r="13" spans="1:13" ht="28.5" customHeight="1">
      <c r="A13" s="40"/>
      <c r="B13" s="68"/>
      <c r="C13" s="69" t="s">
        <v>56</v>
      </c>
      <c r="D13" s="42"/>
      <c r="E13" s="70"/>
      <c r="F13" s="71"/>
      <c r="G13" s="72">
        <v>1</v>
      </c>
      <c r="H13" s="72">
        <v>5</v>
      </c>
      <c r="I13" s="72">
        <v>14</v>
      </c>
      <c r="J13" s="72">
        <v>22</v>
      </c>
      <c r="K13" s="72">
        <v>52</v>
      </c>
      <c r="L13" s="72">
        <v>148</v>
      </c>
      <c r="M13" s="73">
        <f t="shared" si="2"/>
        <v>242</v>
      </c>
    </row>
    <row r="14" spans="1:13" ht="28.5" customHeight="1">
      <c r="A14" s="40"/>
      <c r="B14" s="68"/>
      <c r="C14" s="69" t="s">
        <v>57</v>
      </c>
      <c r="D14" s="42"/>
      <c r="E14" s="70"/>
      <c r="F14" s="71"/>
      <c r="G14" s="72">
        <v>82</v>
      </c>
      <c r="H14" s="72">
        <v>259</v>
      </c>
      <c r="I14" s="72">
        <v>184</v>
      </c>
      <c r="J14" s="72">
        <v>195</v>
      </c>
      <c r="K14" s="72">
        <v>150</v>
      </c>
      <c r="L14" s="72">
        <v>214</v>
      </c>
      <c r="M14" s="73">
        <f t="shared" si="2"/>
        <v>1084</v>
      </c>
    </row>
    <row r="15" spans="1:13" ht="28.5" customHeight="1">
      <c r="A15" s="40"/>
      <c r="B15" s="68"/>
      <c r="C15" s="69" t="s">
        <v>58</v>
      </c>
      <c r="D15" s="42"/>
      <c r="E15" s="70"/>
      <c r="F15" s="71"/>
      <c r="G15" s="72">
        <v>2</v>
      </c>
      <c r="H15" s="72">
        <v>15</v>
      </c>
      <c r="I15" s="72">
        <v>14</v>
      </c>
      <c r="J15" s="72">
        <v>17</v>
      </c>
      <c r="K15" s="72">
        <v>7</v>
      </c>
      <c r="L15" s="72">
        <v>18</v>
      </c>
      <c r="M15" s="73">
        <f t="shared" si="2"/>
        <v>73</v>
      </c>
    </row>
    <row r="16" spans="1:13" ht="28.5" customHeight="1">
      <c r="A16" s="40"/>
      <c r="B16" s="68"/>
      <c r="C16" s="69" t="s">
        <v>80</v>
      </c>
      <c r="D16" s="42"/>
      <c r="E16" s="70"/>
      <c r="F16" s="71"/>
      <c r="G16" s="72">
        <v>509</v>
      </c>
      <c r="H16" s="72">
        <v>972</v>
      </c>
      <c r="I16" s="72">
        <v>514</v>
      </c>
      <c r="J16" s="72">
        <v>375</v>
      </c>
      <c r="K16" s="72">
        <v>220</v>
      </c>
      <c r="L16" s="72">
        <v>127</v>
      </c>
      <c r="M16" s="73">
        <f t="shared" si="2"/>
        <v>2717</v>
      </c>
    </row>
    <row r="17" spans="1:13" ht="28.5" customHeight="1">
      <c r="A17" s="40"/>
      <c r="B17" s="68"/>
      <c r="C17" s="69" t="s">
        <v>81</v>
      </c>
      <c r="D17" s="42"/>
      <c r="E17" s="70"/>
      <c r="F17" s="71"/>
      <c r="G17" s="72">
        <v>73</v>
      </c>
      <c r="H17" s="72">
        <v>188</v>
      </c>
      <c r="I17" s="72">
        <v>123</v>
      </c>
      <c r="J17" s="72">
        <v>107</v>
      </c>
      <c r="K17" s="72">
        <v>43</v>
      </c>
      <c r="L17" s="72">
        <v>29</v>
      </c>
      <c r="M17" s="73">
        <f t="shared" si="2"/>
        <v>563</v>
      </c>
    </row>
    <row r="18" spans="1:13" ht="28.5" customHeight="1">
      <c r="A18" s="40"/>
      <c r="B18" s="74"/>
      <c r="C18" s="69" t="s">
        <v>59</v>
      </c>
      <c r="D18" s="42"/>
      <c r="E18" s="70"/>
      <c r="F18" s="71"/>
      <c r="G18" s="72">
        <v>641</v>
      </c>
      <c r="H18" s="72">
        <v>1170</v>
      </c>
      <c r="I18" s="72">
        <v>600</v>
      </c>
      <c r="J18" s="72">
        <v>524</v>
      </c>
      <c r="K18" s="72">
        <v>377</v>
      </c>
      <c r="L18" s="72">
        <v>386</v>
      </c>
      <c r="M18" s="73">
        <f t="shared" si="2"/>
        <v>3698</v>
      </c>
    </row>
    <row r="19" spans="1:13" ht="28.5" customHeight="1">
      <c r="A19" s="40"/>
      <c r="B19" s="65" t="s">
        <v>82</v>
      </c>
      <c r="C19" s="66"/>
      <c r="D19" s="66"/>
      <c r="E19" s="67"/>
      <c r="F19" s="62"/>
      <c r="G19" s="63">
        <f aca="true" t="shared" si="3" ref="G19:L19">SUM(G20:G22)</f>
        <v>12</v>
      </c>
      <c r="H19" s="63">
        <f t="shared" si="3"/>
        <v>149</v>
      </c>
      <c r="I19" s="63">
        <f t="shared" si="3"/>
        <v>150</v>
      </c>
      <c r="J19" s="63">
        <f t="shared" si="3"/>
        <v>160</v>
      </c>
      <c r="K19" s="63">
        <f t="shared" si="3"/>
        <v>102</v>
      </c>
      <c r="L19" s="63">
        <f t="shared" si="3"/>
        <v>94</v>
      </c>
      <c r="M19" s="64">
        <f t="shared" si="2"/>
        <v>667</v>
      </c>
    </row>
    <row r="20" spans="1:13" ht="28.5" customHeight="1">
      <c r="A20" s="40"/>
      <c r="B20" s="75"/>
      <c r="C20" s="69" t="s">
        <v>60</v>
      </c>
      <c r="D20" s="42"/>
      <c r="E20" s="70"/>
      <c r="F20" s="71"/>
      <c r="G20" s="72">
        <v>8</v>
      </c>
      <c r="H20" s="72">
        <v>117</v>
      </c>
      <c r="I20" s="72">
        <v>112</v>
      </c>
      <c r="J20" s="72">
        <v>112</v>
      </c>
      <c r="K20" s="72">
        <v>76</v>
      </c>
      <c r="L20" s="72">
        <v>75</v>
      </c>
      <c r="M20" s="73">
        <f t="shared" si="2"/>
        <v>500</v>
      </c>
    </row>
    <row r="21" spans="1:13" ht="28.5" customHeight="1">
      <c r="A21" s="40"/>
      <c r="B21" s="75"/>
      <c r="C21" s="69" t="s">
        <v>61</v>
      </c>
      <c r="D21" s="42"/>
      <c r="E21" s="70"/>
      <c r="F21" s="71"/>
      <c r="G21" s="72">
        <v>4</v>
      </c>
      <c r="H21" s="72">
        <v>32</v>
      </c>
      <c r="I21" s="72">
        <v>38</v>
      </c>
      <c r="J21" s="72">
        <v>48</v>
      </c>
      <c r="K21" s="72">
        <v>26</v>
      </c>
      <c r="L21" s="72">
        <v>18</v>
      </c>
      <c r="M21" s="73">
        <f>SUM(F21:L21)</f>
        <v>166</v>
      </c>
    </row>
    <row r="22" spans="1:13" ht="28.5" customHeight="1">
      <c r="A22" s="40"/>
      <c r="B22" s="74"/>
      <c r="C22" s="69" t="s">
        <v>62</v>
      </c>
      <c r="D22" s="42"/>
      <c r="E22" s="70"/>
      <c r="F22" s="71"/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1</v>
      </c>
      <c r="M22" s="73">
        <f t="shared" si="2"/>
        <v>1</v>
      </c>
    </row>
    <row r="23" spans="1:13" ht="28.5" customHeight="1">
      <c r="A23" s="40"/>
      <c r="B23" s="65" t="s">
        <v>83</v>
      </c>
      <c r="C23" s="66"/>
      <c r="D23" s="66"/>
      <c r="E23" s="67"/>
      <c r="F23" s="62"/>
      <c r="G23" s="63">
        <f aca="true" t="shared" si="4" ref="G23:L23">SUM(G24:G27)</f>
        <v>2388</v>
      </c>
      <c r="H23" s="63">
        <f t="shared" si="4"/>
        <v>2700</v>
      </c>
      <c r="I23" s="63">
        <f t="shared" si="4"/>
        <v>1361</v>
      </c>
      <c r="J23" s="63">
        <f t="shared" si="4"/>
        <v>919</v>
      </c>
      <c r="K23" s="63">
        <f t="shared" si="4"/>
        <v>603</v>
      </c>
      <c r="L23" s="63">
        <f t="shared" si="4"/>
        <v>581</v>
      </c>
      <c r="M23" s="64">
        <f t="shared" si="2"/>
        <v>8552</v>
      </c>
    </row>
    <row r="24" spans="1:13" ht="28.5" customHeight="1">
      <c r="A24" s="40"/>
      <c r="B24" s="76"/>
      <c r="C24" s="42" t="s">
        <v>63</v>
      </c>
      <c r="D24" s="42"/>
      <c r="E24" s="70"/>
      <c r="F24" s="71"/>
      <c r="G24" s="77">
        <v>74</v>
      </c>
      <c r="H24" s="72">
        <v>211</v>
      </c>
      <c r="I24" s="72">
        <v>184</v>
      </c>
      <c r="J24" s="72">
        <v>120</v>
      </c>
      <c r="K24" s="72">
        <v>116</v>
      </c>
      <c r="L24" s="72">
        <v>173</v>
      </c>
      <c r="M24" s="73">
        <f t="shared" si="2"/>
        <v>878</v>
      </c>
    </row>
    <row r="25" spans="1:13" ht="28.5" customHeight="1">
      <c r="A25" s="40"/>
      <c r="B25" s="76"/>
      <c r="C25" s="42" t="s">
        <v>95</v>
      </c>
      <c r="D25" s="42"/>
      <c r="E25" s="70"/>
      <c r="F25" s="71"/>
      <c r="G25" s="78"/>
      <c r="H25" s="72">
        <v>80</v>
      </c>
      <c r="I25" s="72">
        <v>97</v>
      </c>
      <c r="J25" s="72">
        <v>57</v>
      </c>
      <c r="K25" s="72">
        <v>35</v>
      </c>
      <c r="L25" s="72">
        <v>12</v>
      </c>
      <c r="M25" s="73">
        <f t="shared" si="2"/>
        <v>281</v>
      </c>
    </row>
    <row r="26" spans="1:13" ht="28.5" customHeight="1">
      <c r="A26" s="40"/>
      <c r="B26" s="76"/>
      <c r="C26" s="42" t="s">
        <v>64</v>
      </c>
      <c r="D26" s="42"/>
      <c r="E26" s="70"/>
      <c r="F26" s="71"/>
      <c r="G26" s="72">
        <v>35</v>
      </c>
      <c r="H26" s="72">
        <v>73</v>
      </c>
      <c r="I26" s="72">
        <v>38</v>
      </c>
      <c r="J26" s="72">
        <v>33</v>
      </c>
      <c r="K26" s="72">
        <v>27</v>
      </c>
      <c r="L26" s="72">
        <v>13</v>
      </c>
      <c r="M26" s="73">
        <f t="shared" si="2"/>
        <v>219</v>
      </c>
    </row>
    <row r="27" spans="1:13" ht="28.5" customHeight="1">
      <c r="A27" s="40"/>
      <c r="B27" s="79"/>
      <c r="C27" s="42" t="s">
        <v>65</v>
      </c>
      <c r="D27" s="42"/>
      <c r="E27" s="70"/>
      <c r="F27" s="71"/>
      <c r="G27" s="72">
        <v>2279</v>
      </c>
      <c r="H27" s="72">
        <v>2336</v>
      </c>
      <c r="I27" s="72">
        <v>1042</v>
      </c>
      <c r="J27" s="72">
        <v>709</v>
      </c>
      <c r="K27" s="72">
        <v>425</v>
      </c>
      <c r="L27" s="72">
        <v>383</v>
      </c>
      <c r="M27" s="73">
        <f>SUM(F27:L27)</f>
        <v>7174</v>
      </c>
    </row>
    <row r="28" spans="1:13" ht="28.5" customHeight="1">
      <c r="A28" s="40"/>
      <c r="B28" s="80" t="s">
        <v>84</v>
      </c>
      <c r="C28" s="42"/>
      <c r="D28" s="42"/>
      <c r="E28" s="70"/>
      <c r="F28" s="71"/>
      <c r="G28" s="72">
        <v>43</v>
      </c>
      <c r="H28" s="72">
        <v>47</v>
      </c>
      <c r="I28" s="72">
        <v>15</v>
      </c>
      <c r="J28" s="72">
        <v>9</v>
      </c>
      <c r="K28" s="72">
        <v>10</v>
      </c>
      <c r="L28" s="72">
        <v>5</v>
      </c>
      <c r="M28" s="73">
        <f t="shared" si="2"/>
        <v>129</v>
      </c>
    </row>
    <row r="29" spans="1:13" ht="28.5" customHeight="1">
      <c r="A29" s="40"/>
      <c r="B29" s="80" t="s">
        <v>85</v>
      </c>
      <c r="C29" s="42"/>
      <c r="D29" s="42"/>
      <c r="E29" s="70"/>
      <c r="F29" s="71"/>
      <c r="G29" s="72">
        <v>48</v>
      </c>
      <c r="H29" s="72">
        <v>31</v>
      </c>
      <c r="I29" s="72">
        <v>15</v>
      </c>
      <c r="J29" s="72">
        <v>12</v>
      </c>
      <c r="K29" s="72">
        <v>2</v>
      </c>
      <c r="L29" s="72">
        <v>0</v>
      </c>
      <c r="M29" s="73">
        <f t="shared" si="2"/>
        <v>108</v>
      </c>
    </row>
    <row r="30" spans="1:13" ht="28.5" customHeight="1">
      <c r="A30" s="81" t="s">
        <v>86</v>
      </c>
      <c r="B30" s="41"/>
      <c r="C30" s="82"/>
      <c r="D30" s="82"/>
      <c r="E30" s="83"/>
      <c r="F30" s="84">
        <f aca="true" t="shared" si="5" ref="F30:L30">SUM(F31:F33)</f>
        <v>0</v>
      </c>
      <c r="G30" s="84">
        <f t="shared" si="5"/>
        <v>0</v>
      </c>
      <c r="H30" s="84">
        <f t="shared" si="5"/>
        <v>277</v>
      </c>
      <c r="I30" s="84">
        <f t="shared" si="5"/>
        <v>328</v>
      </c>
      <c r="J30" s="84">
        <f t="shared" si="5"/>
        <v>446</v>
      </c>
      <c r="K30" s="84">
        <f t="shared" si="5"/>
        <v>497</v>
      </c>
      <c r="L30" s="84">
        <f t="shared" si="5"/>
        <v>600</v>
      </c>
      <c r="M30" s="73">
        <f t="shared" si="2"/>
        <v>2148</v>
      </c>
    </row>
    <row r="31" spans="1:13" ht="28.5" customHeight="1">
      <c r="A31" s="40"/>
      <c r="B31" s="85" t="s">
        <v>87</v>
      </c>
      <c r="C31" s="42"/>
      <c r="D31" s="42"/>
      <c r="E31" s="70"/>
      <c r="F31" s="72">
        <v>0</v>
      </c>
      <c r="G31" s="72">
        <v>0</v>
      </c>
      <c r="H31" s="72">
        <v>85</v>
      </c>
      <c r="I31" s="72">
        <v>134</v>
      </c>
      <c r="J31" s="72">
        <v>212</v>
      </c>
      <c r="K31" s="72">
        <v>258</v>
      </c>
      <c r="L31" s="72">
        <v>284</v>
      </c>
      <c r="M31" s="73">
        <f t="shared" si="2"/>
        <v>973</v>
      </c>
    </row>
    <row r="32" spans="1:13" ht="28.5" customHeight="1">
      <c r="A32" s="40"/>
      <c r="B32" s="85" t="s">
        <v>4</v>
      </c>
      <c r="C32" s="42"/>
      <c r="D32" s="42"/>
      <c r="E32" s="70"/>
      <c r="F32" s="71"/>
      <c r="G32" s="71"/>
      <c r="H32" s="72">
        <v>180</v>
      </c>
      <c r="I32" s="72">
        <v>186</v>
      </c>
      <c r="J32" s="72">
        <v>195</v>
      </c>
      <c r="K32" s="72">
        <v>154</v>
      </c>
      <c r="L32" s="72">
        <v>103</v>
      </c>
      <c r="M32" s="73">
        <f t="shared" si="2"/>
        <v>818</v>
      </c>
    </row>
    <row r="33" spans="1:13" ht="28.5" customHeight="1">
      <c r="A33" s="40"/>
      <c r="B33" s="85" t="s">
        <v>88</v>
      </c>
      <c r="C33" s="42"/>
      <c r="D33" s="42"/>
      <c r="E33" s="70"/>
      <c r="F33" s="71"/>
      <c r="G33" s="71"/>
      <c r="H33" s="72">
        <v>12</v>
      </c>
      <c r="I33" s="72">
        <v>8</v>
      </c>
      <c r="J33" s="72">
        <v>39</v>
      </c>
      <c r="K33" s="72">
        <v>85</v>
      </c>
      <c r="L33" s="72">
        <v>213</v>
      </c>
      <c r="M33" s="73">
        <f t="shared" si="2"/>
        <v>357</v>
      </c>
    </row>
    <row r="34" spans="1:13" ht="28.5" customHeight="1">
      <c r="A34" s="40"/>
      <c r="B34" s="86" t="s">
        <v>89</v>
      </c>
      <c r="C34" s="42"/>
      <c r="D34" s="42"/>
      <c r="E34" s="70"/>
      <c r="F34" s="84">
        <f aca="true" t="shared" si="6" ref="F34:L34">SUM(F35:F37)</f>
        <v>0</v>
      </c>
      <c r="G34" s="84">
        <f t="shared" si="6"/>
        <v>0</v>
      </c>
      <c r="H34" s="84">
        <f t="shared" si="6"/>
        <v>0</v>
      </c>
      <c r="I34" s="84">
        <f t="shared" si="6"/>
        <v>0</v>
      </c>
      <c r="J34" s="84">
        <f t="shared" si="6"/>
        <v>0</v>
      </c>
      <c r="K34" s="84">
        <f t="shared" si="6"/>
        <v>0</v>
      </c>
      <c r="L34" s="84">
        <f t="shared" si="6"/>
        <v>0</v>
      </c>
      <c r="M34" s="73">
        <f t="shared" si="2"/>
        <v>0</v>
      </c>
    </row>
    <row r="35" spans="1:13" ht="28.5" customHeight="1">
      <c r="A35" s="40"/>
      <c r="B35" s="43"/>
      <c r="C35" s="80" t="s">
        <v>87</v>
      </c>
      <c r="D35" s="42"/>
      <c r="E35" s="70"/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f t="shared" si="2"/>
        <v>0</v>
      </c>
    </row>
    <row r="36" spans="1:13" ht="28.5" customHeight="1">
      <c r="A36" s="40"/>
      <c r="B36" s="43"/>
      <c r="C36" s="80" t="s">
        <v>4</v>
      </c>
      <c r="D36" s="42"/>
      <c r="E36" s="70"/>
      <c r="F36" s="71"/>
      <c r="G36" s="71"/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3">
        <f t="shared" si="2"/>
        <v>0</v>
      </c>
    </row>
    <row r="37" spans="1:13" ht="28.5" customHeight="1">
      <c r="A37" s="40"/>
      <c r="B37" s="44"/>
      <c r="C37" s="80" t="s">
        <v>88</v>
      </c>
      <c r="D37" s="42"/>
      <c r="E37" s="70"/>
      <c r="F37" s="71"/>
      <c r="G37" s="71"/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3">
        <f>SUM(F37:L37)</f>
        <v>0</v>
      </c>
    </row>
    <row r="38" spans="1:13" ht="28.5" customHeight="1">
      <c r="A38" s="232" t="s">
        <v>90</v>
      </c>
      <c r="B38" s="233"/>
      <c r="C38" s="233"/>
      <c r="D38" s="233"/>
      <c r="E38" s="234"/>
      <c r="F38" s="87">
        <f aca="true" t="shared" si="7" ref="F38:L38">F10+F30</f>
        <v>0</v>
      </c>
      <c r="G38" s="87">
        <f t="shared" si="7"/>
        <v>5499</v>
      </c>
      <c r="H38" s="87">
        <f t="shared" si="7"/>
        <v>7440</v>
      </c>
      <c r="I38" s="87">
        <f t="shared" si="7"/>
        <v>3993</v>
      </c>
      <c r="J38" s="87">
        <f t="shared" si="7"/>
        <v>3267</v>
      </c>
      <c r="K38" s="87">
        <f t="shared" si="7"/>
        <v>2368</v>
      </c>
      <c r="L38" s="87">
        <f t="shared" si="7"/>
        <v>2522</v>
      </c>
      <c r="M38" s="88">
        <f>SUM(F38:L38)</f>
        <v>25089</v>
      </c>
    </row>
    <row r="39" spans="1:13" ht="28.5" customHeight="1">
      <c r="A39" s="94"/>
      <c r="B39" s="91"/>
      <c r="C39" s="91"/>
      <c r="D39" s="91"/>
      <c r="E39" s="91"/>
      <c r="F39" s="47"/>
      <c r="G39" s="47"/>
      <c r="H39" s="47"/>
      <c r="I39" s="47"/>
      <c r="J39" s="47"/>
      <c r="K39" s="47"/>
      <c r="L39" s="47"/>
      <c r="M39" s="47"/>
    </row>
    <row r="40" spans="1:13" ht="28.5" customHeight="1">
      <c r="A40" s="229" t="s">
        <v>70</v>
      </c>
      <c r="B40" s="230"/>
      <c r="C40" s="230"/>
      <c r="D40" s="230"/>
      <c r="E40" s="231"/>
      <c r="F40" s="55" t="s">
        <v>2</v>
      </c>
      <c r="G40" s="55" t="s">
        <v>71</v>
      </c>
      <c r="H40" s="55" t="s">
        <v>72</v>
      </c>
      <c r="I40" s="55" t="s">
        <v>73</v>
      </c>
      <c r="J40" s="55" t="s">
        <v>74</v>
      </c>
      <c r="K40" s="55" t="s">
        <v>75</v>
      </c>
      <c r="L40" s="55" t="s">
        <v>76</v>
      </c>
      <c r="M40" s="56" t="s">
        <v>3</v>
      </c>
    </row>
    <row r="41" spans="1:13" ht="28.5" customHeight="1">
      <c r="A41" s="95" t="s">
        <v>91</v>
      </c>
      <c r="B41" s="96"/>
      <c r="C41" s="96"/>
      <c r="D41" s="96"/>
      <c r="E41" s="96"/>
      <c r="F41" s="59"/>
      <c r="G41" s="59"/>
      <c r="H41" s="59"/>
      <c r="I41" s="59"/>
      <c r="J41" s="59"/>
      <c r="K41" s="59"/>
      <c r="L41" s="59"/>
      <c r="M41" s="60"/>
    </row>
    <row r="42" spans="1:13" ht="28.5" customHeight="1">
      <c r="A42" s="40" t="s">
        <v>78</v>
      </c>
      <c r="B42" s="61"/>
      <c r="C42" s="58"/>
      <c r="D42" s="58"/>
      <c r="E42" s="58"/>
      <c r="F42" s="62"/>
      <c r="G42" s="63">
        <f aca="true" t="shared" si="8" ref="G42:L42">G43+G51+G55</f>
        <v>9199271</v>
      </c>
      <c r="H42" s="63">
        <f t="shared" si="8"/>
        <v>22175205</v>
      </c>
      <c r="I42" s="63">
        <f t="shared" si="8"/>
        <v>15261535</v>
      </c>
      <c r="J42" s="63">
        <f t="shared" si="8"/>
        <v>13591128</v>
      </c>
      <c r="K42" s="63">
        <f t="shared" si="8"/>
        <v>9649814</v>
      </c>
      <c r="L42" s="63">
        <f t="shared" si="8"/>
        <v>9910059</v>
      </c>
      <c r="M42" s="64">
        <f>SUM(F42:L42)</f>
        <v>79787012</v>
      </c>
    </row>
    <row r="43" spans="1:13" ht="28.5" customHeight="1">
      <c r="A43" s="40"/>
      <c r="B43" s="65" t="s">
        <v>79</v>
      </c>
      <c r="C43" s="66"/>
      <c r="D43" s="66"/>
      <c r="E43" s="67"/>
      <c r="F43" s="62"/>
      <c r="G43" s="63">
        <f aca="true" t="shared" si="9" ref="G43:L43">SUM(G44:G50)</f>
        <v>6927309</v>
      </c>
      <c r="H43" s="63">
        <f t="shared" si="9"/>
        <v>16132740</v>
      </c>
      <c r="I43" s="63">
        <f t="shared" si="9"/>
        <v>10138117</v>
      </c>
      <c r="J43" s="63">
        <f t="shared" si="9"/>
        <v>9665348</v>
      </c>
      <c r="K43" s="63">
        <f t="shared" si="9"/>
        <v>6817330</v>
      </c>
      <c r="L43" s="63">
        <f t="shared" si="9"/>
        <v>7969088</v>
      </c>
      <c r="M43" s="64">
        <f t="shared" si="2"/>
        <v>57649932</v>
      </c>
    </row>
    <row r="44" spans="1:13" ht="28.5" customHeight="1">
      <c r="A44" s="40"/>
      <c r="B44" s="68"/>
      <c r="C44" s="69" t="s">
        <v>55</v>
      </c>
      <c r="D44" s="42"/>
      <c r="E44" s="70"/>
      <c r="F44" s="71"/>
      <c r="G44" s="72">
        <v>4233199</v>
      </c>
      <c r="H44" s="72">
        <v>7323582</v>
      </c>
      <c r="I44" s="72">
        <v>4232742</v>
      </c>
      <c r="J44" s="72">
        <v>3823502</v>
      </c>
      <c r="K44" s="72">
        <v>2848808</v>
      </c>
      <c r="L44" s="72">
        <v>3793238</v>
      </c>
      <c r="M44" s="73">
        <f>SUM(F44:L44)</f>
        <v>26255071</v>
      </c>
    </row>
    <row r="45" spans="1:13" ht="28.5" customHeight="1">
      <c r="A45" s="40"/>
      <c r="B45" s="68"/>
      <c r="C45" s="69" t="s">
        <v>56</v>
      </c>
      <c r="D45" s="42"/>
      <c r="E45" s="70"/>
      <c r="F45" s="71"/>
      <c r="G45" s="72">
        <v>1250</v>
      </c>
      <c r="H45" s="72">
        <v>18750</v>
      </c>
      <c r="I45" s="72">
        <v>61975</v>
      </c>
      <c r="J45" s="72">
        <v>135004</v>
      </c>
      <c r="K45" s="72">
        <v>282323</v>
      </c>
      <c r="L45" s="72">
        <v>873891</v>
      </c>
      <c r="M45" s="73">
        <f t="shared" si="2"/>
        <v>1373193</v>
      </c>
    </row>
    <row r="46" spans="1:13" ht="28.5" customHeight="1">
      <c r="A46" s="40"/>
      <c r="B46" s="68"/>
      <c r="C46" s="69" t="s">
        <v>57</v>
      </c>
      <c r="D46" s="42"/>
      <c r="E46" s="70"/>
      <c r="F46" s="71"/>
      <c r="G46" s="72">
        <v>196935</v>
      </c>
      <c r="H46" s="72">
        <v>1059206</v>
      </c>
      <c r="I46" s="72">
        <v>886997</v>
      </c>
      <c r="J46" s="72">
        <v>964102</v>
      </c>
      <c r="K46" s="72">
        <v>807550</v>
      </c>
      <c r="L46" s="72">
        <v>1360283</v>
      </c>
      <c r="M46" s="73">
        <f t="shared" si="2"/>
        <v>5275073</v>
      </c>
    </row>
    <row r="47" spans="1:13" ht="28.5" customHeight="1">
      <c r="A47" s="40"/>
      <c r="B47" s="68"/>
      <c r="C47" s="69" t="s">
        <v>58</v>
      </c>
      <c r="D47" s="42"/>
      <c r="E47" s="70"/>
      <c r="F47" s="71"/>
      <c r="G47" s="72">
        <v>6500</v>
      </c>
      <c r="H47" s="72">
        <v>29000</v>
      </c>
      <c r="I47" s="72">
        <v>27000</v>
      </c>
      <c r="J47" s="72">
        <v>36850</v>
      </c>
      <c r="K47" s="72">
        <v>13950</v>
      </c>
      <c r="L47" s="72">
        <v>48950</v>
      </c>
      <c r="M47" s="73">
        <f t="shared" si="2"/>
        <v>162250</v>
      </c>
    </row>
    <row r="48" spans="1:13" ht="28.5" customHeight="1">
      <c r="A48" s="40"/>
      <c r="B48" s="68"/>
      <c r="C48" s="69" t="s">
        <v>80</v>
      </c>
      <c r="D48" s="42"/>
      <c r="E48" s="70"/>
      <c r="F48" s="71"/>
      <c r="G48" s="72">
        <v>1554693</v>
      </c>
      <c r="H48" s="72">
        <v>5223872</v>
      </c>
      <c r="I48" s="72">
        <v>3331825</v>
      </c>
      <c r="J48" s="72">
        <v>3139365</v>
      </c>
      <c r="K48" s="72">
        <v>1893771</v>
      </c>
      <c r="L48" s="72">
        <v>988669</v>
      </c>
      <c r="M48" s="73">
        <f t="shared" si="2"/>
        <v>16132195</v>
      </c>
    </row>
    <row r="49" spans="1:13" ht="28.5" customHeight="1">
      <c r="A49" s="40"/>
      <c r="B49" s="68"/>
      <c r="C49" s="69" t="s">
        <v>81</v>
      </c>
      <c r="D49" s="42"/>
      <c r="E49" s="70"/>
      <c r="F49" s="71"/>
      <c r="G49" s="72">
        <v>221852</v>
      </c>
      <c r="H49" s="72">
        <v>1050428</v>
      </c>
      <c r="I49" s="72">
        <v>800324</v>
      </c>
      <c r="J49" s="72">
        <v>766094</v>
      </c>
      <c r="K49" s="72">
        <v>329326</v>
      </c>
      <c r="L49" s="72">
        <v>196918</v>
      </c>
      <c r="M49" s="73">
        <f t="shared" si="2"/>
        <v>3364942</v>
      </c>
    </row>
    <row r="50" spans="1:13" ht="28.5" customHeight="1">
      <c r="A50" s="40"/>
      <c r="B50" s="74"/>
      <c r="C50" s="69" t="s">
        <v>59</v>
      </c>
      <c r="D50" s="42"/>
      <c r="E50" s="70"/>
      <c r="F50" s="71"/>
      <c r="G50" s="72">
        <v>712880</v>
      </c>
      <c r="H50" s="72">
        <v>1427902</v>
      </c>
      <c r="I50" s="72">
        <v>797254</v>
      </c>
      <c r="J50" s="72">
        <v>800431</v>
      </c>
      <c r="K50" s="72">
        <v>641602</v>
      </c>
      <c r="L50" s="72">
        <v>707139</v>
      </c>
      <c r="M50" s="73">
        <f t="shared" si="2"/>
        <v>5087208</v>
      </c>
    </row>
    <row r="51" spans="1:13" ht="28.5" customHeight="1">
      <c r="A51" s="40"/>
      <c r="B51" s="65" t="s">
        <v>82</v>
      </c>
      <c r="C51" s="42"/>
      <c r="D51" s="42"/>
      <c r="E51" s="70"/>
      <c r="F51" s="71"/>
      <c r="G51" s="63">
        <f aca="true" t="shared" si="10" ref="G51:L51">SUM(G52:G54)</f>
        <v>28378</v>
      </c>
      <c r="H51" s="63">
        <f t="shared" si="10"/>
        <v>697549</v>
      </c>
      <c r="I51" s="63">
        <f t="shared" si="10"/>
        <v>813216</v>
      </c>
      <c r="J51" s="63">
        <f t="shared" si="10"/>
        <v>1092355</v>
      </c>
      <c r="K51" s="63">
        <f t="shared" si="10"/>
        <v>861464</v>
      </c>
      <c r="L51" s="63">
        <f t="shared" si="10"/>
        <v>815894</v>
      </c>
      <c r="M51" s="64">
        <f t="shared" si="2"/>
        <v>4308856</v>
      </c>
    </row>
    <row r="52" spans="1:13" ht="28.5" customHeight="1">
      <c r="A52" s="40"/>
      <c r="B52" s="75"/>
      <c r="C52" s="69" t="s">
        <v>60</v>
      </c>
      <c r="D52" s="42"/>
      <c r="E52" s="70"/>
      <c r="F52" s="71"/>
      <c r="G52" s="72">
        <v>17610</v>
      </c>
      <c r="H52" s="72">
        <v>533021</v>
      </c>
      <c r="I52" s="72">
        <v>600524</v>
      </c>
      <c r="J52" s="72">
        <v>767997</v>
      </c>
      <c r="K52" s="72">
        <v>654345</v>
      </c>
      <c r="L52" s="72">
        <v>685273</v>
      </c>
      <c r="M52" s="73">
        <f t="shared" si="2"/>
        <v>3258770</v>
      </c>
    </row>
    <row r="53" spans="1:13" ht="28.5" customHeight="1">
      <c r="A53" s="40"/>
      <c r="B53" s="75"/>
      <c r="C53" s="69" t="s">
        <v>61</v>
      </c>
      <c r="D53" s="42"/>
      <c r="E53" s="70"/>
      <c r="F53" s="71"/>
      <c r="G53" s="72">
        <v>10768</v>
      </c>
      <c r="H53" s="72">
        <v>164528</v>
      </c>
      <c r="I53" s="72">
        <v>212692</v>
      </c>
      <c r="J53" s="72">
        <v>324358</v>
      </c>
      <c r="K53" s="72">
        <v>207119</v>
      </c>
      <c r="L53" s="72">
        <v>126559</v>
      </c>
      <c r="M53" s="73">
        <f t="shared" si="2"/>
        <v>1046024</v>
      </c>
    </row>
    <row r="54" spans="1:13" ht="28.5" customHeight="1">
      <c r="A54" s="40"/>
      <c r="B54" s="74"/>
      <c r="C54" s="69" t="s">
        <v>62</v>
      </c>
      <c r="D54" s="42"/>
      <c r="E54" s="70"/>
      <c r="F54" s="71"/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4062</v>
      </c>
      <c r="M54" s="73">
        <f t="shared" si="2"/>
        <v>4062</v>
      </c>
    </row>
    <row r="55" spans="1:13" ht="28.5" customHeight="1">
      <c r="A55" s="40"/>
      <c r="B55" s="65" t="s">
        <v>83</v>
      </c>
      <c r="C55" s="42"/>
      <c r="D55" s="42"/>
      <c r="E55" s="70"/>
      <c r="F55" s="71"/>
      <c r="G55" s="63">
        <f aca="true" t="shared" si="11" ref="G55:L55">SUM(G56:G59)</f>
        <v>2243584</v>
      </c>
      <c r="H55" s="63">
        <f t="shared" si="11"/>
        <v>5344916</v>
      </c>
      <c r="I55" s="63">
        <f t="shared" si="11"/>
        <v>4310202</v>
      </c>
      <c r="J55" s="63">
        <f t="shared" si="11"/>
        <v>2833425</v>
      </c>
      <c r="K55" s="63">
        <f t="shared" si="11"/>
        <v>1971020</v>
      </c>
      <c r="L55" s="63">
        <f t="shared" si="11"/>
        <v>1125077</v>
      </c>
      <c r="M55" s="64">
        <f t="shared" si="2"/>
        <v>17828224</v>
      </c>
    </row>
    <row r="56" spans="1:13" ht="28.5" customHeight="1">
      <c r="A56" s="40"/>
      <c r="B56" s="75"/>
      <c r="C56" s="42" t="s">
        <v>63</v>
      </c>
      <c r="D56" s="42"/>
      <c r="E56" s="70"/>
      <c r="F56" s="71"/>
      <c r="G56" s="77">
        <v>66310</v>
      </c>
      <c r="H56" s="72">
        <v>181420</v>
      </c>
      <c r="I56" s="72">
        <v>168290</v>
      </c>
      <c r="J56" s="72">
        <v>97660</v>
      </c>
      <c r="K56" s="72">
        <v>108520</v>
      </c>
      <c r="L56" s="72">
        <v>147710</v>
      </c>
      <c r="M56" s="73">
        <f t="shared" si="2"/>
        <v>769910</v>
      </c>
    </row>
    <row r="57" spans="1:13" ht="28.5" customHeight="1">
      <c r="A57" s="40"/>
      <c r="B57" s="75"/>
      <c r="C57" s="42" t="s">
        <v>96</v>
      </c>
      <c r="D57" s="42"/>
      <c r="E57" s="70"/>
      <c r="F57" s="71"/>
      <c r="G57" s="78"/>
      <c r="H57" s="72">
        <v>1973849</v>
      </c>
      <c r="I57" s="72">
        <v>2528870</v>
      </c>
      <c r="J57" s="72">
        <v>1433212</v>
      </c>
      <c r="K57" s="72">
        <v>912850</v>
      </c>
      <c r="L57" s="72">
        <v>326707</v>
      </c>
      <c r="M57" s="73">
        <f t="shared" si="2"/>
        <v>7175488</v>
      </c>
    </row>
    <row r="58" spans="1:13" ht="28.5" customHeight="1">
      <c r="A58" s="40"/>
      <c r="B58" s="75"/>
      <c r="C58" s="42" t="s">
        <v>64</v>
      </c>
      <c r="D58" s="42"/>
      <c r="E58" s="70"/>
      <c r="F58" s="71"/>
      <c r="G58" s="72">
        <v>241936</v>
      </c>
      <c r="H58" s="72">
        <v>1201797</v>
      </c>
      <c r="I58" s="72">
        <v>722452</v>
      </c>
      <c r="J58" s="72">
        <v>690013</v>
      </c>
      <c r="K58" s="72">
        <v>580720</v>
      </c>
      <c r="L58" s="72">
        <v>313220</v>
      </c>
      <c r="M58" s="73">
        <f t="shared" si="2"/>
        <v>3750138</v>
      </c>
    </row>
    <row r="59" spans="1:13" ht="28.5" customHeight="1">
      <c r="A59" s="40"/>
      <c r="B59" s="89"/>
      <c r="C59" s="42" t="s">
        <v>65</v>
      </c>
      <c r="D59" s="42"/>
      <c r="E59" s="70"/>
      <c r="F59" s="71"/>
      <c r="G59" s="72">
        <v>1935338</v>
      </c>
      <c r="H59" s="72">
        <v>1987850</v>
      </c>
      <c r="I59" s="72">
        <v>890590</v>
      </c>
      <c r="J59" s="72">
        <v>612540</v>
      </c>
      <c r="K59" s="72">
        <v>368930</v>
      </c>
      <c r="L59" s="72">
        <v>337440</v>
      </c>
      <c r="M59" s="73">
        <f t="shared" si="2"/>
        <v>6132688</v>
      </c>
    </row>
    <row r="60" spans="1:13" ht="28.5" customHeight="1">
      <c r="A60" s="81" t="s">
        <v>86</v>
      </c>
      <c r="B60" s="39"/>
      <c r="C60" s="82"/>
      <c r="D60" s="82"/>
      <c r="E60" s="83"/>
      <c r="F60" s="84">
        <f aca="true" t="shared" si="12" ref="F60:L60">SUM(F61:F63)</f>
        <v>0</v>
      </c>
      <c r="G60" s="84">
        <f t="shared" si="12"/>
        <v>0</v>
      </c>
      <c r="H60" s="84">
        <f t="shared" si="12"/>
        <v>6473400</v>
      </c>
      <c r="I60" s="84">
        <f t="shared" si="12"/>
        <v>8061701</v>
      </c>
      <c r="J60" s="84">
        <f t="shared" si="12"/>
        <v>11890061</v>
      </c>
      <c r="K60" s="84">
        <f t="shared" si="12"/>
        <v>14700939</v>
      </c>
      <c r="L60" s="84">
        <f t="shared" si="12"/>
        <v>19910147</v>
      </c>
      <c r="M60" s="73">
        <f t="shared" si="2"/>
        <v>61036248</v>
      </c>
    </row>
    <row r="61" spans="1:13" ht="28.5" customHeight="1">
      <c r="A61" s="40"/>
      <c r="B61" s="85" t="s">
        <v>87</v>
      </c>
      <c r="C61" s="42"/>
      <c r="D61" s="42"/>
      <c r="E61" s="70"/>
      <c r="F61" s="72">
        <v>0</v>
      </c>
      <c r="G61" s="72">
        <v>0</v>
      </c>
      <c r="H61" s="72">
        <v>1776703</v>
      </c>
      <c r="I61" s="72">
        <v>3101040</v>
      </c>
      <c r="J61" s="72">
        <v>5260913</v>
      </c>
      <c r="K61" s="72">
        <v>6943423</v>
      </c>
      <c r="L61" s="72">
        <v>8111262</v>
      </c>
      <c r="M61" s="73">
        <f>SUM(F61:L61)</f>
        <v>25193341</v>
      </c>
    </row>
    <row r="62" spans="1:13" ht="28.5" customHeight="1">
      <c r="A62" s="40"/>
      <c r="B62" s="85" t="s">
        <v>4</v>
      </c>
      <c r="C62" s="42"/>
      <c r="D62" s="42"/>
      <c r="E62" s="70"/>
      <c r="F62" s="71"/>
      <c r="G62" s="71"/>
      <c r="H62" s="72">
        <v>4410523</v>
      </c>
      <c r="I62" s="72">
        <v>4729485</v>
      </c>
      <c r="J62" s="72">
        <v>5340027</v>
      </c>
      <c r="K62" s="72">
        <v>4535148</v>
      </c>
      <c r="L62" s="72">
        <v>3110706</v>
      </c>
      <c r="M62" s="73">
        <f>SUM(F62:L62)</f>
        <v>22125889</v>
      </c>
    </row>
    <row r="63" spans="1:13" ht="28.5" customHeight="1">
      <c r="A63" s="40"/>
      <c r="B63" s="85" t="s">
        <v>88</v>
      </c>
      <c r="C63" s="42"/>
      <c r="D63" s="42"/>
      <c r="E63" s="70"/>
      <c r="F63" s="71"/>
      <c r="G63" s="71"/>
      <c r="H63" s="72">
        <v>286174</v>
      </c>
      <c r="I63" s="72">
        <v>231176</v>
      </c>
      <c r="J63" s="72">
        <v>1289121</v>
      </c>
      <c r="K63" s="72">
        <v>3222368</v>
      </c>
      <c r="L63" s="72">
        <v>8688179</v>
      </c>
      <c r="M63" s="73">
        <f t="shared" si="2"/>
        <v>13717018</v>
      </c>
    </row>
    <row r="64" spans="1:13" ht="28.5" customHeight="1">
      <c r="A64" s="40"/>
      <c r="B64" s="90" t="s">
        <v>92</v>
      </c>
      <c r="C64" s="42"/>
      <c r="D64" s="42"/>
      <c r="E64" s="70"/>
      <c r="F64" s="84">
        <f aca="true" t="shared" si="13" ref="F64:L64">SUM(F65:F67)</f>
        <v>0</v>
      </c>
      <c r="G64" s="84">
        <f t="shared" si="13"/>
        <v>0</v>
      </c>
      <c r="H64" s="84">
        <f t="shared" si="13"/>
        <v>0</v>
      </c>
      <c r="I64" s="84">
        <f t="shared" si="13"/>
        <v>0</v>
      </c>
      <c r="J64" s="84">
        <f t="shared" si="13"/>
        <v>0</v>
      </c>
      <c r="K64" s="84">
        <f t="shared" si="13"/>
        <v>0</v>
      </c>
      <c r="L64" s="84">
        <f t="shared" si="13"/>
        <v>0</v>
      </c>
      <c r="M64" s="73">
        <f t="shared" si="2"/>
        <v>0</v>
      </c>
    </row>
    <row r="65" spans="1:13" ht="28.5" customHeight="1">
      <c r="A65" s="40"/>
      <c r="B65" s="45"/>
      <c r="C65" s="80" t="s">
        <v>87</v>
      </c>
      <c r="D65" s="42"/>
      <c r="E65" s="70"/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3">
        <f>SUM(F65:L65)</f>
        <v>0</v>
      </c>
    </row>
    <row r="66" spans="1:13" ht="28.5" customHeight="1">
      <c r="A66" s="40"/>
      <c r="B66" s="45"/>
      <c r="C66" s="80" t="s">
        <v>4</v>
      </c>
      <c r="D66" s="42"/>
      <c r="E66" s="70"/>
      <c r="F66" s="71"/>
      <c r="G66" s="71"/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3">
        <f>SUM(F66:L66)</f>
        <v>0</v>
      </c>
    </row>
    <row r="67" spans="1:13" ht="28.5" customHeight="1">
      <c r="A67" s="40"/>
      <c r="B67" s="46"/>
      <c r="C67" s="80" t="s">
        <v>88</v>
      </c>
      <c r="D67" s="42"/>
      <c r="E67" s="70"/>
      <c r="F67" s="71"/>
      <c r="G67" s="71"/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3">
        <f t="shared" si="2"/>
        <v>0</v>
      </c>
    </row>
    <row r="68" spans="1:13" ht="28.5" customHeight="1">
      <c r="A68" s="232" t="s">
        <v>90</v>
      </c>
      <c r="B68" s="233"/>
      <c r="C68" s="233"/>
      <c r="D68" s="233"/>
      <c r="E68" s="234"/>
      <c r="F68" s="87">
        <f>F42+F60</f>
        <v>0</v>
      </c>
      <c r="G68" s="87">
        <f aca="true" t="shared" si="14" ref="G68:L68">G42+G60</f>
        <v>9199271</v>
      </c>
      <c r="H68" s="87">
        <f t="shared" si="14"/>
        <v>28648605</v>
      </c>
      <c r="I68" s="87">
        <f t="shared" si="14"/>
        <v>23323236</v>
      </c>
      <c r="J68" s="87">
        <f>J42+J60</f>
        <v>25481189</v>
      </c>
      <c r="K68" s="87">
        <f t="shared" si="14"/>
        <v>24350753</v>
      </c>
      <c r="L68" s="87">
        <f t="shared" si="14"/>
        <v>29820206</v>
      </c>
      <c r="M68" s="88">
        <f>SUM(F68:L68)</f>
        <v>140823260</v>
      </c>
    </row>
    <row r="69" spans="1:13" ht="28.5" customHeight="1">
      <c r="A69" s="91"/>
      <c r="B69" s="91"/>
      <c r="C69" s="91"/>
      <c r="D69" s="91"/>
      <c r="E69" s="91"/>
      <c r="F69" s="47"/>
      <c r="G69" s="47"/>
      <c r="H69" s="47"/>
      <c r="I69" s="47"/>
      <c r="J69" s="47"/>
      <c r="K69" s="47"/>
      <c r="L69" s="47"/>
      <c r="M69" s="48"/>
    </row>
    <row r="70" spans="1:13" ht="28.5" customHeight="1">
      <c r="A70" s="229" t="s">
        <v>70</v>
      </c>
      <c r="B70" s="230"/>
      <c r="C70" s="230"/>
      <c r="D70" s="230"/>
      <c r="E70" s="231"/>
      <c r="F70" s="55" t="s">
        <v>66</v>
      </c>
      <c r="G70" s="55" t="s">
        <v>19</v>
      </c>
      <c r="H70" s="55" t="s">
        <v>20</v>
      </c>
      <c r="I70" s="55" t="s">
        <v>21</v>
      </c>
      <c r="J70" s="55" t="s">
        <v>22</v>
      </c>
      <c r="K70" s="55" t="s">
        <v>23</v>
      </c>
      <c r="L70" s="55" t="s">
        <v>24</v>
      </c>
      <c r="M70" s="56" t="s">
        <v>7</v>
      </c>
    </row>
    <row r="71" spans="1:13" ht="28.5" customHeight="1">
      <c r="A71" s="57" t="s">
        <v>93</v>
      </c>
      <c r="B71" s="39"/>
      <c r="C71" s="58"/>
      <c r="D71" s="58"/>
      <c r="E71" s="58"/>
      <c r="F71" s="59"/>
      <c r="G71" s="59"/>
      <c r="H71" s="59"/>
      <c r="I71" s="59"/>
      <c r="J71" s="59"/>
      <c r="K71" s="59"/>
      <c r="L71" s="59"/>
      <c r="M71" s="60"/>
    </row>
    <row r="72" spans="1:13" ht="28.5" customHeight="1">
      <c r="A72" s="40" t="s">
        <v>78</v>
      </c>
      <c r="B72" s="61"/>
      <c r="C72" s="58"/>
      <c r="D72" s="58"/>
      <c r="E72" s="58"/>
      <c r="F72" s="62"/>
      <c r="G72" s="63">
        <f aca="true" t="shared" si="15" ref="G72:L72">G73+G81+G85+G90+G91</f>
        <v>104380792</v>
      </c>
      <c r="H72" s="63">
        <f t="shared" si="15"/>
        <v>239128657</v>
      </c>
      <c r="I72" s="63">
        <f t="shared" si="15"/>
        <v>163422893</v>
      </c>
      <c r="J72" s="63">
        <f t="shared" si="15"/>
        <v>144215139</v>
      </c>
      <c r="K72" s="63">
        <f t="shared" si="15"/>
        <v>102067175</v>
      </c>
      <c r="L72" s="63">
        <f t="shared" si="15"/>
        <v>104265800</v>
      </c>
      <c r="M72" s="64">
        <f>SUM(F72:L72)</f>
        <v>857480456</v>
      </c>
    </row>
    <row r="73" spans="1:13" ht="28.5" customHeight="1">
      <c r="A73" s="40"/>
      <c r="B73" s="65" t="s">
        <v>79</v>
      </c>
      <c r="C73" s="66"/>
      <c r="D73" s="66"/>
      <c r="E73" s="67"/>
      <c r="F73" s="62"/>
      <c r="G73" s="63">
        <f aca="true" t="shared" si="16" ref="G73:L73">SUM(G74:G80)</f>
        <v>72892776</v>
      </c>
      <c r="H73" s="63">
        <f t="shared" si="16"/>
        <v>169658823</v>
      </c>
      <c r="I73" s="63">
        <f t="shared" si="16"/>
        <v>106607939</v>
      </c>
      <c r="J73" s="63">
        <f t="shared" si="16"/>
        <v>101563124</v>
      </c>
      <c r="K73" s="63">
        <f t="shared" si="16"/>
        <v>71644325</v>
      </c>
      <c r="L73" s="63">
        <f t="shared" si="16"/>
        <v>83696085</v>
      </c>
      <c r="M73" s="64">
        <f>SUM(F73:L73)</f>
        <v>606063072</v>
      </c>
    </row>
    <row r="74" spans="1:13" ht="28.5" customHeight="1">
      <c r="A74" s="40"/>
      <c r="B74" s="68"/>
      <c r="C74" s="69" t="s">
        <v>55</v>
      </c>
      <c r="D74" s="42"/>
      <c r="E74" s="70"/>
      <c r="F74" s="71"/>
      <c r="G74" s="72">
        <v>44858826</v>
      </c>
      <c r="H74" s="72">
        <v>77607805</v>
      </c>
      <c r="I74" s="72">
        <v>44866811</v>
      </c>
      <c r="J74" s="72">
        <v>40501333</v>
      </c>
      <c r="K74" s="72">
        <v>30194302</v>
      </c>
      <c r="L74" s="72">
        <v>40185916</v>
      </c>
      <c r="M74" s="73">
        <f aca="true" t="shared" si="17" ref="M74:M82">SUM(F74:L74)</f>
        <v>278214993</v>
      </c>
    </row>
    <row r="75" spans="1:13" ht="28.5" customHeight="1">
      <c r="A75" s="40"/>
      <c r="B75" s="68"/>
      <c r="C75" s="69" t="s">
        <v>56</v>
      </c>
      <c r="D75" s="42"/>
      <c r="E75" s="70"/>
      <c r="F75" s="71"/>
      <c r="G75" s="72">
        <v>13250</v>
      </c>
      <c r="H75" s="72">
        <v>198750</v>
      </c>
      <c r="I75" s="72">
        <v>656935</v>
      </c>
      <c r="J75" s="72">
        <v>1431042</v>
      </c>
      <c r="K75" s="72">
        <v>2992623</v>
      </c>
      <c r="L75" s="72">
        <v>9258518</v>
      </c>
      <c r="M75" s="73">
        <f t="shared" si="17"/>
        <v>14551118</v>
      </c>
    </row>
    <row r="76" spans="1:13" ht="28.5" customHeight="1">
      <c r="A76" s="40"/>
      <c r="B76" s="68"/>
      <c r="C76" s="69" t="s">
        <v>57</v>
      </c>
      <c r="D76" s="42"/>
      <c r="E76" s="70"/>
      <c r="F76" s="71"/>
      <c r="G76" s="72">
        <v>2046729</v>
      </c>
      <c r="H76" s="72">
        <v>11006422</v>
      </c>
      <c r="I76" s="72">
        <v>9220635</v>
      </c>
      <c r="J76" s="72">
        <v>10025978</v>
      </c>
      <c r="K76" s="72">
        <v>8398503</v>
      </c>
      <c r="L76" s="72">
        <v>14144792</v>
      </c>
      <c r="M76" s="73">
        <f t="shared" si="17"/>
        <v>54843059</v>
      </c>
    </row>
    <row r="77" spans="1:13" ht="28.5" customHeight="1">
      <c r="A77" s="40"/>
      <c r="B77" s="68"/>
      <c r="C77" s="69" t="s">
        <v>58</v>
      </c>
      <c r="D77" s="42"/>
      <c r="E77" s="70"/>
      <c r="F77" s="71"/>
      <c r="G77" s="72">
        <v>67600</v>
      </c>
      <c r="H77" s="72">
        <v>301600</v>
      </c>
      <c r="I77" s="72">
        <v>280800</v>
      </c>
      <c r="J77" s="72">
        <v>382624</v>
      </c>
      <c r="K77" s="72">
        <v>145080</v>
      </c>
      <c r="L77" s="72">
        <v>509080</v>
      </c>
      <c r="M77" s="73">
        <f t="shared" si="17"/>
        <v>1686784</v>
      </c>
    </row>
    <row r="78" spans="1:13" ht="28.5" customHeight="1">
      <c r="A78" s="40"/>
      <c r="B78" s="68"/>
      <c r="C78" s="69" t="s">
        <v>80</v>
      </c>
      <c r="D78" s="42"/>
      <c r="E78" s="70"/>
      <c r="F78" s="71"/>
      <c r="G78" s="72">
        <v>16470339</v>
      </c>
      <c r="H78" s="72">
        <v>55347198</v>
      </c>
      <c r="I78" s="72">
        <v>35286901</v>
      </c>
      <c r="J78" s="72">
        <v>33250785</v>
      </c>
      <c r="K78" s="72">
        <v>20073896</v>
      </c>
      <c r="L78" s="72">
        <v>10478450</v>
      </c>
      <c r="M78" s="73">
        <f t="shared" si="17"/>
        <v>170907569</v>
      </c>
    </row>
    <row r="79" spans="1:13" ht="28.5" customHeight="1">
      <c r="A79" s="40"/>
      <c r="B79" s="68"/>
      <c r="C79" s="69" t="s">
        <v>81</v>
      </c>
      <c r="D79" s="42"/>
      <c r="E79" s="70"/>
      <c r="F79" s="71"/>
      <c r="G79" s="72">
        <v>2307232</v>
      </c>
      <c r="H79" s="72">
        <v>10918028</v>
      </c>
      <c r="I79" s="72">
        <v>8323317</v>
      </c>
      <c r="J79" s="72">
        <v>7967052</v>
      </c>
      <c r="K79" s="72">
        <v>3423901</v>
      </c>
      <c r="L79" s="72">
        <v>2047939</v>
      </c>
      <c r="M79" s="73">
        <f t="shared" si="17"/>
        <v>34987469</v>
      </c>
    </row>
    <row r="80" spans="1:13" ht="28.5" customHeight="1">
      <c r="A80" s="40"/>
      <c r="B80" s="74"/>
      <c r="C80" s="69" t="s">
        <v>59</v>
      </c>
      <c r="D80" s="42"/>
      <c r="E80" s="70"/>
      <c r="F80" s="71"/>
      <c r="G80" s="72">
        <v>7128800</v>
      </c>
      <c r="H80" s="72">
        <v>14279020</v>
      </c>
      <c r="I80" s="72">
        <v>7972540</v>
      </c>
      <c r="J80" s="72">
        <v>8004310</v>
      </c>
      <c r="K80" s="72">
        <v>6416020</v>
      </c>
      <c r="L80" s="72">
        <v>7071390</v>
      </c>
      <c r="M80" s="73">
        <f t="shared" si="17"/>
        <v>50872080</v>
      </c>
    </row>
    <row r="81" spans="1:13" ht="28.5" customHeight="1">
      <c r="A81" s="40"/>
      <c r="B81" s="65" t="s">
        <v>82</v>
      </c>
      <c r="C81" s="42"/>
      <c r="D81" s="42"/>
      <c r="E81" s="70"/>
      <c r="F81" s="62"/>
      <c r="G81" s="63">
        <f aca="true" t="shared" si="18" ref="G81:L81">SUM(G82:G84)</f>
        <v>295127</v>
      </c>
      <c r="H81" s="63">
        <f t="shared" si="18"/>
        <v>7248969</v>
      </c>
      <c r="I81" s="63">
        <f t="shared" si="18"/>
        <v>8449318</v>
      </c>
      <c r="J81" s="63">
        <f t="shared" si="18"/>
        <v>11330143</v>
      </c>
      <c r="K81" s="63">
        <f t="shared" si="18"/>
        <v>8956181</v>
      </c>
      <c r="L81" s="63">
        <f t="shared" si="18"/>
        <v>8485250</v>
      </c>
      <c r="M81" s="64">
        <f t="shared" si="17"/>
        <v>44764988</v>
      </c>
    </row>
    <row r="82" spans="1:13" ht="28.5" customHeight="1">
      <c r="A82" s="40"/>
      <c r="B82" s="75"/>
      <c r="C82" s="69" t="s">
        <v>60</v>
      </c>
      <c r="D82" s="42"/>
      <c r="E82" s="70"/>
      <c r="F82" s="71"/>
      <c r="G82" s="72">
        <v>183141</v>
      </c>
      <c r="H82" s="72">
        <v>5537891</v>
      </c>
      <c r="I82" s="72">
        <v>6237338</v>
      </c>
      <c r="J82" s="72">
        <v>7958246</v>
      </c>
      <c r="K82" s="72">
        <v>6805159</v>
      </c>
      <c r="L82" s="72">
        <v>7126810</v>
      </c>
      <c r="M82" s="73">
        <f t="shared" si="17"/>
        <v>33848585</v>
      </c>
    </row>
    <row r="83" spans="1:13" ht="28.5" customHeight="1">
      <c r="A83" s="40"/>
      <c r="B83" s="75"/>
      <c r="C83" s="69" t="s">
        <v>61</v>
      </c>
      <c r="D83" s="42"/>
      <c r="E83" s="70"/>
      <c r="F83" s="71"/>
      <c r="G83" s="72">
        <v>111986</v>
      </c>
      <c r="H83" s="72">
        <v>1711078</v>
      </c>
      <c r="I83" s="72">
        <v>2211980</v>
      </c>
      <c r="J83" s="72">
        <v>3371897</v>
      </c>
      <c r="K83" s="72">
        <v>2151022</v>
      </c>
      <c r="L83" s="72">
        <v>1316208</v>
      </c>
      <c r="M83" s="73">
        <f aca="true" t="shared" si="19" ref="M83:M89">SUM(F83:L83)</f>
        <v>10874171</v>
      </c>
    </row>
    <row r="84" spans="1:13" ht="28.5" customHeight="1">
      <c r="A84" s="40"/>
      <c r="B84" s="74"/>
      <c r="C84" s="69" t="s">
        <v>62</v>
      </c>
      <c r="D84" s="42"/>
      <c r="E84" s="70"/>
      <c r="F84" s="71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42232</v>
      </c>
      <c r="M84" s="73">
        <f t="shared" si="19"/>
        <v>42232</v>
      </c>
    </row>
    <row r="85" spans="1:13" ht="28.5" customHeight="1">
      <c r="A85" s="40"/>
      <c r="B85" s="65" t="s">
        <v>83</v>
      </c>
      <c r="C85" s="42"/>
      <c r="D85" s="42"/>
      <c r="E85" s="70"/>
      <c r="F85" s="62"/>
      <c r="G85" s="63">
        <f aca="true" t="shared" si="20" ref="G85:L85">SUM(G86:G89)</f>
        <v>23725056</v>
      </c>
      <c r="H85" s="63">
        <f t="shared" si="20"/>
        <v>56484051</v>
      </c>
      <c r="I85" s="63">
        <f t="shared" si="20"/>
        <v>45456082</v>
      </c>
      <c r="J85" s="63">
        <f t="shared" si="20"/>
        <v>29909326</v>
      </c>
      <c r="K85" s="63">
        <f t="shared" si="20"/>
        <v>20774985</v>
      </c>
      <c r="L85" s="63">
        <f t="shared" si="20"/>
        <v>11813120</v>
      </c>
      <c r="M85" s="64">
        <f t="shared" si="19"/>
        <v>188162620</v>
      </c>
    </row>
    <row r="86" spans="1:13" ht="28.5" customHeight="1">
      <c r="A86" s="40"/>
      <c r="B86" s="75"/>
      <c r="C86" s="42" t="s">
        <v>63</v>
      </c>
      <c r="D86" s="42"/>
      <c r="E86" s="70"/>
      <c r="F86" s="71"/>
      <c r="G86" s="77">
        <v>663100</v>
      </c>
      <c r="H86" s="72">
        <v>1814200</v>
      </c>
      <c r="I86" s="72">
        <v>1682900</v>
      </c>
      <c r="J86" s="72">
        <v>976600</v>
      </c>
      <c r="K86" s="72">
        <v>1085200</v>
      </c>
      <c r="L86" s="72">
        <v>1477100</v>
      </c>
      <c r="M86" s="73">
        <f t="shared" si="19"/>
        <v>7699100</v>
      </c>
    </row>
    <row r="87" spans="1:13" ht="28.5" customHeight="1">
      <c r="A87" s="40"/>
      <c r="B87" s="75"/>
      <c r="C87" s="42" t="s">
        <v>95</v>
      </c>
      <c r="D87" s="42"/>
      <c r="E87" s="70"/>
      <c r="F87" s="71"/>
      <c r="G87" s="78"/>
      <c r="H87" s="72">
        <v>20891011</v>
      </c>
      <c r="I87" s="72">
        <v>26677105</v>
      </c>
      <c r="J87" s="72">
        <v>15148968</v>
      </c>
      <c r="K87" s="72">
        <v>9647691</v>
      </c>
      <c r="L87" s="72">
        <v>3463090</v>
      </c>
      <c r="M87" s="73">
        <f t="shared" si="19"/>
        <v>75827865</v>
      </c>
    </row>
    <row r="88" spans="1:13" ht="28.5" customHeight="1">
      <c r="A88" s="40"/>
      <c r="B88" s="75"/>
      <c r="C88" s="42" t="s">
        <v>64</v>
      </c>
      <c r="D88" s="42"/>
      <c r="E88" s="70"/>
      <c r="F88" s="71"/>
      <c r="G88" s="72">
        <v>2558976</v>
      </c>
      <c r="H88" s="72">
        <v>12718238</v>
      </c>
      <c r="I88" s="72">
        <v>7660260</v>
      </c>
      <c r="J88" s="72">
        <v>7296333</v>
      </c>
      <c r="K88" s="72">
        <v>6136101</v>
      </c>
      <c r="L88" s="72">
        <v>3298667</v>
      </c>
      <c r="M88" s="73">
        <f t="shared" si="19"/>
        <v>39668575</v>
      </c>
    </row>
    <row r="89" spans="1:13" ht="28.5" customHeight="1">
      <c r="A89" s="40"/>
      <c r="B89" s="89"/>
      <c r="C89" s="42" t="s">
        <v>65</v>
      </c>
      <c r="D89" s="42"/>
      <c r="E89" s="70"/>
      <c r="F89" s="71"/>
      <c r="G89" s="72">
        <v>20502980</v>
      </c>
      <c r="H89" s="72">
        <v>21060602</v>
      </c>
      <c r="I89" s="72">
        <v>9435817</v>
      </c>
      <c r="J89" s="72">
        <v>6487425</v>
      </c>
      <c r="K89" s="72">
        <v>3905993</v>
      </c>
      <c r="L89" s="72">
        <v>3574263</v>
      </c>
      <c r="M89" s="73">
        <f t="shared" si="19"/>
        <v>64967080</v>
      </c>
    </row>
    <row r="90" spans="1:13" ht="28.5" customHeight="1">
      <c r="A90" s="40"/>
      <c r="B90" s="92" t="s">
        <v>84</v>
      </c>
      <c r="C90" s="42"/>
      <c r="D90" s="42"/>
      <c r="E90" s="70"/>
      <c r="F90" s="71"/>
      <c r="G90" s="72">
        <v>1316412</v>
      </c>
      <c r="H90" s="72">
        <v>1237085</v>
      </c>
      <c r="I90" s="72">
        <v>643005</v>
      </c>
      <c r="J90" s="72">
        <v>203265</v>
      </c>
      <c r="K90" s="72">
        <v>376652</v>
      </c>
      <c r="L90" s="72">
        <v>271345</v>
      </c>
      <c r="M90" s="73">
        <f aca="true" t="shared" si="21" ref="M90:M98">SUM(F90:L90)</f>
        <v>4047764</v>
      </c>
    </row>
    <row r="91" spans="1:13" ht="28.5" customHeight="1">
      <c r="A91" s="40"/>
      <c r="B91" s="92" t="s">
        <v>85</v>
      </c>
      <c r="C91" s="42"/>
      <c r="D91" s="42"/>
      <c r="E91" s="70"/>
      <c r="F91" s="71"/>
      <c r="G91" s="72">
        <v>6151421</v>
      </c>
      <c r="H91" s="72">
        <v>4499729</v>
      </c>
      <c r="I91" s="72">
        <v>2266549</v>
      </c>
      <c r="J91" s="72">
        <v>1209281</v>
      </c>
      <c r="K91" s="72">
        <v>315032</v>
      </c>
      <c r="L91" s="72">
        <v>0</v>
      </c>
      <c r="M91" s="73">
        <f t="shared" si="21"/>
        <v>14442012</v>
      </c>
    </row>
    <row r="92" spans="1:13" ht="28.5" customHeight="1">
      <c r="A92" s="81" t="s">
        <v>86</v>
      </c>
      <c r="B92" s="39"/>
      <c r="C92" s="82"/>
      <c r="D92" s="82"/>
      <c r="E92" s="83"/>
      <c r="F92" s="84">
        <f aca="true" t="shared" si="22" ref="F92:L92">SUM(F93:F95)</f>
        <v>0</v>
      </c>
      <c r="G92" s="84">
        <f t="shared" si="22"/>
        <v>0</v>
      </c>
      <c r="H92" s="84">
        <f t="shared" si="22"/>
        <v>67130798</v>
      </c>
      <c r="I92" s="84">
        <f t="shared" si="22"/>
        <v>83670183</v>
      </c>
      <c r="J92" s="84">
        <f t="shared" si="22"/>
        <v>123265655</v>
      </c>
      <c r="K92" s="84">
        <f t="shared" si="22"/>
        <v>152303470</v>
      </c>
      <c r="L92" s="84">
        <f t="shared" si="22"/>
        <v>206040970</v>
      </c>
      <c r="M92" s="73">
        <f t="shared" si="21"/>
        <v>632411076</v>
      </c>
    </row>
    <row r="93" spans="1:13" ht="28.5" customHeight="1">
      <c r="A93" s="40"/>
      <c r="B93" s="85" t="s">
        <v>87</v>
      </c>
      <c r="C93" s="42"/>
      <c r="D93" s="42"/>
      <c r="E93" s="70"/>
      <c r="F93" s="72">
        <v>0</v>
      </c>
      <c r="G93" s="72">
        <v>0</v>
      </c>
      <c r="H93" s="72">
        <v>18435828</v>
      </c>
      <c r="I93" s="72">
        <v>32210060</v>
      </c>
      <c r="J93" s="72">
        <v>54515757</v>
      </c>
      <c r="K93" s="72">
        <v>72033669</v>
      </c>
      <c r="L93" s="72">
        <v>84152371</v>
      </c>
      <c r="M93" s="73">
        <f t="shared" si="21"/>
        <v>261347685</v>
      </c>
    </row>
    <row r="94" spans="1:13" ht="28.5" customHeight="1">
      <c r="A94" s="40"/>
      <c r="B94" s="85" t="s">
        <v>4</v>
      </c>
      <c r="C94" s="42"/>
      <c r="D94" s="42"/>
      <c r="E94" s="70"/>
      <c r="F94" s="71"/>
      <c r="G94" s="71"/>
      <c r="H94" s="72">
        <v>45747272</v>
      </c>
      <c r="I94" s="72">
        <v>49065629</v>
      </c>
      <c r="J94" s="72">
        <v>55468268</v>
      </c>
      <c r="K94" s="72">
        <v>47116325</v>
      </c>
      <c r="L94" s="72">
        <v>32254838</v>
      </c>
      <c r="M94" s="73">
        <f t="shared" si="21"/>
        <v>229652332</v>
      </c>
    </row>
    <row r="95" spans="1:13" ht="28.5" customHeight="1">
      <c r="A95" s="40"/>
      <c r="B95" s="85" t="s">
        <v>88</v>
      </c>
      <c r="C95" s="42"/>
      <c r="D95" s="42"/>
      <c r="E95" s="70"/>
      <c r="F95" s="71"/>
      <c r="G95" s="71"/>
      <c r="H95" s="72">
        <v>2947698</v>
      </c>
      <c r="I95" s="72">
        <v>2394494</v>
      </c>
      <c r="J95" s="72">
        <v>13281630</v>
      </c>
      <c r="K95" s="72">
        <v>33153476</v>
      </c>
      <c r="L95" s="72">
        <v>89633761</v>
      </c>
      <c r="M95" s="73">
        <f t="shared" si="21"/>
        <v>141411059</v>
      </c>
    </row>
    <row r="96" spans="1:13" ht="28.5" customHeight="1">
      <c r="A96" s="40"/>
      <c r="B96" s="90" t="s">
        <v>89</v>
      </c>
      <c r="C96" s="42"/>
      <c r="D96" s="42"/>
      <c r="E96" s="70"/>
      <c r="F96" s="84">
        <f aca="true" t="shared" si="23" ref="F96:L96">SUM(F97:F99)</f>
        <v>0</v>
      </c>
      <c r="G96" s="84">
        <f t="shared" si="23"/>
        <v>0</v>
      </c>
      <c r="H96" s="84">
        <f t="shared" si="23"/>
        <v>0</v>
      </c>
      <c r="I96" s="84">
        <f t="shared" si="23"/>
        <v>0</v>
      </c>
      <c r="J96" s="84">
        <f t="shared" si="23"/>
        <v>0</v>
      </c>
      <c r="K96" s="84">
        <f t="shared" si="23"/>
        <v>0</v>
      </c>
      <c r="L96" s="84">
        <f t="shared" si="23"/>
        <v>0</v>
      </c>
      <c r="M96" s="73">
        <f t="shared" si="21"/>
        <v>0</v>
      </c>
    </row>
    <row r="97" spans="1:13" ht="28.5" customHeight="1">
      <c r="A97" s="40"/>
      <c r="B97" s="45"/>
      <c r="C97" s="80" t="s">
        <v>87</v>
      </c>
      <c r="D97" s="42"/>
      <c r="E97" s="70"/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3">
        <f t="shared" si="21"/>
        <v>0</v>
      </c>
    </row>
    <row r="98" spans="1:13" ht="28.5" customHeight="1">
      <c r="A98" s="40"/>
      <c r="B98" s="45"/>
      <c r="C98" s="80" t="s">
        <v>4</v>
      </c>
      <c r="D98" s="42"/>
      <c r="E98" s="70"/>
      <c r="F98" s="71"/>
      <c r="G98" s="71"/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3">
        <f t="shared" si="21"/>
        <v>0</v>
      </c>
    </row>
    <row r="99" spans="1:13" ht="28.5" customHeight="1">
      <c r="A99" s="40"/>
      <c r="B99" s="46"/>
      <c r="C99" s="80" t="s">
        <v>88</v>
      </c>
      <c r="D99" s="42"/>
      <c r="E99" s="70"/>
      <c r="F99" s="71"/>
      <c r="G99" s="71"/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3">
        <f>SUM(F99:L99)</f>
        <v>0</v>
      </c>
    </row>
    <row r="100" spans="1:13" ht="28.5" customHeight="1">
      <c r="A100" s="232" t="s">
        <v>90</v>
      </c>
      <c r="B100" s="233"/>
      <c r="C100" s="233"/>
      <c r="D100" s="233"/>
      <c r="E100" s="234"/>
      <c r="F100" s="87">
        <f aca="true" t="shared" si="24" ref="F100:L100">F72+F92</f>
        <v>0</v>
      </c>
      <c r="G100" s="87">
        <f t="shared" si="24"/>
        <v>104380792</v>
      </c>
      <c r="H100" s="87">
        <f t="shared" si="24"/>
        <v>306259455</v>
      </c>
      <c r="I100" s="87">
        <f t="shared" si="24"/>
        <v>247093076</v>
      </c>
      <c r="J100" s="87">
        <f t="shared" si="24"/>
        <v>267480794</v>
      </c>
      <c r="K100" s="87">
        <f t="shared" si="24"/>
        <v>254370645</v>
      </c>
      <c r="L100" s="87">
        <f t="shared" si="24"/>
        <v>310306770</v>
      </c>
      <c r="M100" s="88">
        <f>SUM(F100:L100)</f>
        <v>1489891532</v>
      </c>
    </row>
    <row r="101" spans="1:13" ht="28.5" customHeight="1">
      <c r="A101" s="94"/>
      <c r="B101" s="91"/>
      <c r="C101" s="91"/>
      <c r="D101" s="91"/>
      <c r="E101" s="91"/>
      <c r="F101" s="47"/>
      <c r="G101" s="47"/>
      <c r="H101" s="47"/>
      <c r="I101" s="47"/>
      <c r="J101" s="47"/>
      <c r="K101" s="47"/>
      <c r="L101" s="47"/>
      <c r="M101" s="47"/>
    </row>
    <row r="102" spans="1:13" ht="28.5" customHeight="1">
      <c r="A102" s="229" t="s">
        <v>70</v>
      </c>
      <c r="B102" s="230"/>
      <c r="C102" s="230"/>
      <c r="D102" s="230"/>
      <c r="E102" s="231"/>
      <c r="F102" s="55" t="s">
        <v>66</v>
      </c>
      <c r="G102" s="55" t="s">
        <v>19</v>
      </c>
      <c r="H102" s="55" t="s">
        <v>20</v>
      </c>
      <c r="I102" s="55" t="s">
        <v>21</v>
      </c>
      <c r="J102" s="55" t="s">
        <v>22</v>
      </c>
      <c r="K102" s="55" t="s">
        <v>23</v>
      </c>
      <c r="L102" s="55" t="s">
        <v>24</v>
      </c>
      <c r="M102" s="56" t="s">
        <v>7</v>
      </c>
    </row>
    <row r="103" spans="1:13" ht="28.5" customHeight="1">
      <c r="A103" s="57" t="s">
        <v>94</v>
      </c>
      <c r="B103" s="39"/>
      <c r="C103" s="58"/>
      <c r="D103" s="58"/>
      <c r="E103" s="58"/>
      <c r="F103" s="59"/>
      <c r="G103" s="59"/>
      <c r="H103" s="59"/>
      <c r="I103" s="59"/>
      <c r="J103" s="59"/>
      <c r="K103" s="59"/>
      <c r="L103" s="59"/>
      <c r="M103" s="60"/>
    </row>
    <row r="104" spans="1:13" ht="28.5" customHeight="1">
      <c r="A104" s="40" t="s">
        <v>78</v>
      </c>
      <c r="B104" s="61"/>
      <c r="C104" s="58"/>
      <c r="D104" s="58"/>
      <c r="E104" s="58"/>
      <c r="F104" s="62"/>
      <c r="G104" s="63">
        <f aca="true" t="shared" si="25" ref="G104:L104">G105+G113+G117+G122+G123</f>
        <v>95990013</v>
      </c>
      <c r="H104" s="63">
        <f t="shared" si="25"/>
        <v>217320390</v>
      </c>
      <c r="I104" s="63">
        <f t="shared" si="25"/>
        <v>148023392</v>
      </c>
      <c r="J104" s="63">
        <f t="shared" si="25"/>
        <v>130441763</v>
      </c>
      <c r="K104" s="63">
        <f t="shared" si="25"/>
        <v>92250696</v>
      </c>
      <c r="L104" s="63">
        <f t="shared" si="25"/>
        <v>94196294</v>
      </c>
      <c r="M104" s="64">
        <f>SUM(F104:L104)</f>
        <v>778222548</v>
      </c>
    </row>
    <row r="105" spans="1:13" ht="28.5" customHeight="1">
      <c r="A105" s="40"/>
      <c r="B105" s="65" t="s">
        <v>79</v>
      </c>
      <c r="C105" s="66"/>
      <c r="D105" s="66"/>
      <c r="E105" s="67"/>
      <c r="F105" s="62"/>
      <c r="G105" s="63">
        <f aca="true" t="shared" si="26" ref="G105:L105">SUM(G106:G112)</f>
        <v>65600531</v>
      </c>
      <c r="H105" s="63">
        <f t="shared" si="26"/>
        <v>152691643</v>
      </c>
      <c r="I105" s="63">
        <f t="shared" si="26"/>
        <v>95946494</v>
      </c>
      <c r="J105" s="63">
        <f t="shared" si="26"/>
        <v>91406327</v>
      </c>
      <c r="K105" s="63">
        <f t="shared" si="26"/>
        <v>64479585</v>
      </c>
      <c r="L105" s="63">
        <f t="shared" si="26"/>
        <v>75326177</v>
      </c>
      <c r="M105" s="64">
        <f>SUM(F105:L105)</f>
        <v>545450757</v>
      </c>
    </row>
    <row r="106" spans="1:13" ht="28.5" customHeight="1">
      <c r="A106" s="40"/>
      <c r="B106" s="68"/>
      <c r="C106" s="69" t="s">
        <v>55</v>
      </c>
      <c r="D106" s="42"/>
      <c r="E106" s="70"/>
      <c r="F106" s="71"/>
      <c r="G106" s="72">
        <v>40370257</v>
      </c>
      <c r="H106" s="72">
        <v>69846312</v>
      </c>
      <c r="I106" s="72">
        <v>40379837</v>
      </c>
      <c r="J106" s="72">
        <v>36450995</v>
      </c>
      <c r="K106" s="72">
        <v>27174739</v>
      </c>
      <c r="L106" s="72">
        <v>36167181</v>
      </c>
      <c r="M106" s="73">
        <f aca="true" t="shared" si="27" ref="M106:M114">SUM(F106:L106)</f>
        <v>250389321</v>
      </c>
    </row>
    <row r="107" spans="1:13" ht="28.5" customHeight="1">
      <c r="A107" s="40"/>
      <c r="B107" s="68"/>
      <c r="C107" s="69" t="s">
        <v>56</v>
      </c>
      <c r="D107" s="42"/>
      <c r="E107" s="70"/>
      <c r="F107" s="71"/>
      <c r="G107" s="72">
        <v>11925</v>
      </c>
      <c r="H107" s="72">
        <v>178875</v>
      </c>
      <c r="I107" s="72">
        <v>591241</v>
      </c>
      <c r="J107" s="72">
        <v>1287936</v>
      </c>
      <c r="K107" s="72">
        <v>2693359</v>
      </c>
      <c r="L107" s="72">
        <v>8332662</v>
      </c>
      <c r="M107" s="73">
        <f t="shared" si="27"/>
        <v>13095998</v>
      </c>
    </row>
    <row r="108" spans="1:13" ht="28.5" customHeight="1">
      <c r="A108" s="40"/>
      <c r="B108" s="68"/>
      <c r="C108" s="69" t="s">
        <v>57</v>
      </c>
      <c r="D108" s="42"/>
      <c r="E108" s="70"/>
      <c r="F108" s="71"/>
      <c r="G108" s="72">
        <v>1842033</v>
      </c>
      <c r="H108" s="72">
        <v>9905699</v>
      </c>
      <c r="I108" s="72">
        <v>8298510</v>
      </c>
      <c r="J108" s="72">
        <v>9023311</v>
      </c>
      <c r="K108" s="72">
        <v>7558592</v>
      </c>
      <c r="L108" s="72">
        <v>12730226</v>
      </c>
      <c r="M108" s="73">
        <f t="shared" si="27"/>
        <v>49358371</v>
      </c>
    </row>
    <row r="109" spans="1:13" ht="28.5" customHeight="1">
      <c r="A109" s="40"/>
      <c r="B109" s="68"/>
      <c r="C109" s="69" t="s">
        <v>58</v>
      </c>
      <c r="D109" s="42"/>
      <c r="E109" s="70"/>
      <c r="F109" s="71"/>
      <c r="G109" s="72">
        <v>60840</v>
      </c>
      <c r="H109" s="72">
        <v>271440</v>
      </c>
      <c r="I109" s="72">
        <v>252720</v>
      </c>
      <c r="J109" s="72">
        <v>344361</v>
      </c>
      <c r="K109" s="72">
        <v>130572</v>
      </c>
      <c r="L109" s="72">
        <v>458172</v>
      </c>
      <c r="M109" s="73">
        <f t="shared" si="27"/>
        <v>1518105</v>
      </c>
    </row>
    <row r="110" spans="1:13" ht="28.5" customHeight="1">
      <c r="A110" s="40"/>
      <c r="B110" s="68"/>
      <c r="C110" s="69" t="s">
        <v>80</v>
      </c>
      <c r="D110" s="42"/>
      <c r="E110" s="70"/>
      <c r="F110" s="71"/>
      <c r="G110" s="72">
        <v>14823085</v>
      </c>
      <c r="H110" s="72">
        <v>49812054</v>
      </c>
      <c r="I110" s="72">
        <v>31757974</v>
      </c>
      <c r="J110" s="72">
        <v>29925541</v>
      </c>
      <c r="K110" s="72">
        <v>18066415</v>
      </c>
      <c r="L110" s="72">
        <v>9430552</v>
      </c>
      <c r="M110" s="73">
        <f t="shared" si="27"/>
        <v>153815621</v>
      </c>
    </row>
    <row r="111" spans="1:13" ht="28.5" customHeight="1">
      <c r="A111" s="40"/>
      <c r="B111" s="68"/>
      <c r="C111" s="69" t="s">
        <v>81</v>
      </c>
      <c r="D111" s="42"/>
      <c r="E111" s="70"/>
      <c r="F111" s="71"/>
      <c r="G111" s="72">
        <v>2076471</v>
      </c>
      <c r="H111" s="72">
        <v>9826145</v>
      </c>
      <c r="I111" s="72">
        <v>7490926</v>
      </c>
      <c r="J111" s="72">
        <v>7170304</v>
      </c>
      <c r="K111" s="72">
        <v>3081490</v>
      </c>
      <c r="L111" s="72">
        <v>1843133</v>
      </c>
      <c r="M111" s="73">
        <f t="shared" si="27"/>
        <v>31488469</v>
      </c>
    </row>
    <row r="112" spans="1:13" ht="28.5" customHeight="1">
      <c r="A112" s="40"/>
      <c r="B112" s="74"/>
      <c r="C112" s="69" t="s">
        <v>59</v>
      </c>
      <c r="D112" s="42"/>
      <c r="E112" s="70"/>
      <c r="F112" s="71"/>
      <c r="G112" s="72">
        <v>6415920</v>
      </c>
      <c r="H112" s="72">
        <v>12851118</v>
      </c>
      <c r="I112" s="72">
        <v>7175286</v>
      </c>
      <c r="J112" s="72">
        <v>7203879</v>
      </c>
      <c r="K112" s="72">
        <v>5774418</v>
      </c>
      <c r="L112" s="72">
        <v>6364251</v>
      </c>
      <c r="M112" s="73">
        <f t="shared" si="27"/>
        <v>45784872</v>
      </c>
    </row>
    <row r="113" spans="1:13" ht="28.5" customHeight="1">
      <c r="A113" s="40"/>
      <c r="B113" s="65" t="s">
        <v>82</v>
      </c>
      <c r="C113" s="42"/>
      <c r="D113" s="42"/>
      <c r="E113" s="70"/>
      <c r="F113" s="62"/>
      <c r="G113" s="63">
        <f aca="true" t="shared" si="28" ref="G113:L113">SUM(G114:G116)</f>
        <v>265609</v>
      </c>
      <c r="H113" s="63">
        <f t="shared" si="28"/>
        <v>6524008</v>
      </c>
      <c r="I113" s="63">
        <f t="shared" si="28"/>
        <v>7604318</v>
      </c>
      <c r="J113" s="63">
        <f t="shared" si="28"/>
        <v>10197061</v>
      </c>
      <c r="K113" s="63">
        <f t="shared" si="28"/>
        <v>8060522</v>
      </c>
      <c r="L113" s="63">
        <f t="shared" si="28"/>
        <v>7636686</v>
      </c>
      <c r="M113" s="64">
        <f t="shared" si="27"/>
        <v>40288204</v>
      </c>
    </row>
    <row r="114" spans="1:13" ht="28.5" customHeight="1">
      <c r="A114" s="40"/>
      <c r="B114" s="75"/>
      <c r="C114" s="69" t="s">
        <v>60</v>
      </c>
      <c r="D114" s="42"/>
      <c r="E114" s="70"/>
      <c r="F114" s="71"/>
      <c r="G114" s="72">
        <v>164823</v>
      </c>
      <c r="H114" s="72">
        <v>4984051</v>
      </c>
      <c r="I114" s="72">
        <v>5613557</v>
      </c>
      <c r="J114" s="72">
        <v>7162367</v>
      </c>
      <c r="K114" s="72">
        <v>6124613</v>
      </c>
      <c r="L114" s="72">
        <v>6414097</v>
      </c>
      <c r="M114" s="73">
        <f t="shared" si="27"/>
        <v>30463508</v>
      </c>
    </row>
    <row r="115" spans="1:13" ht="28.5" customHeight="1">
      <c r="A115" s="40"/>
      <c r="B115" s="75"/>
      <c r="C115" s="69" t="s">
        <v>61</v>
      </c>
      <c r="D115" s="42"/>
      <c r="E115" s="70"/>
      <c r="F115" s="71"/>
      <c r="G115" s="72">
        <v>100786</v>
      </c>
      <c r="H115" s="72">
        <v>1539957</v>
      </c>
      <c r="I115" s="72">
        <v>1990761</v>
      </c>
      <c r="J115" s="72">
        <v>3034694</v>
      </c>
      <c r="K115" s="72">
        <v>1935909</v>
      </c>
      <c r="L115" s="72">
        <v>1184581</v>
      </c>
      <c r="M115" s="73">
        <f aca="true" t="shared" si="29" ref="M115:M121">SUM(F115:L115)</f>
        <v>9786688</v>
      </c>
    </row>
    <row r="116" spans="1:13" ht="28.5" customHeight="1">
      <c r="A116" s="40"/>
      <c r="B116" s="74"/>
      <c r="C116" s="69" t="s">
        <v>62</v>
      </c>
      <c r="D116" s="42"/>
      <c r="E116" s="70"/>
      <c r="F116" s="71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38008</v>
      </c>
      <c r="M116" s="73">
        <f t="shared" si="29"/>
        <v>38008</v>
      </c>
    </row>
    <row r="117" spans="1:13" ht="28.5" customHeight="1">
      <c r="A117" s="40"/>
      <c r="B117" s="65" t="s">
        <v>83</v>
      </c>
      <c r="C117" s="42"/>
      <c r="D117" s="42"/>
      <c r="E117" s="70"/>
      <c r="F117" s="62"/>
      <c r="G117" s="63">
        <f aca="true" t="shared" si="30" ref="G117:L117">SUM(G118:G121)</f>
        <v>23402837</v>
      </c>
      <c r="H117" s="63">
        <f t="shared" si="30"/>
        <v>52941614</v>
      </c>
      <c r="I117" s="63">
        <f t="shared" si="30"/>
        <v>41853985</v>
      </c>
      <c r="J117" s="63">
        <f t="shared" si="30"/>
        <v>27567085</v>
      </c>
      <c r="K117" s="63">
        <f t="shared" si="30"/>
        <v>19088076</v>
      </c>
      <c r="L117" s="63">
        <f t="shared" si="30"/>
        <v>10989221</v>
      </c>
      <c r="M117" s="64">
        <f t="shared" si="29"/>
        <v>175842818</v>
      </c>
    </row>
    <row r="118" spans="1:13" ht="28.5" customHeight="1">
      <c r="A118" s="40"/>
      <c r="B118" s="75"/>
      <c r="C118" s="42" t="s">
        <v>63</v>
      </c>
      <c r="D118" s="42"/>
      <c r="E118" s="70"/>
      <c r="F118" s="71"/>
      <c r="G118" s="77">
        <v>596790</v>
      </c>
      <c r="H118" s="72">
        <v>1632780</v>
      </c>
      <c r="I118" s="72">
        <v>1514610</v>
      </c>
      <c r="J118" s="72">
        <v>878940</v>
      </c>
      <c r="K118" s="72">
        <v>976680</v>
      </c>
      <c r="L118" s="72">
        <v>1329390</v>
      </c>
      <c r="M118" s="73">
        <f t="shared" si="29"/>
        <v>6929190</v>
      </c>
    </row>
    <row r="119" spans="1:13" ht="28.5" customHeight="1">
      <c r="A119" s="40"/>
      <c r="B119" s="75"/>
      <c r="C119" s="42" t="s">
        <v>96</v>
      </c>
      <c r="D119" s="42"/>
      <c r="E119" s="70"/>
      <c r="F119" s="71"/>
      <c r="G119" s="78"/>
      <c r="H119" s="72">
        <v>18801876</v>
      </c>
      <c r="I119" s="72">
        <v>24009334</v>
      </c>
      <c r="J119" s="72">
        <v>13634041</v>
      </c>
      <c r="K119" s="72">
        <v>8682915</v>
      </c>
      <c r="L119" s="72">
        <v>3116775</v>
      </c>
      <c r="M119" s="73">
        <f t="shared" si="29"/>
        <v>68244941</v>
      </c>
    </row>
    <row r="120" spans="1:13" ht="28.5" customHeight="1">
      <c r="A120" s="40"/>
      <c r="B120" s="75"/>
      <c r="C120" s="42" t="s">
        <v>64</v>
      </c>
      <c r="D120" s="42"/>
      <c r="E120" s="70"/>
      <c r="F120" s="71"/>
      <c r="G120" s="72">
        <v>2303067</v>
      </c>
      <c r="H120" s="72">
        <v>11446356</v>
      </c>
      <c r="I120" s="72">
        <v>6894224</v>
      </c>
      <c r="J120" s="72">
        <v>6566679</v>
      </c>
      <c r="K120" s="72">
        <v>5522488</v>
      </c>
      <c r="L120" s="72">
        <v>2968793</v>
      </c>
      <c r="M120" s="73">
        <f t="shared" si="29"/>
        <v>35701607</v>
      </c>
    </row>
    <row r="121" spans="1:13" ht="28.5" customHeight="1">
      <c r="A121" s="40"/>
      <c r="B121" s="89"/>
      <c r="C121" s="42" t="s">
        <v>65</v>
      </c>
      <c r="D121" s="42"/>
      <c r="E121" s="70"/>
      <c r="F121" s="71"/>
      <c r="G121" s="72">
        <v>20502980</v>
      </c>
      <c r="H121" s="72">
        <v>21060602</v>
      </c>
      <c r="I121" s="72">
        <v>9435817</v>
      </c>
      <c r="J121" s="72">
        <v>6487425</v>
      </c>
      <c r="K121" s="72">
        <v>3905993</v>
      </c>
      <c r="L121" s="72">
        <v>3574263</v>
      </c>
      <c r="M121" s="73">
        <f t="shared" si="29"/>
        <v>64967080</v>
      </c>
    </row>
    <row r="122" spans="1:13" ht="28.5" customHeight="1">
      <c r="A122" s="40"/>
      <c r="B122" s="92" t="s">
        <v>84</v>
      </c>
      <c r="C122" s="42"/>
      <c r="D122" s="42"/>
      <c r="E122" s="70"/>
      <c r="F122" s="71"/>
      <c r="G122" s="72">
        <v>1184766</v>
      </c>
      <c r="H122" s="72">
        <v>1113374</v>
      </c>
      <c r="I122" s="72">
        <v>578703</v>
      </c>
      <c r="J122" s="72">
        <v>182938</v>
      </c>
      <c r="K122" s="72">
        <v>338985</v>
      </c>
      <c r="L122" s="72">
        <v>244210</v>
      </c>
      <c r="M122" s="73">
        <f aca="true" t="shared" si="31" ref="M122:M130">SUM(F122:L122)</f>
        <v>3642976</v>
      </c>
    </row>
    <row r="123" spans="1:13" ht="28.5" customHeight="1">
      <c r="A123" s="40"/>
      <c r="B123" s="92" t="s">
        <v>85</v>
      </c>
      <c r="C123" s="42"/>
      <c r="D123" s="42"/>
      <c r="E123" s="70"/>
      <c r="F123" s="71"/>
      <c r="G123" s="72">
        <v>5536270</v>
      </c>
      <c r="H123" s="72">
        <v>4049751</v>
      </c>
      <c r="I123" s="72">
        <v>2039892</v>
      </c>
      <c r="J123" s="72">
        <v>1088352</v>
      </c>
      <c r="K123" s="72">
        <v>283528</v>
      </c>
      <c r="L123" s="72">
        <v>0</v>
      </c>
      <c r="M123" s="73">
        <f t="shared" si="31"/>
        <v>12997793</v>
      </c>
    </row>
    <row r="124" spans="1:13" ht="28.5" customHeight="1">
      <c r="A124" s="81" t="s">
        <v>86</v>
      </c>
      <c r="B124" s="39"/>
      <c r="C124" s="82"/>
      <c r="D124" s="82"/>
      <c r="E124" s="83"/>
      <c r="F124" s="84">
        <f aca="true" t="shared" si="32" ref="F124:L124">SUM(F125:F127)</f>
        <v>0</v>
      </c>
      <c r="G124" s="84">
        <f t="shared" si="32"/>
        <v>0</v>
      </c>
      <c r="H124" s="84">
        <f t="shared" si="32"/>
        <v>60520555</v>
      </c>
      <c r="I124" s="84">
        <f t="shared" si="32"/>
        <v>75452805</v>
      </c>
      <c r="J124" s="84">
        <f t="shared" si="32"/>
        <v>111166521</v>
      </c>
      <c r="K124" s="84">
        <f t="shared" si="32"/>
        <v>137521991</v>
      </c>
      <c r="L124" s="84">
        <f t="shared" si="32"/>
        <v>186270741</v>
      </c>
      <c r="M124" s="73">
        <f>SUM(F124:L124)</f>
        <v>570932613</v>
      </c>
    </row>
    <row r="125" spans="1:13" ht="28.5" customHeight="1">
      <c r="A125" s="40"/>
      <c r="B125" s="85" t="s">
        <v>87</v>
      </c>
      <c r="C125" s="42"/>
      <c r="D125" s="42"/>
      <c r="E125" s="70"/>
      <c r="F125" s="72">
        <v>0</v>
      </c>
      <c r="G125" s="72">
        <v>0</v>
      </c>
      <c r="H125" s="72">
        <v>16695192</v>
      </c>
      <c r="I125" s="72">
        <v>29138779</v>
      </c>
      <c r="J125" s="72">
        <v>49291706</v>
      </c>
      <c r="K125" s="72">
        <v>65279268</v>
      </c>
      <c r="L125" s="72">
        <v>76571148</v>
      </c>
      <c r="M125" s="73">
        <f t="shared" si="31"/>
        <v>236976093</v>
      </c>
    </row>
    <row r="126" spans="1:13" ht="28.5" customHeight="1">
      <c r="A126" s="40"/>
      <c r="B126" s="85" t="s">
        <v>4</v>
      </c>
      <c r="C126" s="42"/>
      <c r="D126" s="42"/>
      <c r="E126" s="70"/>
      <c r="F126" s="71"/>
      <c r="G126" s="71"/>
      <c r="H126" s="72">
        <v>41172440</v>
      </c>
      <c r="I126" s="72">
        <v>44158985</v>
      </c>
      <c r="J126" s="72">
        <v>49921366</v>
      </c>
      <c r="K126" s="72">
        <v>42404626</v>
      </c>
      <c r="L126" s="72">
        <v>29029301</v>
      </c>
      <c r="M126" s="73">
        <f t="shared" si="31"/>
        <v>206686718</v>
      </c>
    </row>
    <row r="127" spans="1:13" ht="28.5" customHeight="1">
      <c r="A127" s="40"/>
      <c r="B127" s="85" t="s">
        <v>88</v>
      </c>
      <c r="C127" s="42"/>
      <c r="D127" s="42"/>
      <c r="E127" s="70"/>
      <c r="F127" s="71"/>
      <c r="G127" s="71"/>
      <c r="H127" s="72">
        <v>2652923</v>
      </c>
      <c r="I127" s="72">
        <v>2155041</v>
      </c>
      <c r="J127" s="72">
        <v>11953449</v>
      </c>
      <c r="K127" s="72">
        <v>29838097</v>
      </c>
      <c r="L127" s="72">
        <v>80670292</v>
      </c>
      <c r="M127" s="73">
        <f t="shared" si="31"/>
        <v>127269802</v>
      </c>
    </row>
    <row r="128" spans="1:13" ht="28.5" customHeight="1">
      <c r="A128" s="40"/>
      <c r="B128" s="90" t="s">
        <v>89</v>
      </c>
      <c r="C128" s="42"/>
      <c r="D128" s="42"/>
      <c r="E128" s="70"/>
      <c r="F128" s="84">
        <f aca="true" t="shared" si="33" ref="F128:L128">SUM(F129:F131)</f>
        <v>0</v>
      </c>
      <c r="G128" s="84">
        <f t="shared" si="33"/>
        <v>0</v>
      </c>
      <c r="H128" s="84">
        <f t="shared" si="33"/>
        <v>0</v>
      </c>
      <c r="I128" s="84">
        <f t="shared" si="33"/>
        <v>0</v>
      </c>
      <c r="J128" s="84">
        <f t="shared" si="33"/>
        <v>0</v>
      </c>
      <c r="K128" s="84">
        <f t="shared" si="33"/>
        <v>0</v>
      </c>
      <c r="L128" s="84">
        <f t="shared" si="33"/>
        <v>0</v>
      </c>
      <c r="M128" s="73">
        <f t="shared" si="31"/>
        <v>0</v>
      </c>
    </row>
    <row r="129" spans="1:13" ht="28.5" customHeight="1">
      <c r="A129" s="40"/>
      <c r="B129" s="45"/>
      <c r="C129" s="80" t="s">
        <v>87</v>
      </c>
      <c r="D129" s="42"/>
      <c r="E129" s="70"/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3">
        <f t="shared" si="31"/>
        <v>0</v>
      </c>
    </row>
    <row r="130" spans="1:13" ht="28.5" customHeight="1">
      <c r="A130" s="40"/>
      <c r="B130" s="45"/>
      <c r="C130" s="80" t="s">
        <v>4</v>
      </c>
      <c r="D130" s="42"/>
      <c r="E130" s="70"/>
      <c r="F130" s="71"/>
      <c r="G130" s="71"/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3">
        <f t="shared" si="31"/>
        <v>0</v>
      </c>
    </row>
    <row r="131" spans="1:13" ht="28.5" customHeight="1">
      <c r="A131" s="40"/>
      <c r="B131" s="46"/>
      <c r="C131" s="80" t="s">
        <v>88</v>
      </c>
      <c r="D131" s="42"/>
      <c r="E131" s="70"/>
      <c r="F131" s="71"/>
      <c r="G131" s="71"/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3">
        <f>SUM(F131:L131)</f>
        <v>0</v>
      </c>
    </row>
    <row r="132" spans="1:13" ht="28.5" customHeight="1">
      <c r="A132" s="232" t="s">
        <v>90</v>
      </c>
      <c r="B132" s="233"/>
      <c r="C132" s="233"/>
      <c r="D132" s="233"/>
      <c r="E132" s="234"/>
      <c r="F132" s="87">
        <f aca="true" t="shared" si="34" ref="F132:L132">F104+F124</f>
        <v>0</v>
      </c>
      <c r="G132" s="87">
        <f t="shared" si="34"/>
        <v>95990013</v>
      </c>
      <c r="H132" s="87">
        <f t="shared" si="34"/>
        <v>277840945</v>
      </c>
      <c r="I132" s="87">
        <f t="shared" si="34"/>
        <v>223476197</v>
      </c>
      <c r="J132" s="87">
        <f t="shared" si="34"/>
        <v>241608284</v>
      </c>
      <c r="K132" s="87">
        <f t="shared" si="34"/>
        <v>229772687</v>
      </c>
      <c r="L132" s="87">
        <f t="shared" si="34"/>
        <v>280467035</v>
      </c>
      <c r="M132" s="88">
        <f>SUM(F132:L132)</f>
        <v>1349155161</v>
      </c>
    </row>
    <row r="134" ht="23.25" customHeight="1">
      <c r="M134" s="97"/>
    </row>
    <row r="135" ht="23.25" customHeight="1">
      <c r="M135" s="49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40"/>
  <sheetViews>
    <sheetView view="pageBreakPreview" zoomScale="75" zoomScaleSheetLayoutView="75" workbookViewId="0" topLeftCell="A1">
      <pane xSplit="5" ySplit="8" topLeftCell="F27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G34" sqref="G34"/>
    </sheetView>
  </sheetViews>
  <sheetFormatPr defaultColWidth="9.00390625" defaultRowHeight="13.5"/>
  <cols>
    <col min="1" max="2" width="3.00390625" style="37" customWidth="1"/>
    <col min="3" max="4" width="12.125" style="37" customWidth="1"/>
    <col min="5" max="5" width="3.00390625" style="37" customWidth="1"/>
    <col min="6" max="13" width="13.625" style="37" customWidth="1"/>
    <col min="14" max="16384" width="9.00390625" style="37" customWidth="1"/>
  </cols>
  <sheetData>
    <row r="1" ht="23.25" customHeight="1">
      <c r="A1" s="52" t="s">
        <v>97</v>
      </c>
    </row>
    <row r="2" ht="23.25" customHeight="1">
      <c r="G2" s="93" t="s">
        <v>67</v>
      </c>
    </row>
    <row r="3" ht="23.25" customHeight="1">
      <c r="G3" s="50" t="str">
        <f>'様式１'!A5</f>
        <v>平成１８年５月月報</v>
      </c>
    </row>
    <row r="4" ht="23.25" customHeight="1">
      <c r="L4" s="54"/>
    </row>
    <row r="5" spans="1:12" ht="23.25" customHeight="1">
      <c r="A5" s="38" t="s">
        <v>68</v>
      </c>
      <c r="L5" s="54"/>
    </row>
    <row r="6" ht="23.25" customHeight="1">
      <c r="A6" s="51" t="s">
        <v>98</v>
      </c>
    </row>
    <row r="7" ht="23.25" customHeight="1">
      <c r="A7" s="52" t="s">
        <v>69</v>
      </c>
    </row>
    <row r="8" spans="1:13" ht="23.25" customHeight="1">
      <c r="A8" s="229" t="s">
        <v>70</v>
      </c>
      <c r="B8" s="230"/>
      <c r="C8" s="230"/>
      <c r="D8" s="230"/>
      <c r="E8" s="231"/>
      <c r="F8" s="55" t="s">
        <v>2</v>
      </c>
      <c r="G8" s="55" t="s">
        <v>71</v>
      </c>
      <c r="H8" s="55" t="s">
        <v>72</v>
      </c>
      <c r="I8" s="55" t="s">
        <v>73</v>
      </c>
      <c r="J8" s="55" t="s">
        <v>74</v>
      </c>
      <c r="K8" s="55" t="s">
        <v>75</v>
      </c>
      <c r="L8" s="55" t="s">
        <v>76</v>
      </c>
      <c r="M8" s="56" t="s">
        <v>3</v>
      </c>
    </row>
    <row r="9" spans="1:13" ht="23.25" customHeight="1">
      <c r="A9" s="57" t="s">
        <v>77</v>
      </c>
      <c r="B9" s="39"/>
      <c r="C9" s="58"/>
      <c r="D9" s="58"/>
      <c r="E9" s="58"/>
      <c r="F9" s="59"/>
      <c r="G9" s="59"/>
      <c r="H9" s="59"/>
      <c r="I9" s="59"/>
      <c r="J9" s="59"/>
      <c r="K9" s="59"/>
      <c r="L9" s="59"/>
      <c r="M9" s="60"/>
    </row>
    <row r="10" spans="1:13" ht="23.25" customHeight="1">
      <c r="A10" s="40"/>
      <c r="B10" s="65" t="s">
        <v>99</v>
      </c>
      <c r="C10" s="66"/>
      <c r="D10" s="66"/>
      <c r="E10" s="67"/>
      <c r="F10" s="62"/>
      <c r="G10" s="63">
        <f aca="true" t="shared" si="0" ref="G10:L10">SUM(G11:G16)</f>
        <v>3</v>
      </c>
      <c r="H10" s="63">
        <f t="shared" si="0"/>
        <v>241</v>
      </c>
      <c r="I10" s="63">
        <f t="shared" si="0"/>
        <v>287</v>
      </c>
      <c r="J10" s="63">
        <f t="shared" si="0"/>
        <v>330</v>
      </c>
      <c r="K10" s="63">
        <f t="shared" si="0"/>
        <v>358</v>
      </c>
      <c r="L10" s="63">
        <f t="shared" si="0"/>
        <v>437</v>
      </c>
      <c r="M10" s="64">
        <f aca="true" t="shared" si="1" ref="M10:M24">SUM(F10:L10)</f>
        <v>1656</v>
      </c>
    </row>
    <row r="11" spans="1:13" ht="23.25" customHeight="1">
      <c r="A11" s="40"/>
      <c r="B11" s="68"/>
      <c r="C11" s="69" t="s">
        <v>100</v>
      </c>
      <c r="D11" s="42"/>
      <c r="E11" s="70"/>
      <c r="F11" s="71"/>
      <c r="G11" s="78"/>
      <c r="H11" s="72">
        <v>73</v>
      </c>
      <c r="I11" s="72">
        <v>112</v>
      </c>
      <c r="J11" s="72">
        <v>159</v>
      </c>
      <c r="K11" s="72">
        <v>196</v>
      </c>
      <c r="L11" s="72">
        <v>208</v>
      </c>
      <c r="M11" s="73">
        <f t="shared" si="1"/>
        <v>748</v>
      </c>
    </row>
    <row r="12" spans="1:13" ht="23.25" customHeight="1">
      <c r="A12" s="40"/>
      <c r="B12" s="68"/>
      <c r="C12" s="69" t="s">
        <v>4</v>
      </c>
      <c r="D12" s="42"/>
      <c r="E12" s="70"/>
      <c r="F12" s="71"/>
      <c r="G12" s="78"/>
      <c r="H12" s="72">
        <v>108</v>
      </c>
      <c r="I12" s="72">
        <v>110</v>
      </c>
      <c r="J12" s="72">
        <v>94</v>
      </c>
      <c r="K12" s="72">
        <v>79</v>
      </c>
      <c r="L12" s="72">
        <v>59</v>
      </c>
      <c r="M12" s="73">
        <f t="shared" si="1"/>
        <v>450</v>
      </c>
    </row>
    <row r="13" spans="1:13" ht="23.25" customHeight="1">
      <c r="A13" s="40"/>
      <c r="B13" s="68"/>
      <c r="C13" s="69" t="s">
        <v>101</v>
      </c>
      <c r="D13" s="42"/>
      <c r="E13" s="70"/>
      <c r="F13" s="71"/>
      <c r="G13" s="78"/>
      <c r="H13" s="72">
        <v>11</v>
      </c>
      <c r="I13" s="72">
        <v>4</v>
      </c>
      <c r="J13" s="72">
        <v>21</v>
      </c>
      <c r="K13" s="72">
        <v>50</v>
      </c>
      <c r="L13" s="72">
        <v>123</v>
      </c>
      <c r="M13" s="73">
        <f t="shared" si="1"/>
        <v>209</v>
      </c>
    </row>
    <row r="14" spans="1:13" ht="23.25" customHeight="1">
      <c r="A14" s="40"/>
      <c r="B14" s="68"/>
      <c r="C14" s="69" t="s">
        <v>60</v>
      </c>
      <c r="D14" s="42"/>
      <c r="E14" s="70"/>
      <c r="F14" s="71"/>
      <c r="G14" s="72">
        <v>3</v>
      </c>
      <c r="H14" s="72">
        <v>42</v>
      </c>
      <c r="I14" s="72">
        <v>48</v>
      </c>
      <c r="J14" s="72">
        <v>41</v>
      </c>
      <c r="K14" s="72">
        <v>24</v>
      </c>
      <c r="L14" s="72">
        <v>40</v>
      </c>
      <c r="M14" s="73">
        <f t="shared" si="1"/>
        <v>198</v>
      </c>
    </row>
    <row r="15" spans="1:13" ht="23.25" customHeight="1">
      <c r="A15" s="40"/>
      <c r="B15" s="68"/>
      <c r="C15" s="69" t="s">
        <v>61</v>
      </c>
      <c r="D15" s="42"/>
      <c r="E15" s="70"/>
      <c r="F15" s="71"/>
      <c r="G15" s="72">
        <v>0</v>
      </c>
      <c r="H15" s="72">
        <v>7</v>
      </c>
      <c r="I15" s="72">
        <v>13</v>
      </c>
      <c r="J15" s="72">
        <v>15</v>
      </c>
      <c r="K15" s="72">
        <v>9</v>
      </c>
      <c r="L15" s="72">
        <v>7</v>
      </c>
      <c r="M15" s="73">
        <f t="shared" si="1"/>
        <v>51</v>
      </c>
    </row>
    <row r="16" spans="1:13" ht="23.25" customHeight="1">
      <c r="A16" s="40"/>
      <c r="B16" s="68"/>
      <c r="C16" s="69" t="s">
        <v>62</v>
      </c>
      <c r="D16" s="42"/>
      <c r="E16" s="70"/>
      <c r="F16" s="71"/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f t="shared" si="1"/>
        <v>0</v>
      </c>
    </row>
    <row r="17" spans="1:13" ht="23.25" customHeight="1">
      <c r="A17" s="40"/>
      <c r="B17" s="65" t="s">
        <v>102</v>
      </c>
      <c r="C17" s="66"/>
      <c r="D17" s="66"/>
      <c r="E17" s="67"/>
      <c r="F17" s="62"/>
      <c r="G17" s="63">
        <f aca="true" t="shared" si="2" ref="G17:L17">SUM(G18:G23)</f>
        <v>1</v>
      </c>
      <c r="H17" s="63">
        <f t="shared" si="2"/>
        <v>73</v>
      </c>
      <c r="I17" s="63">
        <f t="shared" si="2"/>
        <v>76</v>
      </c>
      <c r="J17" s="63">
        <f t="shared" si="2"/>
        <v>99</v>
      </c>
      <c r="K17" s="63">
        <f t="shared" si="2"/>
        <v>101</v>
      </c>
      <c r="L17" s="63">
        <f t="shared" si="2"/>
        <v>110</v>
      </c>
      <c r="M17" s="64">
        <f t="shared" si="1"/>
        <v>460</v>
      </c>
    </row>
    <row r="18" spans="1:13" ht="23.25" customHeight="1">
      <c r="A18" s="40"/>
      <c r="B18" s="68"/>
      <c r="C18" s="69" t="s">
        <v>100</v>
      </c>
      <c r="D18" s="42"/>
      <c r="E18" s="70"/>
      <c r="F18" s="71"/>
      <c r="G18" s="78"/>
      <c r="H18" s="72">
        <v>20</v>
      </c>
      <c r="I18" s="72">
        <v>29</v>
      </c>
      <c r="J18" s="72">
        <v>39</v>
      </c>
      <c r="K18" s="72">
        <v>56</v>
      </c>
      <c r="L18" s="72">
        <v>52</v>
      </c>
      <c r="M18" s="73">
        <f t="shared" si="1"/>
        <v>196</v>
      </c>
    </row>
    <row r="19" spans="1:13" ht="23.25" customHeight="1">
      <c r="A19" s="40"/>
      <c r="B19" s="68"/>
      <c r="C19" s="69" t="s">
        <v>4</v>
      </c>
      <c r="D19" s="42"/>
      <c r="E19" s="70"/>
      <c r="F19" s="71"/>
      <c r="G19" s="78"/>
      <c r="H19" s="72">
        <v>21</v>
      </c>
      <c r="I19" s="72">
        <v>21</v>
      </c>
      <c r="J19" s="72">
        <v>21</v>
      </c>
      <c r="K19" s="72">
        <v>15</v>
      </c>
      <c r="L19" s="72">
        <v>5</v>
      </c>
      <c r="M19" s="73">
        <f t="shared" si="1"/>
        <v>83</v>
      </c>
    </row>
    <row r="20" spans="1:13" ht="23.25" customHeight="1">
      <c r="A20" s="40"/>
      <c r="B20" s="68"/>
      <c r="C20" s="69" t="s">
        <v>101</v>
      </c>
      <c r="D20" s="42"/>
      <c r="E20" s="70"/>
      <c r="F20" s="71"/>
      <c r="G20" s="78"/>
      <c r="H20" s="72">
        <v>4</v>
      </c>
      <c r="I20" s="72">
        <v>1</v>
      </c>
      <c r="J20" s="72">
        <v>9</v>
      </c>
      <c r="K20" s="72">
        <v>16</v>
      </c>
      <c r="L20" s="72">
        <v>32</v>
      </c>
      <c r="M20" s="73">
        <f t="shared" si="1"/>
        <v>62</v>
      </c>
    </row>
    <row r="21" spans="1:13" ht="23.25" customHeight="1">
      <c r="A21" s="40"/>
      <c r="B21" s="75"/>
      <c r="C21" s="69" t="s">
        <v>60</v>
      </c>
      <c r="D21" s="42"/>
      <c r="E21" s="70"/>
      <c r="F21" s="71"/>
      <c r="G21" s="72">
        <v>1</v>
      </c>
      <c r="H21" s="72">
        <v>26</v>
      </c>
      <c r="I21" s="72">
        <v>23</v>
      </c>
      <c r="J21" s="72">
        <v>27</v>
      </c>
      <c r="K21" s="72">
        <v>14</v>
      </c>
      <c r="L21" s="72">
        <v>19</v>
      </c>
      <c r="M21" s="73">
        <f t="shared" si="1"/>
        <v>110</v>
      </c>
    </row>
    <row r="22" spans="1:13" ht="23.25" customHeight="1">
      <c r="A22" s="40"/>
      <c r="B22" s="75"/>
      <c r="C22" s="69" t="s">
        <v>61</v>
      </c>
      <c r="D22" s="42"/>
      <c r="E22" s="70"/>
      <c r="F22" s="71"/>
      <c r="G22" s="72">
        <v>0</v>
      </c>
      <c r="H22" s="72">
        <v>2</v>
      </c>
      <c r="I22" s="72">
        <v>2</v>
      </c>
      <c r="J22" s="72">
        <v>3</v>
      </c>
      <c r="K22" s="72">
        <v>0</v>
      </c>
      <c r="L22" s="72">
        <v>2</v>
      </c>
      <c r="M22" s="73">
        <f t="shared" si="1"/>
        <v>9</v>
      </c>
    </row>
    <row r="23" spans="1:13" ht="23.25" customHeight="1">
      <c r="A23" s="40"/>
      <c r="B23" s="74"/>
      <c r="C23" s="69" t="s">
        <v>62</v>
      </c>
      <c r="D23" s="42"/>
      <c r="E23" s="70"/>
      <c r="F23" s="71"/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>
        <f t="shared" si="1"/>
        <v>0</v>
      </c>
    </row>
    <row r="24" spans="1:13" ht="23.25" customHeight="1">
      <c r="A24" s="232" t="s">
        <v>90</v>
      </c>
      <c r="B24" s="233"/>
      <c r="C24" s="233"/>
      <c r="D24" s="233"/>
      <c r="E24" s="234"/>
      <c r="F24" s="87">
        <f aca="true" t="shared" si="3" ref="F24:L24">SUM(F10,F17)</f>
        <v>0</v>
      </c>
      <c r="G24" s="87">
        <f t="shared" si="3"/>
        <v>4</v>
      </c>
      <c r="H24" s="87">
        <f t="shared" si="3"/>
        <v>314</v>
      </c>
      <c r="I24" s="87">
        <f t="shared" si="3"/>
        <v>363</v>
      </c>
      <c r="J24" s="87">
        <f t="shared" si="3"/>
        <v>429</v>
      </c>
      <c r="K24" s="87">
        <f t="shared" si="3"/>
        <v>459</v>
      </c>
      <c r="L24" s="87">
        <f t="shared" si="3"/>
        <v>547</v>
      </c>
      <c r="M24" s="88">
        <f t="shared" si="1"/>
        <v>2116</v>
      </c>
    </row>
    <row r="25" spans="1:13" ht="23.25" customHeight="1">
      <c r="A25" s="57" t="s">
        <v>103</v>
      </c>
      <c r="B25" s="39"/>
      <c r="C25" s="58"/>
      <c r="D25" s="58"/>
      <c r="E25" s="58"/>
      <c r="F25" s="59"/>
      <c r="G25" s="59"/>
      <c r="H25" s="59"/>
      <c r="I25" s="59"/>
      <c r="J25" s="59"/>
      <c r="K25" s="59"/>
      <c r="L25" s="59"/>
      <c r="M25" s="60"/>
    </row>
    <row r="26" spans="1:13" ht="23.25" customHeight="1">
      <c r="A26" s="40"/>
      <c r="B26" s="65" t="s">
        <v>99</v>
      </c>
      <c r="C26" s="66"/>
      <c r="D26" s="66"/>
      <c r="E26" s="67"/>
      <c r="F26" s="62"/>
      <c r="G26" s="63">
        <f aca="true" t="shared" si="4" ref="G26:L26">SUM(G27:G32)</f>
        <v>8680</v>
      </c>
      <c r="H26" s="63">
        <f t="shared" si="4"/>
        <v>5552110</v>
      </c>
      <c r="I26" s="63">
        <f t="shared" si="4"/>
        <v>6687510</v>
      </c>
      <c r="J26" s="63">
        <f t="shared" si="4"/>
        <v>8101320</v>
      </c>
      <c r="K26" s="63">
        <f t="shared" si="4"/>
        <v>9385470</v>
      </c>
      <c r="L26" s="63">
        <f t="shared" si="4"/>
        <v>11315000</v>
      </c>
      <c r="M26" s="64">
        <f aca="true" t="shared" si="5" ref="M26:M40">SUM(F26:L26)</f>
        <v>41050090</v>
      </c>
    </row>
    <row r="27" spans="1:13" ht="23.25" customHeight="1">
      <c r="A27" s="40"/>
      <c r="B27" s="68"/>
      <c r="C27" s="69" t="s">
        <v>100</v>
      </c>
      <c r="D27" s="42"/>
      <c r="E27" s="70"/>
      <c r="F27" s="71"/>
      <c r="G27" s="78"/>
      <c r="H27" s="72">
        <v>2037450</v>
      </c>
      <c r="I27" s="72">
        <v>3144990</v>
      </c>
      <c r="J27" s="72">
        <v>4566570</v>
      </c>
      <c r="K27" s="72">
        <v>5591120</v>
      </c>
      <c r="L27" s="72">
        <v>5930590</v>
      </c>
      <c r="M27" s="73">
        <f t="shared" si="5"/>
        <v>21270720</v>
      </c>
    </row>
    <row r="28" spans="1:13" ht="23.25" customHeight="1">
      <c r="A28" s="40"/>
      <c r="B28" s="68"/>
      <c r="C28" s="69" t="s">
        <v>4</v>
      </c>
      <c r="D28" s="42"/>
      <c r="E28" s="70"/>
      <c r="F28" s="71"/>
      <c r="G28" s="78"/>
      <c r="H28" s="72">
        <v>2949590</v>
      </c>
      <c r="I28" s="72">
        <v>3013330</v>
      </c>
      <c r="J28" s="72">
        <v>2557980</v>
      </c>
      <c r="K28" s="72">
        <v>2087700</v>
      </c>
      <c r="L28" s="72">
        <v>1579340</v>
      </c>
      <c r="M28" s="73">
        <f t="shared" si="5"/>
        <v>12187940</v>
      </c>
    </row>
    <row r="29" spans="1:13" ht="23.25" customHeight="1">
      <c r="A29" s="40"/>
      <c r="B29" s="68"/>
      <c r="C29" s="69" t="s">
        <v>101</v>
      </c>
      <c r="D29" s="42"/>
      <c r="E29" s="70"/>
      <c r="F29" s="71"/>
      <c r="G29" s="78"/>
      <c r="H29" s="72">
        <v>270800</v>
      </c>
      <c r="I29" s="72">
        <v>108550</v>
      </c>
      <c r="J29" s="72">
        <v>528040</v>
      </c>
      <c r="K29" s="72">
        <v>1377370</v>
      </c>
      <c r="L29" s="72">
        <v>3382970</v>
      </c>
      <c r="M29" s="73">
        <f t="shared" si="5"/>
        <v>5667730</v>
      </c>
    </row>
    <row r="30" spans="1:13" ht="23.25" customHeight="1">
      <c r="A30" s="40"/>
      <c r="B30" s="68"/>
      <c r="C30" s="69" t="s">
        <v>60</v>
      </c>
      <c r="D30" s="42"/>
      <c r="E30" s="70"/>
      <c r="F30" s="71"/>
      <c r="G30" s="72">
        <v>8680</v>
      </c>
      <c r="H30" s="72">
        <v>230270</v>
      </c>
      <c r="I30" s="72">
        <v>327910</v>
      </c>
      <c r="J30" s="72">
        <v>357090</v>
      </c>
      <c r="K30" s="72">
        <v>254460</v>
      </c>
      <c r="L30" s="72">
        <v>390010</v>
      </c>
      <c r="M30" s="73">
        <f t="shared" si="5"/>
        <v>1568420</v>
      </c>
    </row>
    <row r="31" spans="1:13" ht="23.25" customHeight="1">
      <c r="A31" s="40"/>
      <c r="B31" s="68"/>
      <c r="C31" s="69" t="s">
        <v>61</v>
      </c>
      <c r="D31" s="42"/>
      <c r="E31" s="70"/>
      <c r="F31" s="71"/>
      <c r="G31" s="72">
        <v>0</v>
      </c>
      <c r="H31" s="72">
        <v>64000</v>
      </c>
      <c r="I31" s="72">
        <v>92730</v>
      </c>
      <c r="J31" s="72">
        <v>91640</v>
      </c>
      <c r="K31" s="72">
        <v>74820</v>
      </c>
      <c r="L31" s="72">
        <v>32090</v>
      </c>
      <c r="M31" s="73">
        <f t="shared" si="5"/>
        <v>355280</v>
      </c>
    </row>
    <row r="32" spans="1:13" ht="23.25" customHeight="1">
      <c r="A32" s="40"/>
      <c r="B32" s="68"/>
      <c r="C32" s="69" t="s">
        <v>62</v>
      </c>
      <c r="D32" s="42"/>
      <c r="E32" s="70"/>
      <c r="F32" s="71"/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3">
        <f t="shared" si="5"/>
        <v>0</v>
      </c>
    </row>
    <row r="33" spans="1:13" ht="23.25" customHeight="1">
      <c r="A33" s="40"/>
      <c r="B33" s="65" t="s">
        <v>102</v>
      </c>
      <c r="C33" s="66"/>
      <c r="D33" s="66"/>
      <c r="E33" s="67"/>
      <c r="F33" s="62"/>
      <c r="G33" s="63">
        <f aca="true" t="shared" si="6" ref="G33:L33">SUM(G34:G39)</f>
        <v>1460</v>
      </c>
      <c r="H33" s="63">
        <f t="shared" si="6"/>
        <v>797370</v>
      </c>
      <c r="I33" s="63">
        <f t="shared" si="6"/>
        <v>916060</v>
      </c>
      <c r="J33" s="63">
        <f t="shared" si="6"/>
        <v>1174430</v>
      </c>
      <c r="K33" s="63">
        <f t="shared" si="6"/>
        <v>1454830</v>
      </c>
      <c r="L33" s="63">
        <f t="shared" si="6"/>
        <v>1250070</v>
      </c>
      <c r="M33" s="64">
        <f t="shared" si="5"/>
        <v>5594220</v>
      </c>
    </row>
    <row r="34" spans="1:13" ht="23.25" customHeight="1">
      <c r="A34" s="40"/>
      <c r="B34" s="68"/>
      <c r="C34" s="69" t="s">
        <v>100</v>
      </c>
      <c r="D34" s="42"/>
      <c r="E34" s="70"/>
      <c r="F34" s="71"/>
      <c r="G34" s="78"/>
      <c r="H34" s="72">
        <v>316700</v>
      </c>
      <c r="I34" s="72">
        <v>428300</v>
      </c>
      <c r="J34" s="72">
        <v>719730</v>
      </c>
      <c r="K34" s="72">
        <v>904920</v>
      </c>
      <c r="L34" s="72">
        <v>662620</v>
      </c>
      <c r="M34" s="73">
        <f t="shared" si="5"/>
        <v>3032270</v>
      </c>
    </row>
    <row r="35" spans="1:13" ht="23.25" customHeight="1">
      <c r="A35" s="40"/>
      <c r="B35" s="68"/>
      <c r="C35" s="69" t="s">
        <v>4</v>
      </c>
      <c r="D35" s="42"/>
      <c r="E35" s="70"/>
      <c r="F35" s="71"/>
      <c r="G35" s="78"/>
      <c r="H35" s="72">
        <v>281120</v>
      </c>
      <c r="I35" s="72">
        <v>361810</v>
      </c>
      <c r="J35" s="72">
        <v>219450</v>
      </c>
      <c r="K35" s="72">
        <v>206040</v>
      </c>
      <c r="L35" s="72">
        <v>49330</v>
      </c>
      <c r="M35" s="73">
        <f t="shared" si="5"/>
        <v>1117750</v>
      </c>
    </row>
    <row r="36" spans="1:13" ht="23.25" customHeight="1">
      <c r="A36" s="40"/>
      <c r="B36" s="68"/>
      <c r="C36" s="69" t="s">
        <v>101</v>
      </c>
      <c r="D36" s="42"/>
      <c r="E36" s="70"/>
      <c r="F36" s="71"/>
      <c r="G36" s="78"/>
      <c r="H36" s="72">
        <v>81220</v>
      </c>
      <c r="I36" s="72">
        <v>0</v>
      </c>
      <c r="J36" s="72">
        <v>89070</v>
      </c>
      <c r="K36" s="72">
        <v>253270</v>
      </c>
      <c r="L36" s="72">
        <v>398680</v>
      </c>
      <c r="M36" s="73">
        <f t="shared" si="5"/>
        <v>822240</v>
      </c>
    </row>
    <row r="37" spans="1:13" ht="23.25" customHeight="1">
      <c r="A37" s="40"/>
      <c r="B37" s="75"/>
      <c r="C37" s="69" t="s">
        <v>60</v>
      </c>
      <c r="D37" s="42"/>
      <c r="E37" s="70"/>
      <c r="F37" s="71"/>
      <c r="G37" s="72">
        <v>1460</v>
      </c>
      <c r="H37" s="72">
        <v>102230</v>
      </c>
      <c r="I37" s="72">
        <v>106400</v>
      </c>
      <c r="J37" s="72">
        <v>132720</v>
      </c>
      <c r="K37" s="72">
        <v>90600</v>
      </c>
      <c r="L37" s="72">
        <v>137520</v>
      </c>
      <c r="M37" s="73">
        <f t="shared" si="5"/>
        <v>570930</v>
      </c>
    </row>
    <row r="38" spans="1:13" ht="23.25" customHeight="1">
      <c r="A38" s="40"/>
      <c r="B38" s="75"/>
      <c r="C38" s="69" t="s">
        <v>61</v>
      </c>
      <c r="D38" s="42"/>
      <c r="E38" s="70"/>
      <c r="F38" s="71"/>
      <c r="G38" s="72">
        <v>0</v>
      </c>
      <c r="H38" s="72">
        <v>16100</v>
      </c>
      <c r="I38" s="72">
        <v>19550</v>
      </c>
      <c r="J38" s="72">
        <v>13460</v>
      </c>
      <c r="K38" s="72">
        <v>0</v>
      </c>
      <c r="L38" s="72">
        <v>1920</v>
      </c>
      <c r="M38" s="73">
        <f t="shared" si="5"/>
        <v>51030</v>
      </c>
    </row>
    <row r="39" spans="1:13" ht="23.25" customHeight="1">
      <c r="A39" s="40"/>
      <c r="B39" s="74"/>
      <c r="C39" s="69" t="s">
        <v>62</v>
      </c>
      <c r="D39" s="42"/>
      <c r="E39" s="70"/>
      <c r="F39" s="71"/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>
        <f t="shared" si="5"/>
        <v>0</v>
      </c>
    </row>
    <row r="40" spans="1:13" ht="23.25" customHeight="1">
      <c r="A40" s="232" t="s">
        <v>90</v>
      </c>
      <c r="B40" s="233"/>
      <c r="C40" s="233"/>
      <c r="D40" s="233"/>
      <c r="E40" s="234"/>
      <c r="F40" s="87">
        <f aca="true" t="shared" si="7" ref="F40:L40">SUM(F26,F33)</f>
        <v>0</v>
      </c>
      <c r="G40" s="87">
        <f t="shared" si="7"/>
        <v>10140</v>
      </c>
      <c r="H40" s="87">
        <f t="shared" si="7"/>
        <v>6349480</v>
      </c>
      <c r="I40" s="87">
        <f t="shared" si="7"/>
        <v>7603570</v>
      </c>
      <c r="J40" s="87">
        <f t="shared" si="7"/>
        <v>9275750</v>
      </c>
      <c r="K40" s="87">
        <f t="shared" si="7"/>
        <v>10840300</v>
      </c>
      <c r="L40" s="87">
        <f t="shared" si="7"/>
        <v>12565070</v>
      </c>
      <c r="M40" s="88">
        <f t="shared" si="5"/>
        <v>46644310</v>
      </c>
    </row>
  </sheetData>
  <sheetProtection/>
  <mergeCells count="3">
    <mergeCell ref="A40:E40"/>
    <mergeCell ref="A8:E8"/>
    <mergeCell ref="A24:E24"/>
  </mergeCells>
  <printOptions/>
  <pageMargins left="0.58" right="0.24" top="0.74" bottom="0.57" header="0.5118110236220472" footer="0.511811023622047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K21" sqref="K21:L21"/>
    </sheetView>
  </sheetViews>
  <sheetFormatPr defaultColWidth="9.00390625" defaultRowHeight="13.5"/>
  <cols>
    <col min="1" max="4" width="3.25390625" style="15" customWidth="1"/>
    <col min="5" max="6" width="8.00390625" style="15" customWidth="1"/>
    <col min="7" max="13" width="7.75390625" style="15" customWidth="1"/>
    <col min="14" max="14" width="3.25390625" style="15" customWidth="1"/>
    <col min="15" max="16384" width="8.00390625" style="15" customWidth="1"/>
  </cols>
  <sheetData>
    <row r="1" s="2" customFormat="1" ht="17.25">
      <c r="A1" s="1" t="s">
        <v>45</v>
      </c>
    </row>
    <row r="2" s="2" customFormat="1" ht="9.75" customHeight="1">
      <c r="A2" s="1"/>
    </row>
    <row r="3" spans="1:14" s="2" customFormat="1" ht="24" customHeight="1">
      <c r="A3" s="33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4" s="2" customFormat="1" ht="24" customHeight="1">
      <c r="A4" s="33" t="str">
        <f>'様式１'!A5</f>
        <v>平成１８年５月月報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2" s="10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9:15" s="2" customFormat="1" ht="17.25">
      <c r="I6" s="12"/>
      <c r="J6" s="36"/>
      <c r="K6" s="4"/>
      <c r="L6" s="5"/>
      <c r="M6" s="3"/>
      <c r="N6" s="3"/>
      <c r="O6" s="3"/>
    </row>
    <row r="7" spans="9:15" s="2" customFormat="1" ht="17.25">
      <c r="I7" s="5"/>
      <c r="J7" s="35"/>
      <c r="K7" s="4"/>
      <c r="L7" s="5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46</v>
      </c>
    </row>
    <row r="12" ht="15" customHeight="1">
      <c r="B12" s="1"/>
    </row>
    <row r="13" ht="18.75" customHeight="1" thickBot="1">
      <c r="C13" s="10" t="s">
        <v>8</v>
      </c>
    </row>
    <row r="14" spans="4:12" ht="18.75" customHeight="1">
      <c r="D14" s="16"/>
      <c r="E14" s="17"/>
      <c r="F14" s="17"/>
      <c r="G14" s="13" t="s">
        <v>47</v>
      </c>
      <c r="H14" s="17"/>
      <c r="I14" s="13" t="s">
        <v>48</v>
      </c>
      <c r="J14" s="17"/>
      <c r="K14" s="13" t="s">
        <v>7</v>
      </c>
      <c r="L14" s="34"/>
    </row>
    <row r="15" spans="4:12" ht="18.75" customHeight="1">
      <c r="D15" s="30" t="s">
        <v>49</v>
      </c>
      <c r="E15" s="21"/>
      <c r="F15" s="21"/>
      <c r="G15" s="235">
        <v>0</v>
      </c>
      <c r="H15" s="239"/>
      <c r="I15" s="235">
        <v>2</v>
      </c>
      <c r="J15" s="239"/>
      <c r="K15" s="235">
        <f>G15+I15</f>
        <v>2</v>
      </c>
      <c r="L15" s="236"/>
    </row>
    <row r="16" spans="4:12" ht="18.75" customHeight="1" thickBot="1">
      <c r="D16" s="24" t="s">
        <v>50</v>
      </c>
      <c r="E16" s="25"/>
      <c r="F16" s="25"/>
      <c r="G16" s="237">
        <v>0</v>
      </c>
      <c r="H16" s="240"/>
      <c r="I16" s="237">
        <v>40902</v>
      </c>
      <c r="J16" s="240"/>
      <c r="K16" s="237">
        <f>G16+I16</f>
        <v>40902</v>
      </c>
      <c r="L16" s="238"/>
    </row>
    <row r="17" ht="15" customHeight="1"/>
    <row r="18" ht="18.75" customHeight="1" thickBot="1">
      <c r="C18" s="10" t="s">
        <v>9</v>
      </c>
    </row>
    <row r="19" spans="4:12" ht="18.75" customHeight="1">
      <c r="D19" s="16"/>
      <c r="E19" s="17"/>
      <c r="F19" s="17"/>
      <c r="G19" s="13" t="s">
        <v>47</v>
      </c>
      <c r="H19" s="17"/>
      <c r="I19" s="13" t="s">
        <v>48</v>
      </c>
      <c r="J19" s="17"/>
      <c r="K19" s="13" t="s">
        <v>7</v>
      </c>
      <c r="L19" s="34"/>
    </row>
    <row r="20" spans="4:12" ht="18.75" customHeight="1">
      <c r="D20" s="30" t="s">
        <v>49</v>
      </c>
      <c r="E20" s="21"/>
      <c r="F20" s="21"/>
      <c r="G20" s="235">
        <v>15</v>
      </c>
      <c r="H20" s="239"/>
      <c r="I20" s="235">
        <v>143</v>
      </c>
      <c r="J20" s="239"/>
      <c r="K20" s="235">
        <f>G20+I20</f>
        <v>158</v>
      </c>
      <c r="L20" s="236"/>
    </row>
    <row r="21" spans="4:12" ht="18.75" customHeight="1" thickBot="1">
      <c r="D21" s="24" t="s">
        <v>50</v>
      </c>
      <c r="E21" s="25"/>
      <c r="F21" s="25"/>
      <c r="G21" s="237">
        <v>107130</v>
      </c>
      <c r="H21" s="240"/>
      <c r="I21" s="237">
        <v>1001920</v>
      </c>
      <c r="J21" s="240"/>
      <c r="K21" s="237">
        <f>G21+I21</f>
        <v>1109050</v>
      </c>
      <c r="L21" s="238"/>
    </row>
    <row r="22" ht="15" customHeight="1"/>
    <row r="23" ht="18.75" customHeight="1" thickBot="1">
      <c r="C23" s="10" t="s">
        <v>10</v>
      </c>
    </row>
    <row r="24" spans="4:12" ht="18.75" customHeight="1">
      <c r="D24" s="16"/>
      <c r="E24" s="17"/>
      <c r="F24" s="17"/>
      <c r="G24" s="13" t="s">
        <v>47</v>
      </c>
      <c r="H24" s="17"/>
      <c r="I24" s="13" t="s">
        <v>48</v>
      </c>
      <c r="J24" s="17"/>
      <c r="K24" s="13" t="s">
        <v>7</v>
      </c>
      <c r="L24" s="34"/>
    </row>
    <row r="25" spans="4:12" ht="18.75" customHeight="1">
      <c r="D25" s="30" t="s">
        <v>49</v>
      </c>
      <c r="E25" s="21"/>
      <c r="F25" s="21"/>
      <c r="G25" s="235">
        <v>7</v>
      </c>
      <c r="H25" s="239"/>
      <c r="I25" s="235">
        <v>59</v>
      </c>
      <c r="J25" s="239"/>
      <c r="K25" s="235">
        <f>G25+I25</f>
        <v>66</v>
      </c>
      <c r="L25" s="236"/>
    </row>
    <row r="26" spans="4:12" ht="18.75" customHeight="1" thickBot="1">
      <c r="D26" s="24" t="s">
        <v>50</v>
      </c>
      <c r="E26" s="25"/>
      <c r="F26" s="25"/>
      <c r="G26" s="237">
        <v>58534</v>
      </c>
      <c r="H26" s="240"/>
      <c r="I26" s="237">
        <v>186656</v>
      </c>
      <c r="J26" s="240"/>
      <c r="K26" s="237">
        <f>G26+I26</f>
        <v>245190</v>
      </c>
      <c r="L26" s="238"/>
    </row>
    <row r="27" ht="15" customHeight="1"/>
    <row r="28" ht="16.5" customHeight="1" thickBot="1">
      <c r="C28" s="10" t="s">
        <v>11</v>
      </c>
    </row>
    <row r="29" spans="4:12" ht="18.75" customHeight="1">
      <c r="D29" s="16"/>
      <c r="E29" s="17"/>
      <c r="F29" s="17"/>
      <c r="G29" s="13" t="s">
        <v>47</v>
      </c>
      <c r="H29" s="17"/>
      <c r="I29" s="13" t="s">
        <v>48</v>
      </c>
      <c r="J29" s="17"/>
      <c r="K29" s="13" t="s">
        <v>7</v>
      </c>
      <c r="L29" s="34"/>
    </row>
    <row r="30" spans="4:12" ht="18.75" customHeight="1">
      <c r="D30" s="30" t="s">
        <v>49</v>
      </c>
      <c r="E30" s="21"/>
      <c r="F30" s="21"/>
      <c r="G30" s="235">
        <f>G15+G20+G25</f>
        <v>22</v>
      </c>
      <c r="H30" s="239"/>
      <c r="I30" s="235">
        <f>I15+I20+I25</f>
        <v>204</v>
      </c>
      <c r="J30" s="239"/>
      <c r="K30" s="235">
        <f>G30+I30</f>
        <v>226</v>
      </c>
      <c r="L30" s="236"/>
    </row>
    <row r="31" spans="4:12" ht="18.75" customHeight="1" thickBot="1">
      <c r="D31" s="24" t="s">
        <v>50</v>
      </c>
      <c r="E31" s="25"/>
      <c r="F31" s="25"/>
      <c r="G31" s="237">
        <f>G16+G21+G26</f>
        <v>165664</v>
      </c>
      <c r="H31" s="240"/>
      <c r="I31" s="237">
        <f>I16+I21+I26</f>
        <v>1229478</v>
      </c>
      <c r="J31" s="240"/>
      <c r="K31" s="237">
        <f>G31+I31</f>
        <v>1395142</v>
      </c>
      <c r="L31" s="238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41"/>
  <sheetViews>
    <sheetView view="pageBreakPreview" zoomScaleSheetLayoutView="100" workbookViewId="0" topLeftCell="A1">
      <selection activeCell="I26" sqref="I26:J26"/>
    </sheetView>
  </sheetViews>
  <sheetFormatPr defaultColWidth="9.00390625" defaultRowHeight="13.5"/>
  <cols>
    <col min="1" max="4" width="3.25390625" style="111" customWidth="1"/>
    <col min="5" max="6" width="8.00390625" style="111" customWidth="1"/>
    <col min="7" max="13" width="7.75390625" style="111" customWidth="1"/>
    <col min="14" max="14" width="3.25390625" style="111" customWidth="1"/>
    <col min="15" max="16384" width="8.00390625" style="111" customWidth="1"/>
  </cols>
  <sheetData>
    <row r="1" spans="1:15" s="99" customFormat="1" ht="17.25">
      <c r="A1" s="98" t="s">
        <v>104</v>
      </c>
      <c r="N1" s="100"/>
      <c r="O1" s="100"/>
    </row>
    <row r="2" spans="1:15" s="99" customFormat="1" ht="9.75" customHeight="1">
      <c r="A2" s="98"/>
      <c r="N2" s="100"/>
      <c r="O2" s="100"/>
    </row>
    <row r="3" spans="1:15" s="99" customFormat="1" ht="24" customHeight="1">
      <c r="A3" s="101" t="s">
        <v>26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4"/>
      <c r="O3" s="100"/>
    </row>
    <row r="4" spans="1:15" s="99" customFormat="1" ht="24" customHeight="1">
      <c r="A4" s="101" t="str">
        <f>'様式１'!A5</f>
        <v>平成１８年５月月報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0"/>
    </row>
    <row r="5" spans="1:15" s="106" customFormat="1" ht="13.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N5" s="107"/>
      <c r="O5" s="107"/>
    </row>
    <row r="6" spans="9:15" s="99" customFormat="1" ht="17.25">
      <c r="I6" s="108"/>
      <c r="J6" s="108"/>
      <c r="K6" s="108"/>
      <c r="L6" s="108"/>
      <c r="M6" s="109"/>
      <c r="N6" s="110"/>
      <c r="O6" s="110"/>
    </row>
    <row r="7" spans="9:15" s="99" customFormat="1" ht="17.25">
      <c r="I7" s="108"/>
      <c r="J7" s="108"/>
      <c r="K7" s="108"/>
      <c r="L7" s="108"/>
      <c r="M7" s="109"/>
      <c r="N7" s="110"/>
      <c r="O7" s="110"/>
    </row>
    <row r="8" spans="14:15" ht="15" customHeight="1">
      <c r="N8" s="112"/>
      <c r="O8" s="112"/>
    </row>
    <row r="9" spans="1:15" s="114" customFormat="1" ht="22.5" customHeight="1">
      <c r="A9" s="113" t="s">
        <v>5</v>
      </c>
      <c r="N9" s="115"/>
      <c r="O9" s="115"/>
    </row>
    <row r="10" spans="3:15" s="114" customFormat="1" ht="15" customHeight="1"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2:15" s="114" customFormat="1" ht="17.25" customHeight="1">
      <c r="B11" s="116" t="s">
        <v>46</v>
      </c>
      <c r="C11" s="11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s="114" customFormat="1" ht="17.25" customHeight="1">
      <c r="B12" s="118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5" s="114" customFormat="1" ht="17.25" customHeight="1" thickBot="1">
      <c r="B13" s="115"/>
      <c r="C13" s="119" t="s">
        <v>105</v>
      </c>
      <c r="D13" s="117"/>
      <c r="E13" s="115"/>
      <c r="F13" s="115"/>
      <c r="G13" s="115"/>
      <c r="H13" s="115"/>
      <c r="I13" s="115"/>
      <c r="J13" s="115"/>
      <c r="K13" s="115"/>
      <c r="L13" s="115"/>
      <c r="M13" s="247"/>
      <c r="N13" s="115"/>
      <c r="O13" s="115"/>
    </row>
    <row r="14" spans="2:15" s="114" customFormat="1" ht="17.25" customHeight="1">
      <c r="B14" s="115"/>
      <c r="C14" s="115"/>
      <c r="D14" s="120"/>
      <c r="E14" s="121"/>
      <c r="F14" s="121"/>
      <c r="G14" s="122" t="s">
        <v>47</v>
      </c>
      <c r="H14" s="121"/>
      <c r="I14" s="122" t="s">
        <v>48</v>
      </c>
      <c r="J14" s="121"/>
      <c r="K14" s="122" t="s">
        <v>7</v>
      </c>
      <c r="L14" s="123"/>
      <c r="M14" s="247"/>
      <c r="N14" s="115"/>
      <c r="O14" s="115"/>
    </row>
    <row r="15" spans="2:15" s="114" customFormat="1" ht="17.25" customHeight="1">
      <c r="B15" s="115"/>
      <c r="C15" s="115"/>
      <c r="D15" s="124" t="s">
        <v>49</v>
      </c>
      <c r="E15" s="125"/>
      <c r="F15" s="125"/>
      <c r="G15" s="244">
        <v>134</v>
      </c>
      <c r="H15" s="245"/>
      <c r="I15" s="244">
        <v>137</v>
      </c>
      <c r="J15" s="245"/>
      <c r="K15" s="244">
        <f>SUM(G15:J15)</f>
        <v>271</v>
      </c>
      <c r="L15" s="246"/>
      <c r="M15" s="115"/>
      <c r="N15" s="115"/>
      <c r="O15" s="115"/>
    </row>
    <row r="16" spans="2:15" s="114" customFormat="1" ht="17.25" customHeight="1" thickBot="1">
      <c r="B16" s="115"/>
      <c r="C16" s="115"/>
      <c r="D16" s="126" t="s">
        <v>50</v>
      </c>
      <c r="E16" s="127"/>
      <c r="F16" s="127"/>
      <c r="G16" s="241">
        <v>672035</v>
      </c>
      <c r="H16" s="242"/>
      <c r="I16" s="241">
        <v>698594</v>
      </c>
      <c r="J16" s="242"/>
      <c r="K16" s="241">
        <f>SUM(G16:J16)</f>
        <v>1370629</v>
      </c>
      <c r="L16" s="243"/>
      <c r="M16" s="115"/>
      <c r="N16" s="115"/>
      <c r="O16" s="115"/>
    </row>
    <row r="17" spans="2:15" s="114" customFormat="1" ht="17.25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 s="114" customFormat="1" ht="17.25" customHeight="1" thickBot="1">
      <c r="B18" s="115"/>
      <c r="C18" s="119" t="s">
        <v>106</v>
      </c>
      <c r="D18" s="117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 s="114" customFormat="1" ht="17.25" customHeight="1">
      <c r="B19" s="115"/>
      <c r="C19" s="115"/>
      <c r="D19" s="120"/>
      <c r="E19" s="121"/>
      <c r="F19" s="121"/>
      <c r="G19" s="122" t="s">
        <v>47</v>
      </c>
      <c r="H19" s="121"/>
      <c r="I19" s="122" t="s">
        <v>48</v>
      </c>
      <c r="J19" s="121"/>
      <c r="K19" s="122" t="s">
        <v>7</v>
      </c>
      <c r="L19" s="123"/>
      <c r="M19" s="115"/>
      <c r="N19" s="115"/>
      <c r="O19" s="115"/>
    </row>
    <row r="20" spans="2:15" s="114" customFormat="1" ht="17.25" customHeight="1">
      <c r="B20" s="115"/>
      <c r="C20" s="115"/>
      <c r="D20" s="124" t="s">
        <v>49</v>
      </c>
      <c r="E20" s="128"/>
      <c r="F20" s="125"/>
      <c r="G20" s="244">
        <v>69</v>
      </c>
      <c r="H20" s="245"/>
      <c r="I20" s="244">
        <v>383</v>
      </c>
      <c r="J20" s="245"/>
      <c r="K20" s="244">
        <f>SUM(G20:J20)</f>
        <v>452</v>
      </c>
      <c r="L20" s="246"/>
      <c r="M20" s="115"/>
      <c r="N20" s="115"/>
      <c r="O20" s="115"/>
    </row>
    <row r="21" spans="2:15" s="114" customFormat="1" ht="17.25" customHeight="1" thickBot="1">
      <c r="B21" s="115"/>
      <c r="C21" s="115"/>
      <c r="D21" s="126" t="s">
        <v>50</v>
      </c>
      <c r="E21" s="127"/>
      <c r="F21" s="127"/>
      <c r="G21" s="241">
        <v>638016</v>
      </c>
      <c r="H21" s="242"/>
      <c r="I21" s="241">
        <v>2458519</v>
      </c>
      <c r="J21" s="242"/>
      <c r="K21" s="241">
        <f>SUM(G21:J21)</f>
        <v>3096535</v>
      </c>
      <c r="L21" s="243"/>
      <c r="M21" s="115"/>
      <c r="N21" s="115"/>
      <c r="O21" s="115"/>
    </row>
    <row r="22" spans="2:15" s="114" customFormat="1" ht="17.2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 s="114" customFormat="1" ht="17.25" customHeight="1" thickBot="1">
      <c r="B23" s="115"/>
      <c r="C23" s="119" t="s">
        <v>107</v>
      </c>
      <c r="D23" s="117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 s="114" customFormat="1" ht="17.25" customHeight="1">
      <c r="B24" s="115"/>
      <c r="C24" s="115"/>
      <c r="D24" s="120"/>
      <c r="E24" s="121"/>
      <c r="F24" s="121"/>
      <c r="G24" s="122" t="s">
        <v>47</v>
      </c>
      <c r="H24" s="121"/>
      <c r="I24" s="122" t="s">
        <v>48</v>
      </c>
      <c r="J24" s="129"/>
      <c r="K24" s="122" t="s">
        <v>7</v>
      </c>
      <c r="L24" s="123"/>
      <c r="M24" s="115"/>
      <c r="N24" s="115"/>
      <c r="O24" s="115"/>
    </row>
    <row r="25" spans="2:15" s="114" customFormat="1" ht="17.25" customHeight="1">
      <c r="B25" s="115"/>
      <c r="C25" s="115"/>
      <c r="D25" s="130" t="s">
        <v>49</v>
      </c>
      <c r="E25" s="128"/>
      <c r="F25" s="128"/>
      <c r="G25" s="244">
        <v>70</v>
      </c>
      <c r="H25" s="245"/>
      <c r="I25" s="244">
        <v>1459</v>
      </c>
      <c r="J25" s="245"/>
      <c r="K25" s="244">
        <f>SUM(G25:J25)</f>
        <v>1529</v>
      </c>
      <c r="L25" s="246"/>
      <c r="M25" s="115"/>
      <c r="N25" s="115"/>
      <c r="O25" s="115"/>
    </row>
    <row r="26" spans="2:15" s="114" customFormat="1" ht="17.25" customHeight="1" thickBot="1">
      <c r="B26" s="115"/>
      <c r="C26" s="115"/>
      <c r="D26" s="126" t="s">
        <v>50</v>
      </c>
      <c r="E26" s="127"/>
      <c r="F26" s="127"/>
      <c r="G26" s="241">
        <v>666459</v>
      </c>
      <c r="H26" s="242"/>
      <c r="I26" s="241">
        <v>17389741</v>
      </c>
      <c r="J26" s="242"/>
      <c r="K26" s="241">
        <f>SUM(G26:J26)</f>
        <v>18056200</v>
      </c>
      <c r="L26" s="243"/>
      <c r="M26" s="115"/>
      <c r="N26" s="115"/>
      <c r="O26" s="115"/>
    </row>
    <row r="27" spans="2:15" s="114" customFormat="1" ht="17.2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 s="114" customFormat="1" ht="17.25" customHeight="1" thickBot="1">
      <c r="B28" s="115"/>
      <c r="C28" s="119" t="s">
        <v>108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 s="114" customFormat="1" ht="17.25" customHeight="1">
      <c r="B29" s="115"/>
      <c r="C29" s="115"/>
      <c r="D29" s="120"/>
      <c r="E29" s="121"/>
      <c r="F29" s="121"/>
      <c r="G29" s="131" t="s">
        <v>47</v>
      </c>
      <c r="H29" s="122"/>
      <c r="I29" s="122" t="s">
        <v>48</v>
      </c>
      <c r="J29" s="121"/>
      <c r="K29" s="122" t="s">
        <v>7</v>
      </c>
      <c r="L29" s="123"/>
      <c r="M29" s="115"/>
      <c r="N29" s="115"/>
      <c r="O29" s="115"/>
    </row>
    <row r="30" spans="2:15" s="114" customFormat="1" ht="17.25" customHeight="1">
      <c r="B30" s="115"/>
      <c r="C30" s="115"/>
      <c r="D30" s="124" t="s">
        <v>49</v>
      </c>
      <c r="E30" s="125"/>
      <c r="F30" s="125"/>
      <c r="G30" s="244">
        <v>3</v>
      </c>
      <c r="H30" s="245"/>
      <c r="I30" s="244">
        <v>28</v>
      </c>
      <c r="J30" s="245"/>
      <c r="K30" s="244">
        <f>SUM(G30:J30)</f>
        <v>31</v>
      </c>
      <c r="L30" s="246"/>
      <c r="M30" s="115"/>
      <c r="N30" s="115"/>
      <c r="O30" s="115"/>
    </row>
    <row r="31" spans="2:15" s="114" customFormat="1" ht="17.25" customHeight="1" thickBot="1">
      <c r="B31" s="115"/>
      <c r="C31" s="115"/>
      <c r="D31" s="126" t="s">
        <v>50</v>
      </c>
      <c r="E31" s="127"/>
      <c r="F31" s="127"/>
      <c r="G31" s="241">
        <v>45781</v>
      </c>
      <c r="H31" s="242"/>
      <c r="I31" s="241">
        <v>321261</v>
      </c>
      <c r="J31" s="242"/>
      <c r="K31" s="241">
        <f>SUM(G31:J31)</f>
        <v>367042</v>
      </c>
      <c r="L31" s="243"/>
      <c r="M31" s="115"/>
      <c r="N31" s="115"/>
      <c r="O31" s="115"/>
    </row>
    <row r="32" spans="2:15" s="114" customFormat="1" ht="17.25" customHeight="1">
      <c r="B32" s="115"/>
      <c r="C32" s="115"/>
      <c r="D32" s="115"/>
      <c r="E32" s="115"/>
      <c r="F32" s="115"/>
      <c r="G32" s="132"/>
      <c r="H32" s="132"/>
      <c r="I32" s="115"/>
      <c r="J32" s="115"/>
      <c r="K32" s="115"/>
      <c r="L32" s="115"/>
      <c r="M32" s="115"/>
      <c r="N32" s="115"/>
      <c r="O32" s="115"/>
    </row>
    <row r="33" spans="2:15" s="114" customFormat="1" ht="17.25" customHeight="1" thickBot="1">
      <c r="B33" s="115"/>
      <c r="C33" s="119" t="s">
        <v>109</v>
      </c>
      <c r="D33" s="115"/>
      <c r="E33" s="115"/>
      <c r="F33" s="115"/>
      <c r="G33" s="133"/>
      <c r="H33" s="133"/>
      <c r="I33" s="115"/>
      <c r="J33" s="115"/>
      <c r="K33" s="115"/>
      <c r="L33" s="115"/>
      <c r="M33" s="115"/>
      <c r="N33" s="115"/>
      <c r="O33" s="115"/>
    </row>
    <row r="34" spans="2:15" s="114" customFormat="1" ht="17.25" customHeight="1">
      <c r="B34" s="115"/>
      <c r="C34" s="115"/>
      <c r="D34" s="120"/>
      <c r="E34" s="121"/>
      <c r="F34" s="121"/>
      <c r="G34" s="131" t="s">
        <v>47</v>
      </c>
      <c r="H34" s="122"/>
      <c r="I34" s="122" t="s">
        <v>48</v>
      </c>
      <c r="J34" s="121"/>
      <c r="K34" s="122" t="s">
        <v>7</v>
      </c>
      <c r="L34" s="123"/>
      <c r="M34" s="115"/>
      <c r="N34" s="115"/>
      <c r="O34" s="115"/>
    </row>
    <row r="35" spans="2:15" s="114" customFormat="1" ht="17.25" customHeight="1">
      <c r="B35" s="115"/>
      <c r="C35" s="115"/>
      <c r="D35" s="124" t="s">
        <v>49</v>
      </c>
      <c r="E35" s="128"/>
      <c r="F35" s="125"/>
      <c r="G35" s="244">
        <f>SUM(G15,G20,G25,G30)</f>
        <v>276</v>
      </c>
      <c r="H35" s="245"/>
      <c r="I35" s="244">
        <f>SUM(I15,I20,I25,I30)</f>
        <v>2007</v>
      </c>
      <c r="J35" s="245"/>
      <c r="K35" s="244">
        <f>SUM(G35:J35)</f>
        <v>2283</v>
      </c>
      <c r="L35" s="246"/>
      <c r="M35" s="115"/>
      <c r="N35" s="115"/>
      <c r="O35" s="115"/>
    </row>
    <row r="36" spans="2:15" s="114" customFormat="1" ht="17.25" customHeight="1" thickBot="1">
      <c r="B36" s="115"/>
      <c r="C36" s="115"/>
      <c r="D36" s="126" t="s">
        <v>50</v>
      </c>
      <c r="E36" s="127"/>
      <c r="F36" s="127"/>
      <c r="G36" s="241">
        <f>SUM(G16,G21,G26,G31)</f>
        <v>2022291</v>
      </c>
      <c r="H36" s="242"/>
      <c r="I36" s="241">
        <f>SUM(I16,I21,I26,I31)</f>
        <v>20868115</v>
      </c>
      <c r="J36" s="242"/>
      <c r="K36" s="241">
        <f>SUM(G36:J36)</f>
        <v>22890406</v>
      </c>
      <c r="L36" s="243"/>
      <c r="M36" s="115"/>
      <c r="N36" s="115"/>
      <c r="O36" s="115"/>
    </row>
    <row r="37" spans="2:15" s="114" customFormat="1" ht="15.75" customHeight="1">
      <c r="B37" s="115"/>
      <c r="C37" s="115"/>
      <c r="D37" s="115"/>
      <c r="E37" s="115"/>
      <c r="F37" s="115"/>
      <c r="G37" s="132"/>
      <c r="H37" s="132"/>
      <c r="I37" s="115"/>
      <c r="J37" s="115"/>
      <c r="K37" s="115"/>
      <c r="L37" s="115"/>
      <c r="M37" s="115"/>
      <c r="N37" s="115"/>
      <c r="O37" s="115"/>
    </row>
    <row r="38" spans="2:15" ht="12.75" customHeigh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2:15" ht="12.75" customHeight="1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4" ht="1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</sheetData>
  <mergeCells count="31">
    <mergeCell ref="M13:M14"/>
    <mergeCell ref="G15:H15"/>
    <mergeCell ref="I15:J15"/>
    <mergeCell ref="K15:L15"/>
    <mergeCell ref="K16:L16"/>
    <mergeCell ref="I16:J16"/>
    <mergeCell ref="G16:H16"/>
    <mergeCell ref="G20:H20"/>
    <mergeCell ref="I20:J20"/>
    <mergeCell ref="K20:L20"/>
    <mergeCell ref="G21:H21"/>
    <mergeCell ref="I21:J21"/>
    <mergeCell ref="K21:L21"/>
    <mergeCell ref="G25:H25"/>
    <mergeCell ref="I25:J25"/>
    <mergeCell ref="K25:L25"/>
    <mergeCell ref="G26:H26"/>
    <mergeCell ref="I26:J26"/>
    <mergeCell ref="K26:L26"/>
    <mergeCell ref="G30:H30"/>
    <mergeCell ref="I30:J30"/>
    <mergeCell ref="K30:L30"/>
    <mergeCell ref="G36:H36"/>
    <mergeCell ref="I36:J36"/>
    <mergeCell ref="K36:L36"/>
    <mergeCell ref="G31:H31"/>
    <mergeCell ref="I31:J31"/>
    <mergeCell ref="K31:L31"/>
    <mergeCell ref="G35:H35"/>
    <mergeCell ref="I35:J35"/>
    <mergeCell ref="K35:L35"/>
  </mergeCells>
  <printOptions horizontalCentered="1"/>
  <pageMargins left="0.5905511811023623" right="0.5905511811023623" top="0.5905511811023623" bottom="0.5905511811023623" header="0.5118110236220472" footer="0.5118110236220472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2006-12-27T09:28:28Z</cp:lastPrinted>
  <dcterms:created xsi:type="dcterms:W3CDTF">2006-12-27T00:16:47Z</dcterms:created>
  <dcterms:modified xsi:type="dcterms:W3CDTF">2007-01-31T04:48:11Z</dcterms:modified>
  <cp:category/>
  <cp:version/>
  <cp:contentType/>
  <cp:contentStatus/>
</cp:coreProperties>
</file>