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<sst xmlns="http://schemas.openxmlformats.org/spreadsheetml/2006/main" count="360" uniqueCount="134">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</sst>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14" sqref="S14:T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47393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47402</v>
      </c>
      <c r="T14" s="274"/>
    </row>
    <row r="15" spans="3:20" ht="21.75" customHeight="1">
      <c r="C15" s="73" t="s">
        <v>18</v>
      </c>
      <c r="D15" s="257">
        <v>36338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36523</v>
      </c>
      <c r="T15" s="274"/>
    </row>
    <row r="16" spans="3:20" ht="21.75" customHeight="1">
      <c r="C16" s="75" t="s">
        <v>19</v>
      </c>
      <c r="D16" s="257">
        <v>854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853</v>
      </c>
      <c r="T16" s="274"/>
    </row>
    <row r="17" spans="3:20" ht="21.75" customHeight="1">
      <c r="C17" s="75" t="s">
        <v>20</v>
      </c>
      <c r="D17" s="257">
        <v>195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200</v>
      </c>
      <c r="T17" s="274"/>
    </row>
    <row r="18" spans="3:20" ht="21.75" customHeight="1" thickBot="1">
      <c r="C18" s="76" t="s">
        <v>2</v>
      </c>
      <c r="D18" s="260">
        <f>SUM(D14:H15)</f>
        <v>83731</v>
      </c>
      <c r="E18" s="261"/>
      <c r="F18" s="261"/>
      <c r="G18" s="261"/>
      <c r="H18" s="262"/>
      <c r="I18" s="77" t="s">
        <v>21</v>
      </c>
      <c r="J18" s="78"/>
      <c r="K18" s="261">
        <f>S23</f>
        <v>492</v>
      </c>
      <c r="L18" s="261"/>
      <c r="M18" s="262"/>
      <c r="N18" s="77" t="s">
        <v>22</v>
      </c>
      <c r="O18" s="78"/>
      <c r="P18" s="261">
        <f>S25</f>
        <v>298</v>
      </c>
      <c r="Q18" s="261"/>
      <c r="R18" s="262"/>
      <c r="S18" s="260">
        <f>SUM(S14:T15)</f>
        <v>83925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101</v>
      </c>
      <c r="E23" s="258"/>
      <c r="F23" s="259"/>
      <c r="G23" s="257">
        <v>0</v>
      </c>
      <c r="H23" s="258"/>
      <c r="I23" s="259"/>
      <c r="J23" s="257">
        <v>387</v>
      </c>
      <c r="K23" s="258"/>
      <c r="L23" s="259"/>
      <c r="M23" s="257">
        <v>0</v>
      </c>
      <c r="N23" s="258"/>
      <c r="O23" s="259"/>
      <c r="P23" s="257">
        <v>4</v>
      </c>
      <c r="Q23" s="258"/>
      <c r="R23" s="259"/>
      <c r="S23" s="89">
        <f>SUM(D23:R23)</f>
        <v>492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78</v>
      </c>
      <c r="E25" s="261"/>
      <c r="F25" s="262"/>
      <c r="G25" s="260">
        <v>2</v>
      </c>
      <c r="H25" s="261"/>
      <c r="I25" s="262"/>
      <c r="J25" s="260">
        <v>210</v>
      </c>
      <c r="K25" s="261"/>
      <c r="L25" s="262"/>
      <c r="M25" s="260">
        <v>0</v>
      </c>
      <c r="N25" s="261"/>
      <c r="O25" s="262"/>
      <c r="P25" s="260">
        <v>8</v>
      </c>
      <c r="Q25" s="261"/>
      <c r="R25" s="262"/>
      <c r="S25" s="90">
        <f>SUM(D25:R25)</f>
        <v>298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M44" sqref="M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2778</v>
      </c>
      <c r="G12" s="91">
        <f>SUM(G13:G14)</f>
        <v>1153</v>
      </c>
      <c r="H12" s="92">
        <f>SUM(F12:G12)</f>
        <v>3931</v>
      </c>
      <c r="I12" s="93">
        <f aca="true" t="shared" si="0" ref="I12:N12">SUM(I13:I14)</f>
        <v>0</v>
      </c>
      <c r="J12" s="95">
        <f t="shared" si="0"/>
        <v>2371</v>
      </c>
      <c r="K12" s="91">
        <f t="shared" si="0"/>
        <v>2016</v>
      </c>
      <c r="L12" s="91">
        <f t="shared" si="0"/>
        <v>1720</v>
      </c>
      <c r="M12" s="91">
        <f t="shared" si="0"/>
        <v>1205</v>
      </c>
      <c r="N12" s="91">
        <f t="shared" si="0"/>
        <v>1386</v>
      </c>
      <c r="O12" s="91">
        <f>SUM(I12:N12)</f>
        <v>8698</v>
      </c>
      <c r="P12" s="94">
        <f>H12+O12</f>
        <v>12629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493</v>
      </c>
      <c r="G13" s="91">
        <v>209</v>
      </c>
      <c r="H13" s="92">
        <f>SUM(F13:G13)</f>
        <v>702</v>
      </c>
      <c r="I13" s="93">
        <v>0</v>
      </c>
      <c r="J13" s="95">
        <v>350</v>
      </c>
      <c r="K13" s="91">
        <v>282</v>
      </c>
      <c r="L13" s="91">
        <v>234</v>
      </c>
      <c r="M13" s="91">
        <v>149</v>
      </c>
      <c r="N13" s="91">
        <v>205</v>
      </c>
      <c r="O13" s="91">
        <f>SUM(I13:N13)</f>
        <v>1220</v>
      </c>
      <c r="P13" s="94">
        <f>H13+O13</f>
        <v>1922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2285</v>
      </c>
      <c r="G14" s="91">
        <v>944</v>
      </c>
      <c r="H14" s="92">
        <f>SUM(F14:G14)</f>
        <v>3229</v>
      </c>
      <c r="I14" s="93">
        <v>0</v>
      </c>
      <c r="J14" s="95">
        <v>2021</v>
      </c>
      <c r="K14" s="91">
        <v>1734</v>
      </c>
      <c r="L14" s="91">
        <v>1486</v>
      </c>
      <c r="M14" s="91">
        <v>1056</v>
      </c>
      <c r="N14" s="91">
        <v>1181</v>
      </c>
      <c r="O14" s="91">
        <f>SUM(I14:N14)</f>
        <v>7478</v>
      </c>
      <c r="P14" s="94">
        <f>H14+O14</f>
        <v>10707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74</v>
      </c>
      <c r="G15" s="91">
        <v>61</v>
      </c>
      <c r="H15" s="92">
        <f>SUM(F15:G15)</f>
        <v>135</v>
      </c>
      <c r="I15" s="93">
        <v>0</v>
      </c>
      <c r="J15" s="95">
        <v>83</v>
      </c>
      <c r="K15" s="91">
        <v>75</v>
      </c>
      <c r="L15" s="91">
        <v>73</v>
      </c>
      <c r="M15" s="91">
        <v>45</v>
      </c>
      <c r="N15" s="91">
        <v>59</v>
      </c>
      <c r="O15" s="91">
        <f>SUM(I15:N15)</f>
        <v>335</v>
      </c>
      <c r="P15" s="94">
        <f>H15+O15</f>
        <v>470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2852</v>
      </c>
      <c r="G16" s="96">
        <f>G12+G15</f>
        <v>1214</v>
      </c>
      <c r="H16" s="97">
        <f>SUM(F16:G16)</f>
        <v>4066</v>
      </c>
      <c r="I16" s="98">
        <f aca="true" t="shared" si="1" ref="I16:N16">I12+I15</f>
        <v>0</v>
      </c>
      <c r="J16" s="100">
        <f t="shared" si="1"/>
        <v>2454</v>
      </c>
      <c r="K16" s="96">
        <f t="shared" si="1"/>
        <v>2091</v>
      </c>
      <c r="L16" s="96">
        <f t="shared" si="1"/>
        <v>1793</v>
      </c>
      <c r="M16" s="96">
        <f t="shared" si="1"/>
        <v>1250</v>
      </c>
      <c r="N16" s="96">
        <f t="shared" si="1"/>
        <v>1445</v>
      </c>
      <c r="O16" s="96">
        <f>SUM(I16:N16)</f>
        <v>9033</v>
      </c>
      <c r="P16" s="99">
        <f>H16+O16</f>
        <v>13099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1788</v>
      </c>
      <c r="G21" s="91">
        <v>815</v>
      </c>
      <c r="H21" s="92">
        <f>SUM(F21:G21)</f>
        <v>2603</v>
      </c>
      <c r="I21" s="93">
        <v>1</v>
      </c>
      <c r="J21" s="95">
        <v>1709</v>
      </c>
      <c r="K21" s="91">
        <v>1344</v>
      </c>
      <c r="L21" s="91">
        <v>990</v>
      </c>
      <c r="M21" s="91">
        <v>531</v>
      </c>
      <c r="N21" s="91">
        <v>479</v>
      </c>
      <c r="O21" s="101">
        <f>SUM(I21:N21)</f>
        <v>5054</v>
      </c>
      <c r="P21" s="94">
        <f>O21+H21</f>
        <v>7657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44</v>
      </c>
      <c r="G22" s="91">
        <v>42</v>
      </c>
      <c r="H22" s="92">
        <f>SUM(F22:G22)</f>
        <v>86</v>
      </c>
      <c r="I22" s="93">
        <v>0</v>
      </c>
      <c r="J22" s="95">
        <v>61</v>
      </c>
      <c r="K22" s="91">
        <v>53</v>
      </c>
      <c r="L22" s="91">
        <v>52</v>
      </c>
      <c r="M22" s="91">
        <v>31</v>
      </c>
      <c r="N22" s="91">
        <v>24</v>
      </c>
      <c r="O22" s="101">
        <f>SUM(I22:N22)</f>
        <v>221</v>
      </c>
      <c r="P22" s="94">
        <f>O22+H22</f>
        <v>307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1832</v>
      </c>
      <c r="G23" s="96">
        <f aca="true" t="shared" si="2" ref="G23:N23">SUM(G21:G22)</f>
        <v>857</v>
      </c>
      <c r="H23" s="97">
        <f>SUM(F23:G23)</f>
        <v>2689</v>
      </c>
      <c r="I23" s="98">
        <f t="shared" si="2"/>
        <v>1</v>
      </c>
      <c r="J23" s="100">
        <f t="shared" si="2"/>
        <v>1770</v>
      </c>
      <c r="K23" s="96">
        <f t="shared" si="2"/>
        <v>1397</v>
      </c>
      <c r="L23" s="96">
        <f t="shared" si="2"/>
        <v>1042</v>
      </c>
      <c r="M23" s="96">
        <f t="shared" si="2"/>
        <v>562</v>
      </c>
      <c r="N23" s="96">
        <f t="shared" si="2"/>
        <v>503</v>
      </c>
      <c r="O23" s="102">
        <f>SUM(I23:N23)</f>
        <v>5275</v>
      </c>
      <c r="P23" s="99">
        <f>O23+H23</f>
        <v>7964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7</v>
      </c>
      <c r="H28" s="92">
        <f>SUM(F28:G28)</f>
        <v>11</v>
      </c>
      <c r="I28" s="93">
        <v>0</v>
      </c>
      <c r="J28" s="95">
        <v>111</v>
      </c>
      <c r="K28" s="91">
        <v>128</v>
      </c>
      <c r="L28" s="91">
        <v>117</v>
      </c>
      <c r="M28" s="91">
        <v>83</v>
      </c>
      <c r="N28" s="91">
        <v>47</v>
      </c>
      <c r="O28" s="101">
        <f>SUM(I28:N28)</f>
        <v>486</v>
      </c>
      <c r="P28" s="94">
        <f>O28+H28</f>
        <v>497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1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7</v>
      </c>
      <c r="H30" s="97">
        <f>SUM(F30:G30)</f>
        <v>11</v>
      </c>
      <c r="I30" s="98">
        <f aca="true" t="shared" si="3" ref="I30:N30">SUM(I28:I29)</f>
        <v>0</v>
      </c>
      <c r="J30" s="100">
        <f t="shared" si="3"/>
        <v>111</v>
      </c>
      <c r="K30" s="96">
        <f t="shared" si="3"/>
        <v>129</v>
      </c>
      <c r="L30" s="96">
        <f t="shared" si="3"/>
        <v>118</v>
      </c>
      <c r="M30" s="96">
        <f t="shared" si="3"/>
        <v>84</v>
      </c>
      <c r="N30" s="96">
        <f t="shared" si="3"/>
        <v>49</v>
      </c>
      <c r="O30" s="102">
        <f>SUM(I30:N30)</f>
        <v>491</v>
      </c>
      <c r="P30" s="99">
        <f>O30+H30</f>
        <v>502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67</v>
      </c>
      <c r="J35" s="105">
        <f t="shared" si="4"/>
        <v>155</v>
      </c>
      <c r="K35" s="105">
        <f t="shared" si="4"/>
        <v>232</v>
      </c>
      <c r="L35" s="105">
        <f t="shared" si="4"/>
        <v>277</v>
      </c>
      <c r="M35" s="105">
        <f t="shared" si="4"/>
        <v>325</v>
      </c>
      <c r="N35" s="106">
        <f aca="true" t="shared" si="6" ref="N35:N44">SUM(I35:M35)</f>
        <v>1056</v>
      </c>
      <c r="O35" s="107">
        <f aca="true" t="shared" si="7" ref="O35:O43">SUM(H35+N35)</f>
        <v>1058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66</v>
      </c>
      <c r="J36" s="91">
        <v>154</v>
      </c>
      <c r="K36" s="91">
        <v>231</v>
      </c>
      <c r="L36" s="91">
        <v>276</v>
      </c>
      <c r="M36" s="91">
        <v>321</v>
      </c>
      <c r="N36" s="101">
        <f t="shared" si="6"/>
        <v>1048</v>
      </c>
      <c r="O36" s="94">
        <f t="shared" si="7"/>
        <v>1050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4</v>
      </c>
      <c r="N37" s="102">
        <f t="shared" si="6"/>
        <v>8</v>
      </c>
      <c r="O37" s="99">
        <f t="shared" si="7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145</v>
      </c>
      <c r="J38" s="105">
        <f>SUM(J39:J40)</f>
        <v>228</v>
      </c>
      <c r="K38" s="105">
        <f>SUM(K39:K40)</f>
        <v>204</v>
      </c>
      <c r="L38" s="105">
        <f>SUM(L39:L40)</f>
        <v>157</v>
      </c>
      <c r="M38" s="105">
        <f>SUM(M39:M40)</f>
        <v>136</v>
      </c>
      <c r="N38" s="106">
        <f t="shared" si="6"/>
        <v>870</v>
      </c>
      <c r="O38" s="107">
        <f t="shared" si="7"/>
        <v>870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139</v>
      </c>
      <c r="J39" s="91">
        <v>224</v>
      </c>
      <c r="K39" s="91">
        <v>203</v>
      </c>
      <c r="L39" s="91">
        <v>155</v>
      </c>
      <c r="M39" s="91">
        <v>129</v>
      </c>
      <c r="N39" s="101">
        <f t="shared" si="6"/>
        <v>850</v>
      </c>
      <c r="O39" s="94">
        <f t="shared" si="7"/>
        <v>850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6</v>
      </c>
      <c r="J40" s="96">
        <v>4</v>
      </c>
      <c r="K40" s="96">
        <v>1</v>
      </c>
      <c r="L40" s="96">
        <v>2</v>
      </c>
      <c r="M40" s="96">
        <v>7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7</v>
      </c>
      <c r="K41" s="105">
        <f>SUM(K42:K43)</f>
        <v>30</v>
      </c>
      <c r="L41" s="105">
        <f>SUM(L42:L43)</f>
        <v>70</v>
      </c>
      <c r="M41" s="105">
        <f>SUM(M42:M43)</f>
        <v>207</v>
      </c>
      <c r="N41" s="106">
        <f t="shared" si="6"/>
        <v>321</v>
      </c>
      <c r="O41" s="107">
        <f t="shared" si="7"/>
        <v>321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7</v>
      </c>
      <c r="K42" s="91">
        <v>30</v>
      </c>
      <c r="L42" s="91">
        <v>67</v>
      </c>
      <c r="M42" s="91">
        <v>204</v>
      </c>
      <c r="N42" s="101">
        <f t="shared" si="6"/>
        <v>315</v>
      </c>
      <c r="O42" s="94">
        <f t="shared" si="7"/>
        <v>315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3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217</v>
      </c>
      <c r="J44" s="96">
        <v>388</v>
      </c>
      <c r="K44" s="96">
        <v>461</v>
      </c>
      <c r="L44" s="96">
        <v>500</v>
      </c>
      <c r="M44" s="96">
        <v>667</v>
      </c>
      <c r="N44" s="102">
        <f t="shared" si="6"/>
        <v>2233</v>
      </c>
      <c r="O44" s="110">
        <f>H44+N44</f>
        <v>2235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5" sqref="F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平成１９年１１月月報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4124</v>
      </c>
      <c r="H12" s="183">
        <f t="shared" si="0"/>
        <v>2181</v>
      </c>
      <c r="I12" s="184">
        <f t="shared" si="0"/>
        <v>6305</v>
      </c>
      <c r="J12" s="185">
        <f>J13+J19+J22+J26+J30+J31</f>
        <v>-4</v>
      </c>
      <c r="K12" s="183">
        <f t="shared" si="0"/>
        <v>4927</v>
      </c>
      <c r="L12" s="182">
        <f t="shared" si="0"/>
        <v>4533</v>
      </c>
      <c r="M12" s="182">
        <f t="shared" si="0"/>
        <v>3717</v>
      </c>
      <c r="N12" s="182">
        <f t="shared" si="0"/>
        <v>2242</v>
      </c>
      <c r="O12" s="183">
        <f t="shared" si="0"/>
        <v>2319</v>
      </c>
      <c r="P12" s="182">
        <f t="shared" si="0"/>
        <v>17734</v>
      </c>
      <c r="Q12" s="186">
        <f t="shared" si="0"/>
        <v>24039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1495</v>
      </c>
      <c r="H13" s="188">
        <f t="shared" si="1"/>
        <v>707</v>
      </c>
      <c r="I13" s="189">
        <f t="shared" si="1"/>
        <v>2202</v>
      </c>
      <c r="J13" s="190">
        <f t="shared" si="1"/>
        <v>1</v>
      </c>
      <c r="K13" s="188">
        <f t="shared" si="1"/>
        <v>1594</v>
      </c>
      <c r="L13" s="187">
        <f t="shared" si="1"/>
        <v>1293</v>
      </c>
      <c r="M13" s="187">
        <f t="shared" si="1"/>
        <v>1132</v>
      </c>
      <c r="N13" s="187">
        <f t="shared" si="1"/>
        <v>761</v>
      </c>
      <c r="O13" s="188">
        <f t="shared" si="1"/>
        <v>1093</v>
      </c>
      <c r="P13" s="187">
        <f t="shared" si="1"/>
        <v>5874</v>
      </c>
      <c r="Q13" s="191">
        <f t="shared" si="1"/>
        <v>8076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1351</v>
      </c>
      <c r="H14" s="188">
        <v>567</v>
      </c>
      <c r="I14" s="189">
        <f>SUM(G14:H14)</f>
        <v>1918</v>
      </c>
      <c r="J14" s="190">
        <v>1</v>
      </c>
      <c r="K14" s="188">
        <v>1174</v>
      </c>
      <c r="L14" s="187">
        <v>819</v>
      </c>
      <c r="M14" s="187">
        <v>613</v>
      </c>
      <c r="N14" s="187">
        <v>365</v>
      </c>
      <c r="O14" s="188">
        <v>405</v>
      </c>
      <c r="P14" s="187">
        <f>SUM(J14:O14)</f>
        <v>3377</v>
      </c>
      <c r="Q14" s="191">
        <f>I14+P14</f>
        <v>5295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15</v>
      </c>
      <c r="M15" s="187">
        <v>36</v>
      </c>
      <c r="N15" s="187">
        <v>42</v>
      </c>
      <c r="O15" s="188">
        <v>184</v>
      </c>
      <c r="P15" s="187">
        <f>SUM(J15:O15)</f>
        <v>281</v>
      </c>
      <c r="Q15" s="191">
        <f>I15+P15</f>
        <v>282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71</v>
      </c>
      <c r="H16" s="188">
        <v>79</v>
      </c>
      <c r="I16" s="189">
        <f>SUM(G16:H16)</f>
        <v>150</v>
      </c>
      <c r="J16" s="190">
        <v>0</v>
      </c>
      <c r="K16" s="188">
        <v>193</v>
      </c>
      <c r="L16" s="187">
        <v>214</v>
      </c>
      <c r="M16" s="187">
        <v>242</v>
      </c>
      <c r="N16" s="187">
        <v>182</v>
      </c>
      <c r="O16" s="188">
        <v>273</v>
      </c>
      <c r="P16" s="187">
        <f>SUM(J16:O16)</f>
        <v>1104</v>
      </c>
      <c r="Q16" s="191">
        <f>I16+P16</f>
        <v>1254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6</v>
      </c>
      <c r="H17" s="188">
        <v>7</v>
      </c>
      <c r="I17" s="189">
        <f>SUM(G17:H17)</f>
        <v>13</v>
      </c>
      <c r="J17" s="190">
        <v>0</v>
      </c>
      <c r="K17" s="188">
        <v>19</v>
      </c>
      <c r="L17" s="187">
        <v>22</v>
      </c>
      <c r="M17" s="187">
        <v>29</v>
      </c>
      <c r="N17" s="187">
        <v>11</v>
      </c>
      <c r="O17" s="188">
        <v>17</v>
      </c>
      <c r="P17" s="187">
        <f>SUM(J17:O17)</f>
        <v>98</v>
      </c>
      <c r="Q17" s="191">
        <f>I17+P17</f>
        <v>111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67</v>
      </c>
      <c r="H18" s="188">
        <v>53</v>
      </c>
      <c r="I18" s="189">
        <f>SUM(G18:H18)</f>
        <v>120</v>
      </c>
      <c r="J18" s="190">
        <v>0</v>
      </c>
      <c r="K18" s="188">
        <v>204</v>
      </c>
      <c r="L18" s="187">
        <v>223</v>
      </c>
      <c r="M18" s="187">
        <v>212</v>
      </c>
      <c r="N18" s="187">
        <v>161</v>
      </c>
      <c r="O18" s="188">
        <v>214</v>
      </c>
      <c r="P18" s="187">
        <f>SUM(J18:O18)</f>
        <v>1014</v>
      </c>
      <c r="Q18" s="191">
        <f>I18+P18</f>
        <v>1134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525</v>
      </c>
      <c r="H19" s="188">
        <f t="shared" si="2"/>
        <v>362</v>
      </c>
      <c r="I19" s="189">
        <f t="shared" si="2"/>
        <v>887</v>
      </c>
      <c r="J19" s="190">
        <f t="shared" si="2"/>
        <v>0</v>
      </c>
      <c r="K19" s="188">
        <f t="shared" si="2"/>
        <v>977</v>
      </c>
      <c r="L19" s="187">
        <f>SUM(L20:L21)</f>
        <v>857</v>
      </c>
      <c r="M19" s="187">
        <f t="shared" si="2"/>
        <v>634</v>
      </c>
      <c r="N19" s="187">
        <f t="shared" si="2"/>
        <v>345</v>
      </c>
      <c r="O19" s="188">
        <f t="shared" si="2"/>
        <v>163</v>
      </c>
      <c r="P19" s="187">
        <f>SUM(P20:P21)</f>
        <v>2976</v>
      </c>
      <c r="Q19" s="191">
        <f t="shared" si="2"/>
        <v>3863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435</v>
      </c>
      <c r="H20" s="188">
        <v>297</v>
      </c>
      <c r="I20" s="189">
        <f>SUM(G20:H20)</f>
        <v>732</v>
      </c>
      <c r="J20" s="190">
        <v>0</v>
      </c>
      <c r="K20" s="188">
        <v>782</v>
      </c>
      <c r="L20" s="187">
        <v>652</v>
      </c>
      <c r="M20" s="187">
        <v>479</v>
      </c>
      <c r="N20" s="187">
        <v>246</v>
      </c>
      <c r="O20" s="188">
        <v>126</v>
      </c>
      <c r="P20" s="187">
        <f>SUM(J20:O20)</f>
        <v>2285</v>
      </c>
      <c r="Q20" s="191">
        <f>I20+P20</f>
        <v>3017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90</v>
      </c>
      <c r="H21" s="188">
        <v>65</v>
      </c>
      <c r="I21" s="189">
        <f>SUM(G21:H21)</f>
        <v>155</v>
      </c>
      <c r="J21" s="190">
        <v>0</v>
      </c>
      <c r="K21" s="188">
        <v>195</v>
      </c>
      <c r="L21" s="187">
        <v>205</v>
      </c>
      <c r="M21" s="187">
        <v>155</v>
      </c>
      <c r="N21" s="187">
        <v>99</v>
      </c>
      <c r="O21" s="188">
        <v>37</v>
      </c>
      <c r="P21" s="187">
        <f>SUM(J21:O21)</f>
        <v>691</v>
      </c>
      <c r="Q21" s="191">
        <f>I21+P21</f>
        <v>846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3</v>
      </c>
      <c r="H22" s="188">
        <f t="shared" si="3"/>
        <v>15</v>
      </c>
      <c r="I22" s="189">
        <f t="shared" si="3"/>
        <v>18</v>
      </c>
      <c r="J22" s="190">
        <f t="shared" si="3"/>
        <v>0</v>
      </c>
      <c r="K22" s="188">
        <f t="shared" si="3"/>
        <v>103</v>
      </c>
      <c r="L22" s="187">
        <f t="shared" si="3"/>
        <v>178</v>
      </c>
      <c r="M22" s="187">
        <f t="shared" si="3"/>
        <v>199</v>
      </c>
      <c r="N22" s="187">
        <f t="shared" si="3"/>
        <v>143</v>
      </c>
      <c r="O22" s="188">
        <f t="shared" si="3"/>
        <v>94</v>
      </c>
      <c r="P22" s="187">
        <f t="shared" si="3"/>
        <v>717</v>
      </c>
      <c r="Q22" s="191">
        <f t="shared" si="3"/>
        <v>735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3</v>
      </c>
      <c r="H23" s="188">
        <v>13</v>
      </c>
      <c r="I23" s="189">
        <f>SUM(G23:H23)</f>
        <v>16</v>
      </c>
      <c r="J23" s="190">
        <v>0</v>
      </c>
      <c r="K23" s="188">
        <v>77</v>
      </c>
      <c r="L23" s="187">
        <v>143</v>
      </c>
      <c r="M23" s="187">
        <v>144</v>
      </c>
      <c r="N23" s="187">
        <v>105</v>
      </c>
      <c r="O23" s="188">
        <v>68</v>
      </c>
      <c r="P23" s="187">
        <f>SUM(J23:O23)</f>
        <v>537</v>
      </c>
      <c r="Q23" s="191">
        <f>I23+P23</f>
        <v>553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2</v>
      </c>
      <c r="I24" s="189">
        <f>SUM(G24:H24)</f>
        <v>2</v>
      </c>
      <c r="J24" s="190">
        <v>0</v>
      </c>
      <c r="K24" s="188">
        <v>26</v>
      </c>
      <c r="L24" s="187">
        <v>35</v>
      </c>
      <c r="M24" s="187">
        <v>55</v>
      </c>
      <c r="N24" s="187">
        <v>38</v>
      </c>
      <c r="O24" s="188">
        <v>25</v>
      </c>
      <c r="P24" s="187">
        <f>SUM(J24:O24)</f>
        <v>179</v>
      </c>
      <c r="Q24" s="191">
        <f>I24+P24</f>
        <v>181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1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277</v>
      </c>
      <c r="H26" s="188">
        <f t="shared" si="4"/>
        <v>234</v>
      </c>
      <c r="I26" s="189">
        <f t="shared" si="4"/>
        <v>511</v>
      </c>
      <c r="J26" s="190">
        <f t="shared" si="4"/>
        <v>0</v>
      </c>
      <c r="K26" s="188">
        <f t="shared" si="4"/>
        <v>538</v>
      </c>
      <c r="L26" s="187">
        <f t="shared" si="4"/>
        <v>871</v>
      </c>
      <c r="M26" s="187">
        <f t="shared" si="4"/>
        <v>750</v>
      </c>
      <c r="N26" s="187">
        <f t="shared" si="4"/>
        <v>465</v>
      </c>
      <c r="O26" s="188">
        <f t="shared" si="4"/>
        <v>481</v>
      </c>
      <c r="P26" s="187">
        <f t="shared" si="4"/>
        <v>3105</v>
      </c>
      <c r="Q26" s="191">
        <f t="shared" si="4"/>
        <v>3616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223</v>
      </c>
      <c r="H27" s="188">
        <v>213</v>
      </c>
      <c r="I27" s="189">
        <f>SUM(G27:H27)</f>
        <v>436</v>
      </c>
      <c r="J27" s="190">
        <v>0</v>
      </c>
      <c r="K27" s="188">
        <v>494</v>
      </c>
      <c r="L27" s="187">
        <v>822</v>
      </c>
      <c r="M27" s="187">
        <v>715</v>
      </c>
      <c r="N27" s="187">
        <v>446</v>
      </c>
      <c r="O27" s="188">
        <v>470</v>
      </c>
      <c r="P27" s="187">
        <f>SUM(J27:O27)</f>
        <v>2947</v>
      </c>
      <c r="Q27" s="191">
        <f>I27+P27</f>
        <v>3383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25</v>
      </c>
      <c r="H28" s="188">
        <v>16</v>
      </c>
      <c r="I28" s="189">
        <f>SUM(G28:H28)</f>
        <v>41</v>
      </c>
      <c r="J28" s="190">
        <v>0</v>
      </c>
      <c r="K28" s="188">
        <v>19</v>
      </c>
      <c r="L28" s="187">
        <v>33</v>
      </c>
      <c r="M28" s="187">
        <v>25</v>
      </c>
      <c r="N28" s="187">
        <v>14</v>
      </c>
      <c r="O28" s="188">
        <v>10</v>
      </c>
      <c r="P28" s="187">
        <f>SUM(J28:O28)</f>
        <v>101</v>
      </c>
      <c r="Q28" s="191">
        <f>I28+P28</f>
        <v>142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29</v>
      </c>
      <c r="H29" s="188">
        <v>5</v>
      </c>
      <c r="I29" s="189">
        <f>SUM(G29:H29)</f>
        <v>34</v>
      </c>
      <c r="J29" s="190">
        <v>0</v>
      </c>
      <c r="K29" s="188">
        <v>25</v>
      </c>
      <c r="L29" s="187">
        <v>16</v>
      </c>
      <c r="M29" s="187">
        <v>10</v>
      </c>
      <c r="N29" s="187">
        <v>5</v>
      </c>
      <c r="O29" s="188">
        <v>1</v>
      </c>
      <c r="P29" s="187">
        <f>SUM(J29:O29)</f>
        <v>57</v>
      </c>
      <c r="Q29" s="191">
        <f>I29+P29</f>
        <v>91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55</v>
      </c>
      <c r="H30" s="188">
        <v>26</v>
      </c>
      <c r="I30" s="189">
        <f>SUM(G30:H30)</f>
        <v>81</v>
      </c>
      <c r="J30" s="190">
        <v>0</v>
      </c>
      <c r="K30" s="188">
        <v>74</v>
      </c>
      <c r="L30" s="187">
        <v>76</v>
      </c>
      <c r="M30" s="187">
        <v>59</v>
      </c>
      <c r="N30" s="187">
        <v>41</v>
      </c>
      <c r="O30" s="188">
        <v>24</v>
      </c>
      <c r="P30" s="187">
        <f>SUM(J30:O30)</f>
        <v>274</v>
      </c>
      <c r="Q30" s="191">
        <f>I30+P30</f>
        <v>355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1769</v>
      </c>
      <c r="H31" s="193">
        <v>837</v>
      </c>
      <c r="I31" s="194">
        <f>SUM(G31:H31)</f>
        <v>2606</v>
      </c>
      <c r="J31" s="195">
        <v>-5</v>
      </c>
      <c r="K31" s="193">
        <v>1641</v>
      </c>
      <c r="L31" s="192">
        <v>1258</v>
      </c>
      <c r="M31" s="192">
        <v>943</v>
      </c>
      <c r="N31" s="192">
        <v>487</v>
      </c>
      <c r="O31" s="193">
        <v>464</v>
      </c>
      <c r="P31" s="194">
        <f>SUM(J31:O31)</f>
        <v>4788</v>
      </c>
      <c r="Q31" s="196">
        <f>I31+P31</f>
        <v>7394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7</v>
      </c>
      <c r="I32" s="184">
        <f t="shared" si="5"/>
        <v>11</v>
      </c>
      <c r="J32" s="185">
        <f t="shared" si="5"/>
        <v>0</v>
      </c>
      <c r="K32" s="183">
        <f t="shared" si="5"/>
        <v>112</v>
      </c>
      <c r="L32" s="182">
        <f t="shared" si="5"/>
        <v>131</v>
      </c>
      <c r="M32" s="182">
        <f t="shared" si="5"/>
        <v>120</v>
      </c>
      <c r="N32" s="182">
        <f t="shared" si="5"/>
        <v>92</v>
      </c>
      <c r="O32" s="183">
        <f t="shared" si="5"/>
        <v>51</v>
      </c>
      <c r="P32" s="182">
        <f t="shared" si="5"/>
        <v>506</v>
      </c>
      <c r="Q32" s="186">
        <f t="shared" si="5"/>
        <v>517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2</v>
      </c>
      <c r="I34" s="189">
        <f>SUM(G34:H34)</f>
        <v>5</v>
      </c>
      <c r="J34" s="190">
        <v>0</v>
      </c>
      <c r="K34" s="188">
        <v>24</v>
      </c>
      <c r="L34" s="187">
        <v>23</v>
      </c>
      <c r="M34" s="187">
        <v>31</v>
      </c>
      <c r="N34" s="187">
        <v>28</v>
      </c>
      <c r="O34" s="188">
        <v>22</v>
      </c>
      <c r="P34" s="187">
        <f t="shared" si="6"/>
        <v>128</v>
      </c>
      <c r="Q34" s="191">
        <f t="shared" si="7"/>
        <v>133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3</v>
      </c>
      <c r="I35" s="189">
        <f>SUM(G35:H35)</f>
        <v>4</v>
      </c>
      <c r="J35" s="190">
        <v>0</v>
      </c>
      <c r="K35" s="188">
        <v>8</v>
      </c>
      <c r="L35" s="187">
        <v>14</v>
      </c>
      <c r="M35" s="187">
        <v>14</v>
      </c>
      <c r="N35" s="187">
        <v>8</v>
      </c>
      <c r="O35" s="188">
        <v>9</v>
      </c>
      <c r="P35" s="187">
        <f t="shared" si="6"/>
        <v>53</v>
      </c>
      <c r="Q35" s="191">
        <f t="shared" si="7"/>
        <v>57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80</v>
      </c>
      <c r="L36" s="187">
        <v>94</v>
      </c>
      <c r="M36" s="187">
        <v>75</v>
      </c>
      <c r="N36" s="187">
        <v>56</v>
      </c>
      <c r="O36" s="188">
        <v>20</v>
      </c>
      <c r="P36" s="187">
        <f t="shared" si="6"/>
        <v>325</v>
      </c>
      <c r="Q36" s="191">
        <f t="shared" si="7"/>
        <v>327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224</v>
      </c>
      <c r="L39" s="182">
        <f t="shared" si="8"/>
        <v>395</v>
      </c>
      <c r="M39" s="182">
        <f t="shared" si="8"/>
        <v>474</v>
      </c>
      <c r="N39" s="182">
        <f t="shared" si="8"/>
        <v>511</v>
      </c>
      <c r="O39" s="183">
        <f t="shared" si="8"/>
        <v>673</v>
      </c>
      <c r="P39" s="182">
        <f t="shared" si="8"/>
        <v>2277</v>
      </c>
      <c r="Q39" s="186">
        <f t="shared" si="8"/>
        <v>2279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2</v>
      </c>
      <c r="I40" s="189">
        <f>SUM(G40:H40)</f>
        <v>2</v>
      </c>
      <c r="J40" s="200"/>
      <c r="K40" s="188">
        <v>67</v>
      </c>
      <c r="L40" s="187">
        <v>157</v>
      </c>
      <c r="M40" s="187">
        <v>234</v>
      </c>
      <c r="N40" s="187">
        <v>281</v>
      </c>
      <c r="O40" s="188">
        <v>327</v>
      </c>
      <c r="P40" s="187">
        <f>SUM(J40:O40)</f>
        <v>1066</v>
      </c>
      <c r="Q40" s="191">
        <f>I40+P40</f>
        <v>1068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149</v>
      </c>
      <c r="L41" s="187">
        <v>231</v>
      </c>
      <c r="M41" s="187">
        <v>210</v>
      </c>
      <c r="N41" s="187">
        <v>160</v>
      </c>
      <c r="O41" s="188">
        <v>138</v>
      </c>
      <c r="P41" s="187">
        <f>SUM(J41:O41)</f>
        <v>888</v>
      </c>
      <c r="Q41" s="191">
        <f>I41+P41</f>
        <v>888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8</v>
      </c>
      <c r="L42" s="209">
        <v>7</v>
      </c>
      <c r="M42" s="209">
        <v>30</v>
      </c>
      <c r="N42" s="209">
        <v>70</v>
      </c>
      <c r="O42" s="208">
        <v>208</v>
      </c>
      <c r="P42" s="209">
        <f>SUM(J42:O42)</f>
        <v>323</v>
      </c>
      <c r="Q42" s="210">
        <f>I42+P42</f>
        <v>323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4128</v>
      </c>
      <c r="H43" s="212">
        <f t="shared" si="9"/>
        <v>2190</v>
      </c>
      <c r="I43" s="213">
        <f t="shared" si="9"/>
        <v>6318</v>
      </c>
      <c r="J43" s="214">
        <f>J12+J32+J39</f>
        <v>-4</v>
      </c>
      <c r="K43" s="212">
        <f t="shared" si="9"/>
        <v>5263</v>
      </c>
      <c r="L43" s="211">
        <f t="shared" si="9"/>
        <v>5059</v>
      </c>
      <c r="M43" s="211">
        <f t="shared" si="9"/>
        <v>4311</v>
      </c>
      <c r="N43" s="211">
        <f t="shared" si="9"/>
        <v>2845</v>
      </c>
      <c r="O43" s="212">
        <f t="shared" si="9"/>
        <v>3043</v>
      </c>
      <c r="P43" s="211">
        <f t="shared" si="9"/>
        <v>20517</v>
      </c>
      <c r="Q43" s="215">
        <f t="shared" si="9"/>
        <v>26835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5213014</v>
      </c>
      <c r="H45" s="183">
        <f t="shared" si="10"/>
        <v>4462923</v>
      </c>
      <c r="I45" s="184">
        <f t="shared" si="10"/>
        <v>9675937</v>
      </c>
      <c r="J45" s="185">
        <f t="shared" si="10"/>
        <v>-2330</v>
      </c>
      <c r="K45" s="183">
        <f t="shared" si="10"/>
        <v>14178962</v>
      </c>
      <c r="L45" s="182">
        <f t="shared" si="10"/>
        <v>15239792</v>
      </c>
      <c r="M45" s="182">
        <f t="shared" si="10"/>
        <v>15532297</v>
      </c>
      <c r="N45" s="182">
        <f t="shared" si="10"/>
        <v>10529059</v>
      </c>
      <c r="O45" s="183">
        <f t="shared" si="10"/>
        <v>11196377</v>
      </c>
      <c r="P45" s="182">
        <f t="shared" si="10"/>
        <v>66674157</v>
      </c>
      <c r="Q45" s="186">
        <f t="shared" si="10"/>
        <v>76350094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2697284</v>
      </c>
      <c r="H46" s="188">
        <f t="shared" si="11"/>
        <v>1827763</v>
      </c>
      <c r="I46" s="189">
        <f t="shared" si="11"/>
        <v>4525047</v>
      </c>
      <c r="J46" s="190">
        <f t="shared" si="11"/>
        <v>1920</v>
      </c>
      <c r="K46" s="188">
        <f t="shared" si="11"/>
        <v>5953927</v>
      </c>
      <c r="L46" s="187">
        <f t="shared" si="11"/>
        <v>5613356</v>
      </c>
      <c r="M46" s="187">
        <f t="shared" si="11"/>
        <v>6294610</v>
      </c>
      <c r="N46" s="187">
        <f t="shared" si="11"/>
        <v>4484279</v>
      </c>
      <c r="O46" s="188">
        <f t="shared" si="11"/>
        <v>6952851</v>
      </c>
      <c r="P46" s="187">
        <f t="shared" si="11"/>
        <v>29300943</v>
      </c>
      <c r="Q46" s="191">
        <f t="shared" si="11"/>
        <v>33825990</v>
      </c>
    </row>
    <row r="47" spans="3:17" ht="18" customHeight="1">
      <c r="C47" s="130"/>
      <c r="D47" s="133"/>
      <c r="E47" s="134" t="s">
        <v>92</v>
      </c>
      <c r="F47" s="135"/>
      <c r="G47" s="187">
        <v>2465459</v>
      </c>
      <c r="H47" s="188">
        <v>1519394</v>
      </c>
      <c r="I47" s="189">
        <f>SUM(G47:H47)</f>
        <v>3984853</v>
      </c>
      <c r="J47" s="190">
        <v>1920</v>
      </c>
      <c r="K47" s="188">
        <v>4929413</v>
      </c>
      <c r="L47" s="187">
        <v>4515596</v>
      </c>
      <c r="M47" s="187">
        <v>4759279</v>
      </c>
      <c r="N47" s="187">
        <v>3249371</v>
      </c>
      <c r="O47" s="188">
        <v>4191994</v>
      </c>
      <c r="P47" s="187">
        <f>SUM(J47:O47)</f>
        <v>21647573</v>
      </c>
      <c r="Q47" s="191">
        <f>I47+P47</f>
        <v>25632426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5978</v>
      </c>
      <c r="I48" s="189">
        <f>SUM(G48:H48)</f>
        <v>5978</v>
      </c>
      <c r="J48" s="190">
        <v>0</v>
      </c>
      <c r="K48" s="188">
        <v>19700</v>
      </c>
      <c r="L48" s="187">
        <v>69638</v>
      </c>
      <c r="M48" s="187">
        <v>203223</v>
      </c>
      <c r="N48" s="187">
        <v>213612</v>
      </c>
      <c r="O48" s="188">
        <v>1035841</v>
      </c>
      <c r="P48" s="187">
        <f>SUM(J48:O48)</f>
        <v>1542014</v>
      </c>
      <c r="Q48" s="191">
        <f>I48+P48</f>
        <v>1547992</v>
      </c>
    </row>
    <row r="49" spans="3:17" ht="18" customHeight="1">
      <c r="C49" s="130"/>
      <c r="D49" s="133"/>
      <c r="E49" s="134" t="s">
        <v>94</v>
      </c>
      <c r="F49" s="135"/>
      <c r="G49" s="187">
        <v>162625</v>
      </c>
      <c r="H49" s="188">
        <v>250231</v>
      </c>
      <c r="I49" s="189">
        <f>SUM(G49:H49)</f>
        <v>412856</v>
      </c>
      <c r="J49" s="190">
        <v>0</v>
      </c>
      <c r="K49" s="188">
        <v>791464</v>
      </c>
      <c r="L49" s="187">
        <v>804742</v>
      </c>
      <c r="M49" s="187">
        <v>1104508</v>
      </c>
      <c r="N49" s="187">
        <v>863826</v>
      </c>
      <c r="O49" s="188">
        <v>1527766</v>
      </c>
      <c r="P49" s="187">
        <f>SUM(J49:O49)</f>
        <v>5092306</v>
      </c>
      <c r="Q49" s="191">
        <f>I49+P49</f>
        <v>5505162</v>
      </c>
    </row>
    <row r="50" spans="3:17" ht="18" customHeight="1">
      <c r="C50" s="130"/>
      <c r="D50" s="133"/>
      <c r="E50" s="134" t="s">
        <v>95</v>
      </c>
      <c r="F50" s="135"/>
      <c r="G50" s="187">
        <v>11440</v>
      </c>
      <c r="H50" s="188">
        <v>11920</v>
      </c>
      <c r="I50" s="189">
        <f>SUM(G50:H50)</f>
        <v>23360</v>
      </c>
      <c r="J50" s="190">
        <v>0</v>
      </c>
      <c r="K50" s="188">
        <v>44040</v>
      </c>
      <c r="L50" s="187">
        <v>38360</v>
      </c>
      <c r="M50" s="187">
        <v>47200</v>
      </c>
      <c r="N50" s="187">
        <v>26000</v>
      </c>
      <c r="O50" s="188">
        <v>35560</v>
      </c>
      <c r="P50" s="187">
        <f>SUM(J50:O50)</f>
        <v>191160</v>
      </c>
      <c r="Q50" s="191">
        <f>I50+P50</f>
        <v>214520</v>
      </c>
    </row>
    <row r="51" spans="3:17" ht="18" customHeight="1">
      <c r="C51" s="130"/>
      <c r="D51" s="133"/>
      <c r="E51" s="290" t="s">
        <v>105</v>
      </c>
      <c r="F51" s="291"/>
      <c r="G51" s="187">
        <v>57760</v>
      </c>
      <c r="H51" s="188">
        <v>40240</v>
      </c>
      <c r="I51" s="189">
        <f>SUM(G51:H51)</f>
        <v>98000</v>
      </c>
      <c r="J51" s="190">
        <v>0</v>
      </c>
      <c r="K51" s="188">
        <v>169310</v>
      </c>
      <c r="L51" s="187">
        <v>185020</v>
      </c>
      <c r="M51" s="187">
        <v>180400</v>
      </c>
      <c r="N51" s="187">
        <v>131470</v>
      </c>
      <c r="O51" s="188">
        <v>161690</v>
      </c>
      <c r="P51" s="187">
        <f>SUM(J51:O51)</f>
        <v>827890</v>
      </c>
      <c r="Q51" s="191">
        <f>I51+P51</f>
        <v>925890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1273930</v>
      </c>
      <c r="H52" s="188">
        <f t="shared" si="12"/>
        <v>1666170</v>
      </c>
      <c r="I52" s="189">
        <f t="shared" si="12"/>
        <v>2940100</v>
      </c>
      <c r="J52" s="190">
        <f t="shared" si="12"/>
        <v>0</v>
      </c>
      <c r="K52" s="188">
        <f t="shared" si="12"/>
        <v>4508546</v>
      </c>
      <c r="L52" s="187">
        <f t="shared" si="12"/>
        <v>5063599</v>
      </c>
      <c r="M52" s="187">
        <f t="shared" si="12"/>
        <v>4389493</v>
      </c>
      <c r="N52" s="187">
        <f t="shared" si="12"/>
        <v>2620575</v>
      </c>
      <c r="O52" s="188">
        <f t="shared" si="12"/>
        <v>1410001</v>
      </c>
      <c r="P52" s="187">
        <f t="shared" si="12"/>
        <v>17992214</v>
      </c>
      <c r="Q52" s="191">
        <f t="shared" si="12"/>
        <v>20932314</v>
      </c>
    </row>
    <row r="53" spans="3:17" ht="18" customHeight="1">
      <c r="C53" s="130"/>
      <c r="D53" s="133"/>
      <c r="E53" s="137" t="s">
        <v>97</v>
      </c>
      <c r="F53" s="137"/>
      <c r="G53" s="187">
        <v>1032622</v>
      </c>
      <c r="H53" s="188">
        <v>1341600</v>
      </c>
      <c r="I53" s="189">
        <f>SUM(G53:H53)</f>
        <v>2374222</v>
      </c>
      <c r="J53" s="190">
        <v>0</v>
      </c>
      <c r="K53" s="188">
        <v>3664998</v>
      </c>
      <c r="L53" s="187">
        <v>4001845</v>
      </c>
      <c r="M53" s="187">
        <v>3368306</v>
      </c>
      <c r="N53" s="187">
        <v>1933696</v>
      </c>
      <c r="O53" s="188">
        <v>1136193</v>
      </c>
      <c r="P53" s="187">
        <f>SUM(J53:O53)</f>
        <v>14105038</v>
      </c>
      <c r="Q53" s="191">
        <f>I53+P53</f>
        <v>16479260</v>
      </c>
    </row>
    <row r="54" spans="3:17" ht="18" customHeight="1">
      <c r="C54" s="130"/>
      <c r="D54" s="133"/>
      <c r="E54" s="137" t="s">
        <v>98</v>
      </c>
      <c r="F54" s="137"/>
      <c r="G54" s="187">
        <v>241308</v>
      </c>
      <c r="H54" s="188">
        <v>324570</v>
      </c>
      <c r="I54" s="189">
        <f>SUM(G54:H54)</f>
        <v>565878</v>
      </c>
      <c r="J54" s="190">
        <v>0</v>
      </c>
      <c r="K54" s="188">
        <v>843548</v>
      </c>
      <c r="L54" s="187">
        <v>1061754</v>
      </c>
      <c r="M54" s="187">
        <v>1021187</v>
      </c>
      <c r="N54" s="187">
        <v>686879</v>
      </c>
      <c r="O54" s="188">
        <v>273808</v>
      </c>
      <c r="P54" s="187">
        <f>SUM(J54:O54)</f>
        <v>3887176</v>
      </c>
      <c r="Q54" s="191">
        <f>I54+P54</f>
        <v>4453054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5458</v>
      </c>
      <c r="H55" s="188">
        <f t="shared" si="13"/>
        <v>56661</v>
      </c>
      <c r="I55" s="189">
        <f t="shared" si="13"/>
        <v>62119</v>
      </c>
      <c r="J55" s="190">
        <f t="shared" si="13"/>
        <v>0</v>
      </c>
      <c r="K55" s="188">
        <f t="shared" si="13"/>
        <v>492633</v>
      </c>
      <c r="L55" s="187">
        <f t="shared" si="13"/>
        <v>923363</v>
      </c>
      <c r="M55" s="187">
        <f t="shared" si="13"/>
        <v>1357586</v>
      </c>
      <c r="N55" s="187">
        <f t="shared" si="13"/>
        <v>1141294</v>
      </c>
      <c r="O55" s="188">
        <f t="shared" si="13"/>
        <v>732278</v>
      </c>
      <c r="P55" s="187">
        <f t="shared" si="13"/>
        <v>4647154</v>
      </c>
      <c r="Q55" s="191">
        <f t="shared" si="13"/>
        <v>4709273</v>
      </c>
    </row>
    <row r="56" spans="3:17" ht="18" customHeight="1">
      <c r="C56" s="130"/>
      <c r="D56" s="133"/>
      <c r="E56" s="134" t="s">
        <v>99</v>
      </c>
      <c r="F56" s="135"/>
      <c r="G56" s="187">
        <v>5458</v>
      </c>
      <c r="H56" s="188">
        <v>46092</v>
      </c>
      <c r="I56" s="189">
        <f>SUM(G56:H56)</f>
        <v>51550</v>
      </c>
      <c r="J56" s="190">
        <v>0</v>
      </c>
      <c r="K56" s="188">
        <v>365626</v>
      </c>
      <c r="L56" s="187">
        <v>747251</v>
      </c>
      <c r="M56" s="187">
        <v>1009404</v>
      </c>
      <c r="N56" s="187">
        <v>856415</v>
      </c>
      <c r="O56" s="188">
        <v>535848</v>
      </c>
      <c r="P56" s="187">
        <f>SUM(J56:O56)</f>
        <v>3514544</v>
      </c>
      <c r="Q56" s="191">
        <f>I56+P56</f>
        <v>3566094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10569</v>
      </c>
      <c r="I57" s="189">
        <f>SUM(G57:H57)</f>
        <v>10569</v>
      </c>
      <c r="J57" s="190">
        <v>0</v>
      </c>
      <c r="K57" s="188">
        <v>127007</v>
      </c>
      <c r="L57" s="187">
        <v>176112</v>
      </c>
      <c r="M57" s="187">
        <v>348182</v>
      </c>
      <c r="N57" s="187">
        <v>284879</v>
      </c>
      <c r="O57" s="188">
        <v>192767</v>
      </c>
      <c r="P57" s="187">
        <f>SUM(J57:O57)</f>
        <v>1128947</v>
      </c>
      <c r="Q57" s="191">
        <f>I57+P57</f>
        <v>1139516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3663</v>
      </c>
      <c r="P58" s="187">
        <f>SUM(J58:O58)</f>
        <v>3663</v>
      </c>
      <c r="Q58" s="191">
        <f>I58+P58</f>
        <v>3663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169490</v>
      </c>
      <c r="H59" s="188">
        <f t="shared" si="14"/>
        <v>180903</v>
      </c>
      <c r="I59" s="189">
        <f t="shared" si="14"/>
        <v>350393</v>
      </c>
      <c r="J59" s="190">
        <f t="shared" si="14"/>
        <v>0</v>
      </c>
      <c r="K59" s="188">
        <f t="shared" si="14"/>
        <v>412330</v>
      </c>
      <c r="L59" s="187">
        <f t="shared" si="14"/>
        <v>1053934</v>
      </c>
      <c r="M59" s="187">
        <f t="shared" si="14"/>
        <v>1135232</v>
      </c>
      <c r="N59" s="187">
        <f t="shared" si="14"/>
        <v>816374</v>
      </c>
      <c r="O59" s="188">
        <f t="shared" si="14"/>
        <v>942497</v>
      </c>
      <c r="P59" s="187">
        <f t="shared" si="14"/>
        <v>4360367</v>
      </c>
      <c r="Q59" s="191">
        <f t="shared" si="14"/>
        <v>4710760</v>
      </c>
    </row>
    <row r="60" spans="3:17" ht="18" customHeight="1">
      <c r="C60" s="130"/>
      <c r="D60" s="133"/>
      <c r="E60" s="134" t="s">
        <v>102</v>
      </c>
      <c r="F60" s="135"/>
      <c r="G60" s="187">
        <v>169490</v>
      </c>
      <c r="H60" s="188">
        <v>180903</v>
      </c>
      <c r="I60" s="189">
        <f>SUM(G60:H60)</f>
        <v>350393</v>
      </c>
      <c r="J60" s="190">
        <v>0</v>
      </c>
      <c r="K60" s="188">
        <v>412330</v>
      </c>
      <c r="L60" s="187">
        <v>1053934</v>
      </c>
      <c r="M60" s="187">
        <v>1135232</v>
      </c>
      <c r="N60" s="187">
        <v>816374</v>
      </c>
      <c r="O60" s="188">
        <v>942497</v>
      </c>
      <c r="P60" s="187">
        <f>SUM(J60:O60)</f>
        <v>4360367</v>
      </c>
      <c r="Q60" s="191">
        <f>I60+P60</f>
        <v>4710760</v>
      </c>
    </row>
    <row r="61" spans="3:17" ht="18" customHeight="1">
      <c r="C61" s="158"/>
      <c r="D61" s="134" t="s">
        <v>106</v>
      </c>
      <c r="E61" s="136"/>
      <c r="F61" s="136"/>
      <c r="G61" s="218">
        <v>347277</v>
      </c>
      <c r="H61" s="218">
        <v>386626</v>
      </c>
      <c r="I61" s="219">
        <f>SUM(G61:H61)</f>
        <v>733903</v>
      </c>
      <c r="J61" s="220">
        <v>0</v>
      </c>
      <c r="K61" s="218">
        <v>1183161</v>
      </c>
      <c r="L61" s="221">
        <v>1338850</v>
      </c>
      <c r="M61" s="221">
        <v>1140056</v>
      </c>
      <c r="N61" s="221">
        <v>836972</v>
      </c>
      <c r="O61" s="218">
        <v>551720</v>
      </c>
      <c r="P61" s="221">
        <f>SUM(J61:O61)</f>
        <v>5050759</v>
      </c>
      <c r="Q61" s="222">
        <f>I61+P61</f>
        <v>5784662</v>
      </c>
    </row>
    <row r="62" spans="3:17" ht="18" customHeight="1">
      <c r="C62" s="145"/>
      <c r="D62" s="146" t="s">
        <v>107</v>
      </c>
      <c r="E62" s="147"/>
      <c r="F62" s="147"/>
      <c r="G62" s="192">
        <v>719575</v>
      </c>
      <c r="H62" s="193">
        <v>344800</v>
      </c>
      <c r="I62" s="194">
        <f>SUM(G62:H62)</f>
        <v>1064375</v>
      </c>
      <c r="J62" s="195">
        <v>-4250</v>
      </c>
      <c r="K62" s="193">
        <v>1628365</v>
      </c>
      <c r="L62" s="192">
        <v>1246690</v>
      </c>
      <c r="M62" s="192">
        <v>1215320</v>
      </c>
      <c r="N62" s="192">
        <v>629565</v>
      </c>
      <c r="O62" s="193">
        <v>607030</v>
      </c>
      <c r="P62" s="194">
        <f>SUM(J62:O62)</f>
        <v>5322720</v>
      </c>
      <c r="Q62" s="196">
        <f>I62+P62</f>
        <v>6387095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10185</v>
      </c>
      <c r="H63" s="183">
        <f t="shared" si="15"/>
        <v>84669</v>
      </c>
      <c r="I63" s="184">
        <f t="shared" si="15"/>
        <v>94854</v>
      </c>
      <c r="J63" s="185">
        <f t="shared" si="15"/>
        <v>0</v>
      </c>
      <c r="K63" s="183">
        <f t="shared" si="15"/>
        <v>2284374</v>
      </c>
      <c r="L63" s="182">
        <f t="shared" si="15"/>
        <v>2747927</v>
      </c>
      <c r="M63" s="182">
        <f t="shared" si="15"/>
        <v>2516363</v>
      </c>
      <c r="N63" s="182">
        <f t="shared" si="15"/>
        <v>1946478</v>
      </c>
      <c r="O63" s="183">
        <f t="shared" si="15"/>
        <v>1029743</v>
      </c>
      <c r="P63" s="182">
        <f t="shared" si="15"/>
        <v>10524885</v>
      </c>
      <c r="Q63" s="186">
        <f t="shared" si="15"/>
        <v>10619739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5716</v>
      </c>
      <c r="H65" s="188">
        <v>10824</v>
      </c>
      <c r="I65" s="189">
        <f>SUM(G65:H65)</f>
        <v>16540</v>
      </c>
      <c r="J65" s="190">
        <v>0</v>
      </c>
      <c r="K65" s="188">
        <v>163300</v>
      </c>
      <c r="L65" s="187">
        <v>175036</v>
      </c>
      <c r="M65" s="187">
        <v>297082</v>
      </c>
      <c r="N65" s="187">
        <v>254120</v>
      </c>
      <c r="O65" s="188">
        <v>275059</v>
      </c>
      <c r="P65" s="187">
        <f t="shared" si="16"/>
        <v>1164597</v>
      </c>
      <c r="Q65" s="191">
        <f t="shared" si="17"/>
        <v>1181137</v>
      </c>
    </row>
    <row r="66" spans="3:17" ht="18" customHeight="1">
      <c r="C66" s="130"/>
      <c r="D66" s="284" t="s">
        <v>80</v>
      </c>
      <c r="E66" s="285"/>
      <c r="F66" s="286"/>
      <c r="G66" s="187">
        <v>4469</v>
      </c>
      <c r="H66" s="188">
        <v>23985</v>
      </c>
      <c r="I66" s="189">
        <f>SUM(G66:H66)</f>
        <v>28454</v>
      </c>
      <c r="J66" s="190">
        <v>0</v>
      </c>
      <c r="K66" s="188">
        <v>79076</v>
      </c>
      <c r="L66" s="187">
        <v>218381</v>
      </c>
      <c r="M66" s="187">
        <v>270688</v>
      </c>
      <c r="N66" s="187">
        <v>204776</v>
      </c>
      <c r="O66" s="188">
        <v>207455</v>
      </c>
      <c r="P66" s="187">
        <f t="shared" si="16"/>
        <v>980376</v>
      </c>
      <c r="Q66" s="191">
        <f t="shared" si="17"/>
        <v>1008830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49860</v>
      </c>
      <c r="I67" s="189">
        <f>SUM(G67:H67)</f>
        <v>49860</v>
      </c>
      <c r="J67" s="200"/>
      <c r="K67" s="188">
        <v>2041998</v>
      </c>
      <c r="L67" s="187">
        <v>2354510</v>
      </c>
      <c r="M67" s="187">
        <v>1948593</v>
      </c>
      <c r="N67" s="187">
        <v>1487582</v>
      </c>
      <c r="O67" s="188">
        <v>547229</v>
      </c>
      <c r="P67" s="187">
        <f t="shared" si="16"/>
        <v>8379912</v>
      </c>
      <c r="Q67" s="191">
        <f t="shared" si="17"/>
        <v>8429772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41940</v>
      </c>
      <c r="I70" s="184">
        <f>SUM(I71:I73)</f>
        <v>41940</v>
      </c>
      <c r="J70" s="203"/>
      <c r="K70" s="183">
        <f aca="true" t="shared" si="18" ref="K70:Q70">SUM(K71:K73)</f>
        <v>5020851</v>
      </c>
      <c r="L70" s="182">
        <f t="shared" si="18"/>
        <v>9442371</v>
      </c>
      <c r="M70" s="182">
        <f t="shared" si="18"/>
        <v>12177314</v>
      </c>
      <c r="N70" s="182">
        <f t="shared" si="18"/>
        <v>14161214</v>
      </c>
      <c r="O70" s="183">
        <f t="shared" si="18"/>
        <v>21184311</v>
      </c>
      <c r="P70" s="182">
        <f t="shared" si="18"/>
        <v>61986061</v>
      </c>
      <c r="Q70" s="186">
        <f t="shared" si="18"/>
        <v>62028001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41940</v>
      </c>
      <c r="I71" s="189">
        <f>SUM(G71:H71)</f>
        <v>41940</v>
      </c>
      <c r="J71" s="200"/>
      <c r="K71" s="188">
        <v>1321427</v>
      </c>
      <c r="L71" s="187">
        <v>3466153</v>
      </c>
      <c r="M71" s="187">
        <v>5591026</v>
      </c>
      <c r="N71" s="187">
        <v>7361374</v>
      </c>
      <c r="O71" s="188">
        <v>9072545</v>
      </c>
      <c r="P71" s="187">
        <f>SUM(J71:O71)</f>
        <v>26812525</v>
      </c>
      <c r="Q71" s="191">
        <f>I71+P71</f>
        <v>26854465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3498124</v>
      </c>
      <c r="L72" s="187">
        <v>5780759</v>
      </c>
      <c r="M72" s="187">
        <v>5538867</v>
      </c>
      <c r="N72" s="187">
        <v>4410485</v>
      </c>
      <c r="O72" s="188">
        <v>3840575</v>
      </c>
      <c r="P72" s="187">
        <f>SUM(J72:O72)</f>
        <v>23068810</v>
      </c>
      <c r="Q72" s="191">
        <f>I72+P72</f>
        <v>23068810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201300</v>
      </c>
      <c r="L73" s="209">
        <v>195459</v>
      </c>
      <c r="M73" s="209">
        <v>1047421</v>
      </c>
      <c r="N73" s="209">
        <v>2389355</v>
      </c>
      <c r="O73" s="208">
        <v>8271191</v>
      </c>
      <c r="P73" s="209">
        <f>SUM(J73:O73)</f>
        <v>12104726</v>
      </c>
      <c r="Q73" s="210">
        <f>I73+P73</f>
        <v>12104726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5223199</v>
      </c>
      <c r="H74" s="212">
        <f t="shared" si="19"/>
        <v>4589532</v>
      </c>
      <c r="I74" s="213">
        <f t="shared" si="19"/>
        <v>9812731</v>
      </c>
      <c r="J74" s="214">
        <f t="shared" si="19"/>
        <v>-2330</v>
      </c>
      <c r="K74" s="212">
        <f t="shared" si="19"/>
        <v>21484187</v>
      </c>
      <c r="L74" s="211">
        <f t="shared" si="19"/>
        <v>27430090</v>
      </c>
      <c r="M74" s="211">
        <f t="shared" si="19"/>
        <v>30225974</v>
      </c>
      <c r="N74" s="211">
        <f t="shared" si="19"/>
        <v>26636751</v>
      </c>
      <c r="O74" s="212">
        <f t="shared" si="19"/>
        <v>33410431</v>
      </c>
      <c r="P74" s="211">
        <f t="shared" si="19"/>
        <v>139185103</v>
      </c>
      <c r="Q74" s="215">
        <f t="shared" si="19"/>
        <v>148997834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58552447</v>
      </c>
      <c r="H76" s="183">
        <f t="shared" si="20"/>
        <v>48167947</v>
      </c>
      <c r="I76" s="184">
        <f t="shared" si="20"/>
        <v>106720394</v>
      </c>
      <c r="J76" s="185">
        <f t="shared" si="20"/>
        <v>-24698</v>
      </c>
      <c r="K76" s="223">
        <f t="shared" si="20"/>
        <v>153119390</v>
      </c>
      <c r="L76" s="182">
        <f t="shared" si="20"/>
        <v>162851173</v>
      </c>
      <c r="M76" s="182">
        <f t="shared" si="20"/>
        <v>165421203</v>
      </c>
      <c r="N76" s="182">
        <f t="shared" si="20"/>
        <v>111550740</v>
      </c>
      <c r="O76" s="183">
        <f t="shared" si="20"/>
        <v>118137392</v>
      </c>
      <c r="P76" s="182">
        <f t="shared" si="20"/>
        <v>711055200</v>
      </c>
      <c r="Q76" s="186">
        <f t="shared" si="20"/>
        <v>817775594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28508143</v>
      </c>
      <c r="H77" s="188">
        <f t="shared" si="21"/>
        <v>19294403</v>
      </c>
      <c r="I77" s="189">
        <f t="shared" si="21"/>
        <v>47802546</v>
      </c>
      <c r="J77" s="190">
        <f t="shared" si="21"/>
        <v>20352</v>
      </c>
      <c r="K77" s="224">
        <f t="shared" si="21"/>
        <v>62818053</v>
      </c>
      <c r="L77" s="187">
        <f t="shared" si="21"/>
        <v>59215783</v>
      </c>
      <c r="M77" s="187">
        <f t="shared" si="21"/>
        <v>66369297</v>
      </c>
      <c r="N77" s="187">
        <f t="shared" si="21"/>
        <v>47273844</v>
      </c>
      <c r="O77" s="188">
        <f t="shared" si="21"/>
        <v>73245147</v>
      </c>
      <c r="P77" s="187">
        <f t="shared" si="21"/>
        <v>308942476</v>
      </c>
      <c r="Q77" s="191">
        <f t="shared" si="21"/>
        <v>356745022</v>
      </c>
    </row>
    <row r="78" spans="3:17" ht="18" customHeight="1">
      <c r="C78" s="130"/>
      <c r="D78" s="133"/>
      <c r="E78" s="134" t="s">
        <v>92</v>
      </c>
      <c r="F78" s="135"/>
      <c r="G78" s="187">
        <v>26120267</v>
      </c>
      <c r="H78" s="188">
        <v>16103334</v>
      </c>
      <c r="I78" s="189">
        <f>SUM(G78:H78)</f>
        <v>42223601</v>
      </c>
      <c r="J78" s="190">
        <v>20352</v>
      </c>
      <c r="K78" s="224">
        <v>52232091</v>
      </c>
      <c r="L78" s="187">
        <v>47860236</v>
      </c>
      <c r="M78" s="187">
        <v>50436505</v>
      </c>
      <c r="N78" s="187">
        <v>34442019</v>
      </c>
      <c r="O78" s="188">
        <v>44395968</v>
      </c>
      <c r="P78" s="187">
        <f>SUM(J78:O78)</f>
        <v>229387171</v>
      </c>
      <c r="Q78" s="191">
        <f>I78+P78</f>
        <v>271610772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63366</v>
      </c>
      <c r="I79" s="189">
        <f>SUM(G79:H79)</f>
        <v>63366</v>
      </c>
      <c r="J79" s="190">
        <v>0</v>
      </c>
      <c r="K79" s="224">
        <v>208820</v>
      </c>
      <c r="L79" s="187">
        <v>738162</v>
      </c>
      <c r="M79" s="187">
        <v>2154163</v>
      </c>
      <c r="N79" s="187">
        <v>2264286</v>
      </c>
      <c r="O79" s="188">
        <v>10975713</v>
      </c>
      <c r="P79" s="187">
        <f>SUM(J79:O79)</f>
        <v>16341144</v>
      </c>
      <c r="Q79" s="191">
        <f>I79+P79</f>
        <v>16404510</v>
      </c>
    </row>
    <row r="80" spans="3:17" ht="18" customHeight="1">
      <c r="C80" s="130"/>
      <c r="D80" s="133"/>
      <c r="E80" s="134" t="s">
        <v>94</v>
      </c>
      <c r="F80" s="135"/>
      <c r="G80" s="187">
        <v>1691300</v>
      </c>
      <c r="H80" s="188">
        <v>2601335</v>
      </c>
      <c r="I80" s="189">
        <f>SUM(G80:H80)</f>
        <v>4292635</v>
      </c>
      <c r="J80" s="190">
        <v>0</v>
      </c>
      <c r="K80" s="224">
        <v>8226026</v>
      </c>
      <c r="L80" s="187">
        <v>8368241</v>
      </c>
      <c r="M80" s="187">
        <v>11483749</v>
      </c>
      <c r="N80" s="187">
        <v>8983105</v>
      </c>
      <c r="O80" s="188">
        <v>15886742</v>
      </c>
      <c r="P80" s="187">
        <f>SUM(J80:O80)</f>
        <v>52947863</v>
      </c>
      <c r="Q80" s="191">
        <f>I80+P80</f>
        <v>57240498</v>
      </c>
    </row>
    <row r="81" spans="3:17" ht="18" customHeight="1">
      <c r="C81" s="130"/>
      <c r="D81" s="133"/>
      <c r="E81" s="134" t="s">
        <v>95</v>
      </c>
      <c r="F81" s="135"/>
      <c r="G81" s="187">
        <v>118976</v>
      </c>
      <c r="H81" s="188">
        <v>123968</v>
      </c>
      <c r="I81" s="189">
        <f>SUM(G81:H81)</f>
        <v>242944</v>
      </c>
      <c r="J81" s="190">
        <v>0</v>
      </c>
      <c r="K81" s="224">
        <v>458016</v>
      </c>
      <c r="L81" s="187">
        <v>398944</v>
      </c>
      <c r="M81" s="187">
        <v>490880</v>
      </c>
      <c r="N81" s="187">
        <v>269734</v>
      </c>
      <c r="O81" s="188">
        <v>369824</v>
      </c>
      <c r="P81" s="187">
        <f>SUM(J81:O81)</f>
        <v>1987398</v>
      </c>
      <c r="Q81" s="191">
        <f>I81+P81</f>
        <v>2230342</v>
      </c>
    </row>
    <row r="82" spans="3:17" ht="18" customHeight="1">
      <c r="C82" s="130"/>
      <c r="D82" s="133"/>
      <c r="E82" s="290" t="s">
        <v>105</v>
      </c>
      <c r="F82" s="291"/>
      <c r="G82" s="187">
        <v>577600</v>
      </c>
      <c r="H82" s="188">
        <v>402400</v>
      </c>
      <c r="I82" s="189">
        <f>SUM(G82:H82)</f>
        <v>980000</v>
      </c>
      <c r="J82" s="190">
        <v>0</v>
      </c>
      <c r="K82" s="224">
        <v>1693100</v>
      </c>
      <c r="L82" s="187">
        <v>1850200</v>
      </c>
      <c r="M82" s="187">
        <v>1804000</v>
      </c>
      <c r="N82" s="187">
        <v>1314700</v>
      </c>
      <c r="O82" s="188">
        <v>1616900</v>
      </c>
      <c r="P82" s="187">
        <f>SUM(J82:O82)</f>
        <v>8278900</v>
      </c>
      <c r="Q82" s="191">
        <f>I82+P82</f>
        <v>9258900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13452562</v>
      </c>
      <c r="H83" s="188">
        <f t="shared" si="22"/>
        <v>17587108</v>
      </c>
      <c r="I83" s="189">
        <f t="shared" si="22"/>
        <v>31039670</v>
      </c>
      <c r="J83" s="190">
        <f t="shared" si="22"/>
        <v>0</v>
      </c>
      <c r="K83" s="224">
        <f t="shared" si="22"/>
        <v>47605196</v>
      </c>
      <c r="L83" s="187">
        <f t="shared" si="22"/>
        <v>53410423</v>
      </c>
      <c r="M83" s="187">
        <f t="shared" si="22"/>
        <v>46314763</v>
      </c>
      <c r="N83" s="187">
        <f t="shared" si="22"/>
        <v>27629740</v>
      </c>
      <c r="O83" s="188">
        <f t="shared" si="22"/>
        <v>14891189</v>
      </c>
      <c r="P83" s="187">
        <f t="shared" si="22"/>
        <v>189851311</v>
      </c>
      <c r="Q83" s="191">
        <f t="shared" si="22"/>
        <v>220890981</v>
      </c>
    </row>
    <row r="84" spans="3:17" ht="18" customHeight="1">
      <c r="C84" s="130"/>
      <c r="D84" s="133"/>
      <c r="E84" s="137" t="s">
        <v>97</v>
      </c>
      <c r="F84" s="137"/>
      <c r="G84" s="187">
        <v>10944846</v>
      </c>
      <c r="H84" s="188">
        <v>14213622</v>
      </c>
      <c r="I84" s="189">
        <f>SUM(G84:H84)</f>
        <v>25158468</v>
      </c>
      <c r="J84" s="190">
        <v>0</v>
      </c>
      <c r="K84" s="224">
        <v>38837912</v>
      </c>
      <c r="L84" s="187">
        <v>42372678</v>
      </c>
      <c r="M84" s="187">
        <v>35694419</v>
      </c>
      <c r="N84" s="187">
        <v>20488632</v>
      </c>
      <c r="O84" s="188">
        <v>12043602</v>
      </c>
      <c r="P84" s="187">
        <f>SUM(J84:O84)</f>
        <v>149437243</v>
      </c>
      <c r="Q84" s="191">
        <f>I84+P84</f>
        <v>174595711</v>
      </c>
    </row>
    <row r="85" spans="3:17" ht="18" customHeight="1">
      <c r="C85" s="130"/>
      <c r="D85" s="133"/>
      <c r="E85" s="137" t="s">
        <v>98</v>
      </c>
      <c r="F85" s="137"/>
      <c r="G85" s="187">
        <v>2507716</v>
      </c>
      <c r="H85" s="188">
        <v>3373486</v>
      </c>
      <c r="I85" s="189">
        <f>SUM(G85:H85)</f>
        <v>5881202</v>
      </c>
      <c r="J85" s="190">
        <v>0</v>
      </c>
      <c r="K85" s="224">
        <v>8767284</v>
      </c>
      <c r="L85" s="187">
        <v>11037745</v>
      </c>
      <c r="M85" s="187">
        <v>10620344</v>
      </c>
      <c r="N85" s="187">
        <v>7141108</v>
      </c>
      <c r="O85" s="188">
        <v>2847587</v>
      </c>
      <c r="P85" s="187">
        <f>SUM(J85:O85)</f>
        <v>40414068</v>
      </c>
      <c r="Q85" s="191">
        <f>I85+P85</f>
        <v>46295270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56762</v>
      </c>
      <c r="H86" s="188">
        <f t="shared" si="23"/>
        <v>589267</v>
      </c>
      <c r="I86" s="189">
        <f t="shared" si="23"/>
        <v>646029</v>
      </c>
      <c r="J86" s="190">
        <f t="shared" si="23"/>
        <v>0</v>
      </c>
      <c r="K86" s="224">
        <f t="shared" si="23"/>
        <v>5115344</v>
      </c>
      <c r="L86" s="187">
        <f t="shared" si="23"/>
        <v>9599526</v>
      </c>
      <c r="M86" s="187">
        <f t="shared" si="23"/>
        <v>14114103</v>
      </c>
      <c r="N86" s="187">
        <f t="shared" si="23"/>
        <v>11869408</v>
      </c>
      <c r="O86" s="188">
        <f t="shared" si="23"/>
        <v>7610434</v>
      </c>
      <c r="P86" s="187">
        <f t="shared" si="23"/>
        <v>48308815</v>
      </c>
      <c r="Q86" s="191">
        <f t="shared" si="23"/>
        <v>48954844</v>
      </c>
    </row>
    <row r="87" spans="3:17" ht="18" customHeight="1">
      <c r="C87" s="130"/>
      <c r="D87" s="133"/>
      <c r="E87" s="134" t="s">
        <v>99</v>
      </c>
      <c r="F87" s="135"/>
      <c r="G87" s="187">
        <v>56762</v>
      </c>
      <c r="H87" s="188">
        <v>479350</v>
      </c>
      <c r="I87" s="189">
        <f>SUM(G87:H87)</f>
        <v>536112</v>
      </c>
      <c r="J87" s="190">
        <v>0</v>
      </c>
      <c r="K87" s="224">
        <v>3794481</v>
      </c>
      <c r="L87" s="187">
        <v>7767975</v>
      </c>
      <c r="M87" s="187">
        <v>10495966</v>
      </c>
      <c r="N87" s="187">
        <v>8906680</v>
      </c>
      <c r="O87" s="188">
        <v>5567577</v>
      </c>
      <c r="P87" s="187">
        <f>SUM(J87:O87)</f>
        <v>36532679</v>
      </c>
      <c r="Q87" s="191">
        <f>I87+P87</f>
        <v>37068791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109917</v>
      </c>
      <c r="I88" s="189">
        <f>SUM(G88:H88)</f>
        <v>109917</v>
      </c>
      <c r="J88" s="190">
        <v>0</v>
      </c>
      <c r="K88" s="224">
        <v>1320863</v>
      </c>
      <c r="L88" s="187">
        <v>1831551</v>
      </c>
      <c r="M88" s="187">
        <v>3618137</v>
      </c>
      <c r="N88" s="187">
        <v>2962728</v>
      </c>
      <c r="O88" s="188">
        <v>2004768</v>
      </c>
      <c r="P88" s="187">
        <f>SUM(J88:O88)</f>
        <v>11738047</v>
      </c>
      <c r="Q88" s="191">
        <f>I88+P88</f>
        <v>11847964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38089</v>
      </c>
      <c r="P89" s="187">
        <f>SUM(J89:O89)</f>
        <v>38089</v>
      </c>
      <c r="Q89" s="191">
        <f>I89+P89</f>
        <v>38089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5238008</v>
      </c>
      <c r="H90" s="188">
        <f t="shared" si="24"/>
        <v>2959171</v>
      </c>
      <c r="I90" s="189">
        <f t="shared" si="24"/>
        <v>8197179</v>
      </c>
      <c r="J90" s="190">
        <f t="shared" si="24"/>
        <v>0</v>
      </c>
      <c r="K90" s="188">
        <f t="shared" si="24"/>
        <v>7810735</v>
      </c>
      <c r="L90" s="187">
        <f t="shared" si="24"/>
        <v>13236193</v>
      </c>
      <c r="M90" s="187">
        <f t="shared" si="24"/>
        <v>13702676</v>
      </c>
      <c r="N90" s="187">
        <f t="shared" si="24"/>
        <v>9234016</v>
      </c>
      <c r="O90" s="188">
        <f t="shared" si="24"/>
        <v>10134880</v>
      </c>
      <c r="P90" s="187">
        <f t="shared" si="24"/>
        <v>54118500</v>
      </c>
      <c r="Q90" s="191">
        <f t="shared" si="24"/>
        <v>62315679</v>
      </c>
    </row>
    <row r="91" spans="3:17" ht="18" customHeight="1">
      <c r="C91" s="130"/>
      <c r="D91" s="133"/>
      <c r="E91" s="139" t="s">
        <v>102</v>
      </c>
      <c r="F91" s="135"/>
      <c r="G91" s="187">
        <v>1694900</v>
      </c>
      <c r="H91" s="188">
        <v>1809030</v>
      </c>
      <c r="I91" s="189">
        <f>SUM(G91:H91)</f>
        <v>3503930</v>
      </c>
      <c r="J91" s="190">
        <v>0</v>
      </c>
      <c r="K91" s="188">
        <v>4123300</v>
      </c>
      <c r="L91" s="187">
        <v>10539340</v>
      </c>
      <c r="M91" s="187">
        <v>11352320</v>
      </c>
      <c r="N91" s="187">
        <v>8163740</v>
      </c>
      <c r="O91" s="188">
        <v>9424970</v>
      </c>
      <c r="P91" s="187">
        <f>SUM(J91:O91)</f>
        <v>43603670</v>
      </c>
      <c r="Q91" s="191">
        <f>I91+P91</f>
        <v>47107600</v>
      </c>
    </row>
    <row r="92" spans="3:17" ht="18" customHeight="1">
      <c r="C92" s="130"/>
      <c r="D92" s="140"/>
      <c r="E92" s="137" t="s">
        <v>74</v>
      </c>
      <c r="F92" s="141"/>
      <c r="G92" s="187">
        <v>543695</v>
      </c>
      <c r="H92" s="188">
        <v>473047</v>
      </c>
      <c r="I92" s="189">
        <f>SUM(G92:H92)</f>
        <v>1016742</v>
      </c>
      <c r="J92" s="190">
        <v>0</v>
      </c>
      <c r="K92" s="188">
        <v>441190</v>
      </c>
      <c r="L92" s="187">
        <v>1038953</v>
      </c>
      <c r="M92" s="187">
        <v>969221</v>
      </c>
      <c r="N92" s="187">
        <v>536590</v>
      </c>
      <c r="O92" s="188">
        <v>627800</v>
      </c>
      <c r="P92" s="187">
        <f>SUM(J92:O92)</f>
        <v>3613754</v>
      </c>
      <c r="Q92" s="191">
        <f>I92+P92</f>
        <v>4630496</v>
      </c>
    </row>
    <row r="93" spans="3:17" ht="18" customHeight="1">
      <c r="C93" s="130"/>
      <c r="D93" s="142"/>
      <c r="E93" s="134" t="s">
        <v>75</v>
      </c>
      <c r="F93" s="143"/>
      <c r="G93" s="187">
        <v>2999413</v>
      </c>
      <c r="H93" s="188">
        <v>677094</v>
      </c>
      <c r="I93" s="189">
        <f>SUM(G93:H93)</f>
        <v>3676507</v>
      </c>
      <c r="J93" s="190">
        <v>0</v>
      </c>
      <c r="K93" s="188">
        <v>3246245</v>
      </c>
      <c r="L93" s="187">
        <v>1657900</v>
      </c>
      <c r="M93" s="187">
        <v>1381135</v>
      </c>
      <c r="N93" s="187">
        <v>533686</v>
      </c>
      <c r="O93" s="188">
        <v>82110</v>
      </c>
      <c r="P93" s="187">
        <f>SUM(J93:O93)</f>
        <v>6901076</v>
      </c>
      <c r="Q93" s="191">
        <f>I93+P93</f>
        <v>10577583</v>
      </c>
    </row>
    <row r="94" spans="3:17" ht="18" customHeight="1">
      <c r="C94" s="130"/>
      <c r="D94" s="133" t="s">
        <v>76</v>
      </c>
      <c r="E94" s="144"/>
      <c r="F94" s="144"/>
      <c r="G94" s="187">
        <v>3666879</v>
      </c>
      <c r="H94" s="188">
        <v>4083118</v>
      </c>
      <c r="I94" s="189">
        <f>SUM(G94:H94)</f>
        <v>7749997</v>
      </c>
      <c r="J94" s="190">
        <v>0</v>
      </c>
      <c r="K94" s="188">
        <v>12511709</v>
      </c>
      <c r="L94" s="187">
        <v>14178354</v>
      </c>
      <c r="M94" s="187">
        <v>12038590</v>
      </c>
      <c r="N94" s="187">
        <v>8870139</v>
      </c>
      <c r="O94" s="188">
        <v>5826411</v>
      </c>
      <c r="P94" s="187">
        <f>SUM(J94:O94)</f>
        <v>53425203</v>
      </c>
      <c r="Q94" s="191">
        <f>I94+P94</f>
        <v>61175200</v>
      </c>
    </row>
    <row r="95" spans="3:17" ht="18" customHeight="1">
      <c r="C95" s="145"/>
      <c r="D95" s="146" t="s">
        <v>103</v>
      </c>
      <c r="E95" s="147"/>
      <c r="F95" s="147"/>
      <c r="G95" s="192">
        <v>7630093</v>
      </c>
      <c r="H95" s="193">
        <v>3654880</v>
      </c>
      <c r="I95" s="194">
        <f>SUM(G95:H95)</f>
        <v>11284973</v>
      </c>
      <c r="J95" s="195">
        <v>-45050</v>
      </c>
      <c r="K95" s="193">
        <v>17258353</v>
      </c>
      <c r="L95" s="192">
        <v>13210894</v>
      </c>
      <c r="M95" s="192">
        <v>12881774</v>
      </c>
      <c r="N95" s="192">
        <v>6673593</v>
      </c>
      <c r="O95" s="193">
        <v>6429331</v>
      </c>
      <c r="P95" s="194">
        <f>SUM(J95:O95)</f>
        <v>56408895</v>
      </c>
      <c r="Q95" s="196">
        <f>I95+P95</f>
        <v>67693868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107961</v>
      </c>
      <c r="H96" s="183">
        <f t="shared" si="25"/>
        <v>897490</v>
      </c>
      <c r="I96" s="184">
        <f t="shared" si="25"/>
        <v>1005451</v>
      </c>
      <c r="J96" s="185">
        <f t="shared" si="25"/>
        <v>0</v>
      </c>
      <c r="K96" s="223">
        <f t="shared" si="25"/>
        <v>24199413</v>
      </c>
      <c r="L96" s="182">
        <f t="shared" si="25"/>
        <v>29088092</v>
      </c>
      <c r="M96" s="182">
        <f t="shared" si="25"/>
        <v>26575731</v>
      </c>
      <c r="N96" s="182">
        <f t="shared" si="25"/>
        <v>20600201</v>
      </c>
      <c r="O96" s="183">
        <f t="shared" si="25"/>
        <v>10915268</v>
      </c>
      <c r="P96" s="182">
        <f t="shared" si="25"/>
        <v>111378705</v>
      </c>
      <c r="Q96" s="186">
        <f>SUM(Q97:Q102)</f>
        <v>112384156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60590</v>
      </c>
      <c r="H98" s="188">
        <v>114733</v>
      </c>
      <c r="I98" s="189">
        <f>SUM(G98:H98)</f>
        <v>175323</v>
      </c>
      <c r="J98" s="190">
        <v>0</v>
      </c>
      <c r="K98" s="224">
        <v>1726993</v>
      </c>
      <c r="L98" s="187">
        <v>1855371</v>
      </c>
      <c r="M98" s="187">
        <v>3149065</v>
      </c>
      <c r="N98" s="187">
        <v>2693666</v>
      </c>
      <c r="O98" s="188">
        <v>2915618</v>
      </c>
      <c r="P98" s="187">
        <f t="shared" si="26"/>
        <v>12340713</v>
      </c>
      <c r="Q98" s="191">
        <f>I98+P98</f>
        <v>12516036</v>
      </c>
    </row>
    <row r="99" spans="3:17" ht="18" customHeight="1">
      <c r="C99" s="130"/>
      <c r="D99" s="284" t="s">
        <v>80</v>
      </c>
      <c r="E99" s="285"/>
      <c r="F99" s="286"/>
      <c r="G99" s="187">
        <v>47371</v>
      </c>
      <c r="H99" s="188">
        <v>254241</v>
      </c>
      <c r="I99" s="189">
        <f>SUM(G99:H99)</f>
        <v>301612</v>
      </c>
      <c r="J99" s="190">
        <v>0</v>
      </c>
      <c r="K99" s="224">
        <v>838204</v>
      </c>
      <c r="L99" s="187">
        <v>2314838</v>
      </c>
      <c r="M99" s="187">
        <v>2869286</v>
      </c>
      <c r="N99" s="187">
        <v>2170624</v>
      </c>
      <c r="O99" s="188">
        <v>2199023</v>
      </c>
      <c r="P99" s="187">
        <f>SUM(J99:O99)</f>
        <v>10391975</v>
      </c>
      <c r="Q99" s="191">
        <f t="shared" si="27"/>
        <v>10693587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528516</v>
      </c>
      <c r="I100" s="189">
        <f>SUM(G100:H100)</f>
        <v>528516</v>
      </c>
      <c r="J100" s="200"/>
      <c r="K100" s="224">
        <v>21634216</v>
      </c>
      <c r="L100" s="187">
        <v>24917883</v>
      </c>
      <c r="M100" s="187">
        <v>20557380</v>
      </c>
      <c r="N100" s="187">
        <v>15735911</v>
      </c>
      <c r="O100" s="188">
        <v>5800627</v>
      </c>
      <c r="P100" s="187">
        <f t="shared" si="26"/>
        <v>88646017</v>
      </c>
      <c r="Q100" s="191">
        <f t="shared" si="27"/>
        <v>89174533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436176</v>
      </c>
      <c r="I103" s="184">
        <f>SUM(I104:I106)</f>
        <v>436176</v>
      </c>
      <c r="J103" s="203"/>
      <c r="K103" s="223">
        <f aca="true" t="shared" si="28" ref="K103:P103">SUM(K104:K106)</f>
        <v>52028644</v>
      </c>
      <c r="L103" s="182">
        <f t="shared" si="28"/>
        <v>97968957</v>
      </c>
      <c r="M103" s="182">
        <f t="shared" si="28"/>
        <v>126232468</v>
      </c>
      <c r="N103" s="182">
        <f t="shared" si="28"/>
        <v>146755667</v>
      </c>
      <c r="O103" s="183">
        <f t="shared" si="28"/>
        <v>219346171</v>
      </c>
      <c r="P103" s="182">
        <f t="shared" si="28"/>
        <v>642331907</v>
      </c>
      <c r="Q103" s="186">
        <f>SUM(Q104:Q106)</f>
        <v>642768083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436176</v>
      </c>
      <c r="I104" s="189">
        <f>SUM(G104:H104)</f>
        <v>436176</v>
      </c>
      <c r="J104" s="200"/>
      <c r="K104" s="224">
        <v>13698291</v>
      </c>
      <c r="L104" s="187">
        <v>35944414</v>
      </c>
      <c r="M104" s="187">
        <v>57979978</v>
      </c>
      <c r="N104" s="187">
        <v>76337169</v>
      </c>
      <c r="O104" s="188">
        <v>94139936</v>
      </c>
      <c r="P104" s="187">
        <f>SUM(J104:O104)</f>
        <v>278099788</v>
      </c>
      <c r="Q104" s="191">
        <f>I104+P104</f>
        <v>278535964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36255585</v>
      </c>
      <c r="L105" s="187">
        <v>60010049</v>
      </c>
      <c r="M105" s="187">
        <v>57481127</v>
      </c>
      <c r="N105" s="187">
        <v>45781584</v>
      </c>
      <c r="O105" s="188">
        <v>39896616</v>
      </c>
      <c r="P105" s="187">
        <f>SUM(J105:O105)</f>
        <v>239424961</v>
      </c>
      <c r="Q105" s="191">
        <f>I105+P105</f>
        <v>239424961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2074768</v>
      </c>
      <c r="L106" s="209">
        <v>2014494</v>
      </c>
      <c r="M106" s="209">
        <v>10771363</v>
      </c>
      <c r="N106" s="209">
        <v>24636914</v>
      </c>
      <c r="O106" s="208">
        <v>85309619</v>
      </c>
      <c r="P106" s="209">
        <f>SUM(J106:O106)</f>
        <v>124807158</v>
      </c>
      <c r="Q106" s="210">
        <f>I106+P106</f>
        <v>124807158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58660408</v>
      </c>
      <c r="H107" s="212">
        <f t="shared" si="29"/>
        <v>49501613</v>
      </c>
      <c r="I107" s="213">
        <f t="shared" si="29"/>
        <v>108162021</v>
      </c>
      <c r="J107" s="214">
        <f t="shared" si="29"/>
        <v>-24698</v>
      </c>
      <c r="K107" s="227">
        <f t="shared" si="29"/>
        <v>229347447</v>
      </c>
      <c r="L107" s="211">
        <f t="shared" si="29"/>
        <v>289908222</v>
      </c>
      <c r="M107" s="211">
        <f t="shared" si="29"/>
        <v>318229402</v>
      </c>
      <c r="N107" s="211">
        <f t="shared" si="29"/>
        <v>278906608</v>
      </c>
      <c r="O107" s="212">
        <f t="shared" si="29"/>
        <v>348398831</v>
      </c>
      <c r="P107" s="211">
        <f t="shared" si="29"/>
        <v>1464765812</v>
      </c>
      <c r="Q107" s="215">
        <f>Q76+Q96+Q103</f>
        <v>1572927833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53460037</v>
      </c>
      <c r="H109" s="183">
        <f t="shared" si="30"/>
        <v>43716361</v>
      </c>
      <c r="I109" s="184">
        <f t="shared" si="30"/>
        <v>97176398</v>
      </c>
      <c r="J109" s="185">
        <f t="shared" si="30"/>
        <v>-26734</v>
      </c>
      <c r="K109" s="223">
        <f t="shared" si="30"/>
        <v>139532213</v>
      </c>
      <c r="L109" s="182">
        <f t="shared" si="30"/>
        <v>147886270</v>
      </c>
      <c r="M109" s="182">
        <f t="shared" si="30"/>
        <v>150166466</v>
      </c>
      <c r="N109" s="182">
        <f t="shared" si="30"/>
        <v>101062578</v>
      </c>
      <c r="O109" s="183">
        <f t="shared" si="30"/>
        <v>106966154</v>
      </c>
      <c r="P109" s="182">
        <f t="shared" si="30"/>
        <v>645586947</v>
      </c>
      <c r="Q109" s="186">
        <f t="shared" si="30"/>
        <v>742763345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25657294</v>
      </c>
      <c r="H110" s="188">
        <f t="shared" si="31"/>
        <v>17364858</v>
      </c>
      <c r="I110" s="189">
        <f t="shared" si="31"/>
        <v>43022152</v>
      </c>
      <c r="J110" s="190">
        <f t="shared" si="31"/>
        <v>18316</v>
      </c>
      <c r="K110" s="224">
        <f t="shared" si="31"/>
        <v>56535673</v>
      </c>
      <c r="L110" s="187">
        <f t="shared" si="31"/>
        <v>53293768</v>
      </c>
      <c r="M110" s="187">
        <f t="shared" si="31"/>
        <v>59731990</v>
      </c>
      <c r="N110" s="187">
        <f t="shared" si="31"/>
        <v>42546220</v>
      </c>
      <c r="O110" s="188">
        <f t="shared" si="31"/>
        <v>65920325</v>
      </c>
      <c r="P110" s="187">
        <f t="shared" si="31"/>
        <v>278046292</v>
      </c>
      <c r="Q110" s="191">
        <f t="shared" si="31"/>
        <v>321068444</v>
      </c>
    </row>
    <row r="111" spans="3:17" ht="18" customHeight="1">
      <c r="C111" s="130"/>
      <c r="D111" s="133"/>
      <c r="E111" s="134" t="s">
        <v>92</v>
      </c>
      <c r="F111" s="135"/>
      <c r="G111" s="187">
        <v>23508231</v>
      </c>
      <c r="H111" s="188">
        <v>14492921</v>
      </c>
      <c r="I111" s="189">
        <f>SUM(G111:H111)</f>
        <v>38001152</v>
      </c>
      <c r="J111" s="190">
        <v>18316</v>
      </c>
      <c r="K111" s="224">
        <v>47008389</v>
      </c>
      <c r="L111" s="187">
        <v>43073867</v>
      </c>
      <c r="M111" s="187">
        <v>45392593</v>
      </c>
      <c r="N111" s="187">
        <v>30997658</v>
      </c>
      <c r="O111" s="188">
        <v>39956188</v>
      </c>
      <c r="P111" s="187">
        <f>SUM(J111:O111)</f>
        <v>206447011</v>
      </c>
      <c r="Q111" s="191">
        <f>I111+P111</f>
        <v>244448163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57029</v>
      </c>
      <c r="I112" s="189">
        <f>SUM(G112:H112)</f>
        <v>57029</v>
      </c>
      <c r="J112" s="190">
        <v>0</v>
      </c>
      <c r="K112" s="224">
        <v>187938</v>
      </c>
      <c r="L112" s="187">
        <v>664345</v>
      </c>
      <c r="M112" s="187">
        <v>1938746</v>
      </c>
      <c r="N112" s="187">
        <v>2037856</v>
      </c>
      <c r="O112" s="188">
        <v>9878133</v>
      </c>
      <c r="P112" s="187">
        <f>SUM(J112:O112)</f>
        <v>14707018</v>
      </c>
      <c r="Q112" s="191">
        <f>I112+P112</f>
        <v>14764047</v>
      </c>
    </row>
    <row r="113" spans="3:17" ht="18" customHeight="1">
      <c r="C113" s="130"/>
      <c r="D113" s="133"/>
      <c r="E113" s="134" t="s">
        <v>94</v>
      </c>
      <c r="F113" s="135"/>
      <c r="G113" s="187">
        <v>1522149</v>
      </c>
      <c r="H113" s="188">
        <v>2341179</v>
      </c>
      <c r="I113" s="189">
        <f>SUM(G113:H113)</f>
        <v>3863328</v>
      </c>
      <c r="J113" s="190">
        <v>0</v>
      </c>
      <c r="K113" s="224">
        <v>7403353</v>
      </c>
      <c r="L113" s="187">
        <v>7531340</v>
      </c>
      <c r="M113" s="187">
        <v>10335274</v>
      </c>
      <c r="N113" s="187">
        <v>8084722</v>
      </c>
      <c r="O113" s="188">
        <v>14297962</v>
      </c>
      <c r="P113" s="187">
        <f>SUM(J113:O113)</f>
        <v>47652651</v>
      </c>
      <c r="Q113" s="191">
        <f>I113+P113</f>
        <v>51515979</v>
      </c>
    </row>
    <row r="114" spans="3:17" ht="18" customHeight="1">
      <c r="C114" s="130"/>
      <c r="D114" s="133"/>
      <c r="E114" s="134" t="s">
        <v>95</v>
      </c>
      <c r="F114" s="135"/>
      <c r="G114" s="187">
        <v>107074</v>
      </c>
      <c r="H114" s="188">
        <v>111569</v>
      </c>
      <c r="I114" s="189">
        <f>SUM(G114:H114)</f>
        <v>218643</v>
      </c>
      <c r="J114" s="190">
        <v>0</v>
      </c>
      <c r="K114" s="224">
        <v>412203</v>
      </c>
      <c r="L114" s="187">
        <v>359036</v>
      </c>
      <c r="M114" s="187">
        <v>441777</v>
      </c>
      <c r="N114" s="187">
        <v>242754</v>
      </c>
      <c r="O114" s="188">
        <v>332832</v>
      </c>
      <c r="P114" s="187">
        <f>SUM(J114:O114)</f>
        <v>1788602</v>
      </c>
      <c r="Q114" s="191">
        <f>I114+P114</f>
        <v>2007245</v>
      </c>
    </row>
    <row r="115" spans="3:17" ht="18" customHeight="1">
      <c r="C115" s="130"/>
      <c r="D115" s="133"/>
      <c r="E115" s="290" t="s">
        <v>105</v>
      </c>
      <c r="F115" s="291"/>
      <c r="G115" s="187">
        <v>519840</v>
      </c>
      <c r="H115" s="188">
        <v>362160</v>
      </c>
      <c r="I115" s="189">
        <f>SUM(G115:H115)</f>
        <v>882000</v>
      </c>
      <c r="J115" s="190">
        <v>0</v>
      </c>
      <c r="K115" s="224">
        <v>1523790</v>
      </c>
      <c r="L115" s="187">
        <v>1665180</v>
      </c>
      <c r="M115" s="187">
        <v>1623600</v>
      </c>
      <c r="N115" s="187">
        <v>1183230</v>
      </c>
      <c r="O115" s="188">
        <v>1455210</v>
      </c>
      <c r="P115" s="187">
        <f>SUM(J115:O115)</f>
        <v>7451010</v>
      </c>
      <c r="Q115" s="191">
        <f>I115+P115</f>
        <v>8333010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12107202</v>
      </c>
      <c r="H116" s="188">
        <f t="shared" si="32"/>
        <v>15828250</v>
      </c>
      <c r="I116" s="189">
        <f t="shared" si="32"/>
        <v>27935452</v>
      </c>
      <c r="J116" s="190">
        <f t="shared" si="32"/>
        <v>0</v>
      </c>
      <c r="K116" s="224">
        <f t="shared" si="32"/>
        <v>42844274</v>
      </c>
      <c r="L116" s="187">
        <f t="shared" si="32"/>
        <v>48069055</v>
      </c>
      <c r="M116" s="187">
        <f t="shared" si="32"/>
        <v>41682985</v>
      </c>
      <c r="N116" s="187">
        <f t="shared" si="32"/>
        <v>24866631</v>
      </c>
      <c r="O116" s="188">
        <f t="shared" si="32"/>
        <v>13401998</v>
      </c>
      <c r="P116" s="187">
        <f t="shared" si="32"/>
        <v>170864943</v>
      </c>
      <c r="Q116" s="191">
        <f t="shared" si="32"/>
        <v>198800395</v>
      </c>
    </row>
    <row r="117" spans="3:17" ht="18" customHeight="1">
      <c r="C117" s="130"/>
      <c r="D117" s="133"/>
      <c r="E117" s="137" t="s">
        <v>97</v>
      </c>
      <c r="F117" s="137"/>
      <c r="G117" s="187">
        <v>9850275</v>
      </c>
      <c r="H117" s="188">
        <v>12792163</v>
      </c>
      <c r="I117" s="189">
        <f>SUM(G117:H117)</f>
        <v>22642438</v>
      </c>
      <c r="J117" s="190">
        <v>0</v>
      </c>
      <c r="K117" s="224">
        <v>34953802</v>
      </c>
      <c r="L117" s="187">
        <v>38135156</v>
      </c>
      <c r="M117" s="187">
        <v>32124750</v>
      </c>
      <c r="N117" s="187">
        <v>18439666</v>
      </c>
      <c r="O117" s="188">
        <v>10839186</v>
      </c>
      <c r="P117" s="187">
        <f>SUM(J117:O117)</f>
        <v>134492560</v>
      </c>
      <c r="Q117" s="191">
        <f>I117+P117</f>
        <v>157134998</v>
      </c>
    </row>
    <row r="118" spans="3:17" ht="18" customHeight="1">
      <c r="C118" s="130"/>
      <c r="D118" s="133"/>
      <c r="E118" s="137" t="s">
        <v>98</v>
      </c>
      <c r="F118" s="137"/>
      <c r="G118" s="187">
        <v>2256927</v>
      </c>
      <c r="H118" s="188">
        <v>3036087</v>
      </c>
      <c r="I118" s="189">
        <f>SUM(G118:H118)</f>
        <v>5293014</v>
      </c>
      <c r="J118" s="190">
        <v>0</v>
      </c>
      <c r="K118" s="224">
        <v>7890472</v>
      </c>
      <c r="L118" s="187">
        <v>9933899</v>
      </c>
      <c r="M118" s="187">
        <v>9558235</v>
      </c>
      <c r="N118" s="187">
        <v>6426965</v>
      </c>
      <c r="O118" s="188">
        <v>2562812</v>
      </c>
      <c r="P118" s="187">
        <f>SUM(J118:O118)</f>
        <v>36372383</v>
      </c>
      <c r="Q118" s="191">
        <f>I118+P118</f>
        <v>41665397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51085</v>
      </c>
      <c r="H119" s="188">
        <f t="shared" si="33"/>
        <v>530332</v>
      </c>
      <c r="I119" s="189">
        <f t="shared" si="33"/>
        <v>581417</v>
      </c>
      <c r="J119" s="190">
        <f t="shared" si="33"/>
        <v>0</v>
      </c>
      <c r="K119" s="224">
        <f t="shared" si="33"/>
        <v>4603765</v>
      </c>
      <c r="L119" s="187">
        <f t="shared" si="33"/>
        <v>8639487</v>
      </c>
      <c r="M119" s="187">
        <f t="shared" si="33"/>
        <v>12702611</v>
      </c>
      <c r="N119" s="187">
        <f t="shared" si="33"/>
        <v>10682405</v>
      </c>
      <c r="O119" s="188">
        <f t="shared" si="33"/>
        <v>6849352</v>
      </c>
      <c r="P119" s="187">
        <f t="shared" si="33"/>
        <v>43477620</v>
      </c>
      <c r="Q119" s="191">
        <f t="shared" si="33"/>
        <v>44059037</v>
      </c>
    </row>
    <row r="120" spans="3:17" ht="18" customHeight="1">
      <c r="C120" s="130"/>
      <c r="D120" s="133"/>
      <c r="E120" s="134" t="s">
        <v>99</v>
      </c>
      <c r="F120" s="135"/>
      <c r="G120" s="187">
        <v>51085</v>
      </c>
      <c r="H120" s="188">
        <v>431408</v>
      </c>
      <c r="I120" s="189">
        <f>SUM(G120:H120)</f>
        <v>482493</v>
      </c>
      <c r="J120" s="190">
        <v>0</v>
      </c>
      <c r="K120" s="224">
        <v>3415001</v>
      </c>
      <c r="L120" s="187">
        <v>6991107</v>
      </c>
      <c r="M120" s="187">
        <v>9446309</v>
      </c>
      <c r="N120" s="187">
        <v>8015967</v>
      </c>
      <c r="O120" s="188">
        <v>5010793</v>
      </c>
      <c r="P120" s="187">
        <f>SUM(J120:O120)</f>
        <v>32879177</v>
      </c>
      <c r="Q120" s="191">
        <f>I120+P120</f>
        <v>33361670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98924</v>
      </c>
      <c r="I121" s="189">
        <f>SUM(G121:H121)</f>
        <v>98924</v>
      </c>
      <c r="J121" s="190">
        <v>0</v>
      </c>
      <c r="K121" s="224">
        <v>1188764</v>
      </c>
      <c r="L121" s="187">
        <v>1648380</v>
      </c>
      <c r="M121" s="187">
        <v>3256302</v>
      </c>
      <c r="N121" s="187">
        <v>2666438</v>
      </c>
      <c r="O121" s="188">
        <v>1804279</v>
      </c>
      <c r="P121" s="187">
        <f>SUM(J121:O121)</f>
        <v>10564163</v>
      </c>
      <c r="Q121" s="191">
        <f>I121+P121</f>
        <v>10663087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34280</v>
      </c>
      <c r="P122" s="187">
        <f>SUM(J122:O122)</f>
        <v>34280</v>
      </c>
      <c r="Q122" s="191">
        <f>I122+P122</f>
        <v>34280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4714203</v>
      </c>
      <c r="H123" s="188">
        <f t="shared" si="34"/>
        <v>2663251</v>
      </c>
      <c r="I123" s="189">
        <f t="shared" si="34"/>
        <v>7377454</v>
      </c>
      <c r="J123" s="190">
        <f t="shared" si="34"/>
        <v>0</v>
      </c>
      <c r="K123" s="188">
        <f t="shared" si="34"/>
        <v>7029657</v>
      </c>
      <c r="L123" s="187">
        <f t="shared" si="34"/>
        <v>11912571</v>
      </c>
      <c r="M123" s="187">
        <f t="shared" si="34"/>
        <v>12332405</v>
      </c>
      <c r="N123" s="187">
        <f t="shared" si="34"/>
        <v>8310612</v>
      </c>
      <c r="O123" s="188">
        <f t="shared" si="34"/>
        <v>9121392</v>
      </c>
      <c r="P123" s="187">
        <f t="shared" si="34"/>
        <v>48706637</v>
      </c>
      <c r="Q123" s="191">
        <f t="shared" si="34"/>
        <v>56084091</v>
      </c>
    </row>
    <row r="124" spans="3:17" ht="18" customHeight="1">
      <c r="C124" s="130"/>
      <c r="D124" s="133"/>
      <c r="E124" s="139" t="s">
        <v>102</v>
      </c>
      <c r="F124" s="135"/>
      <c r="G124" s="187">
        <v>1525410</v>
      </c>
      <c r="H124" s="188">
        <v>1628127</v>
      </c>
      <c r="I124" s="189">
        <f>SUM(G124:H124)</f>
        <v>3153537</v>
      </c>
      <c r="J124" s="190">
        <v>0</v>
      </c>
      <c r="K124" s="188">
        <v>3710970</v>
      </c>
      <c r="L124" s="187">
        <v>9485406</v>
      </c>
      <c r="M124" s="187">
        <v>10217088</v>
      </c>
      <c r="N124" s="187">
        <v>7347366</v>
      </c>
      <c r="O124" s="188">
        <v>8482473</v>
      </c>
      <c r="P124" s="187">
        <f>SUM(J124:O124)</f>
        <v>39243303</v>
      </c>
      <c r="Q124" s="191">
        <f>I124+P124</f>
        <v>42396840</v>
      </c>
    </row>
    <row r="125" spans="3:17" ht="18" customHeight="1">
      <c r="C125" s="130"/>
      <c r="D125" s="140"/>
      <c r="E125" s="137" t="s">
        <v>74</v>
      </c>
      <c r="F125" s="141"/>
      <c r="G125" s="187">
        <v>489325</v>
      </c>
      <c r="H125" s="188">
        <v>425741</v>
      </c>
      <c r="I125" s="189">
        <f>SUM(G125:H125)</f>
        <v>915066</v>
      </c>
      <c r="J125" s="190">
        <v>0</v>
      </c>
      <c r="K125" s="188">
        <v>397068</v>
      </c>
      <c r="L125" s="187">
        <v>935056</v>
      </c>
      <c r="M125" s="187">
        <v>872297</v>
      </c>
      <c r="N125" s="187">
        <v>482929</v>
      </c>
      <c r="O125" s="188">
        <v>565020</v>
      </c>
      <c r="P125" s="187">
        <f>SUM(J125:O125)</f>
        <v>3252370</v>
      </c>
      <c r="Q125" s="191">
        <f>I125+P125</f>
        <v>4167436</v>
      </c>
    </row>
    <row r="126" spans="3:17" ht="18" customHeight="1">
      <c r="C126" s="130"/>
      <c r="D126" s="142"/>
      <c r="E126" s="134" t="s">
        <v>75</v>
      </c>
      <c r="F126" s="143"/>
      <c r="G126" s="187">
        <v>2699468</v>
      </c>
      <c r="H126" s="188">
        <v>609383</v>
      </c>
      <c r="I126" s="189">
        <f>SUM(G126:H126)</f>
        <v>3308851</v>
      </c>
      <c r="J126" s="190">
        <v>0</v>
      </c>
      <c r="K126" s="188">
        <v>2921619</v>
      </c>
      <c r="L126" s="187">
        <v>1492109</v>
      </c>
      <c r="M126" s="187">
        <v>1243020</v>
      </c>
      <c r="N126" s="187">
        <v>480317</v>
      </c>
      <c r="O126" s="188">
        <v>73899</v>
      </c>
      <c r="P126" s="187">
        <f>SUM(J126:O126)</f>
        <v>6210964</v>
      </c>
      <c r="Q126" s="191">
        <f>I126+P126</f>
        <v>9519815</v>
      </c>
    </row>
    <row r="127" spans="3:17" ht="18" customHeight="1">
      <c r="C127" s="130"/>
      <c r="D127" s="133" t="s">
        <v>76</v>
      </c>
      <c r="E127" s="144"/>
      <c r="F127" s="144"/>
      <c r="G127" s="187">
        <v>3300160</v>
      </c>
      <c r="H127" s="188">
        <v>3674790</v>
      </c>
      <c r="I127" s="189">
        <f>SUM(G127:H127)</f>
        <v>6974950</v>
      </c>
      <c r="J127" s="190">
        <v>0</v>
      </c>
      <c r="K127" s="188">
        <v>11260491</v>
      </c>
      <c r="L127" s="187">
        <v>12760495</v>
      </c>
      <c r="M127" s="187">
        <v>10834701</v>
      </c>
      <c r="N127" s="187">
        <v>7983117</v>
      </c>
      <c r="O127" s="188">
        <v>5243756</v>
      </c>
      <c r="P127" s="187">
        <f>SUM(J127:O127)</f>
        <v>48082560</v>
      </c>
      <c r="Q127" s="191">
        <f>I127+P127</f>
        <v>55057510</v>
      </c>
    </row>
    <row r="128" spans="3:17" ht="18" customHeight="1">
      <c r="C128" s="145"/>
      <c r="D128" s="146" t="s">
        <v>103</v>
      </c>
      <c r="E128" s="147"/>
      <c r="F128" s="147"/>
      <c r="G128" s="192">
        <v>7630093</v>
      </c>
      <c r="H128" s="193">
        <v>3654880</v>
      </c>
      <c r="I128" s="194">
        <f>SUM(G128:H128)</f>
        <v>11284973</v>
      </c>
      <c r="J128" s="195">
        <v>-45050</v>
      </c>
      <c r="K128" s="193">
        <v>17258353</v>
      </c>
      <c r="L128" s="192">
        <v>13210894</v>
      </c>
      <c r="M128" s="192">
        <v>12881774</v>
      </c>
      <c r="N128" s="192">
        <v>6673593</v>
      </c>
      <c r="O128" s="193">
        <v>6429331</v>
      </c>
      <c r="P128" s="194">
        <f>SUM(J128:O128)</f>
        <v>56408895</v>
      </c>
      <c r="Q128" s="196">
        <f>I128+P128</f>
        <v>67693868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97162</v>
      </c>
      <c r="H129" s="183">
        <f t="shared" si="35"/>
        <v>807738</v>
      </c>
      <c r="I129" s="184">
        <f t="shared" si="35"/>
        <v>904900</v>
      </c>
      <c r="J129" s="185">
        <f t="shared" si="35"/>
        <v>0</v>
      </c>
      <c r="K129" s="223">
        <f t="shared" si="35"/>
        <v>21779451</v>
      </c>
      <c r="L129" s="182">
        <f t="shared" si="35"/>
        <v>26179221</v>
      </c>
      <c r="M129" s="182">
        <f t="shared" si="35"/>
        <v>23918093</v>
      </c>
      <c r="N129" s="182">
        <f t="shared" si="35"/>
        <v>18540154</v>
      </c>
      <c r="O129" s="183">
        <f t="shared" si="35"/>
        <v>9823713</v>
      </c>
      <c r="P129" s="182">
        <f t="shared" si="35"/>
        <v>100240632</v>
      </c>
      <c r="Q129" s="186">
        <f t="shared" si="35"/>
        <v>101145532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54529</v>
      </c>
      <c r="H131" s="188">
        <v>103258</v>
      </c>
      <c r="I131" s="189">
        <f>SUM(G131:H131)</f>
        <v>157787</v>
      </c>
      <c r="J131" s="190">
        <v>0</v>
      </c>
      <c r="K131" s="224">
        <v>1554282</v>
      </c>
      <c r="L131" s="187">
        <v>1669822</v>
      </c>
      <c r="M131" s="187">
        <v>2834145</v>
      </c>
      <c r="N131" s="187">
        <v>2424289</v>
      </c>
      <c r="O131" s="188">
        <v>2624045</v>
      </c>
      <c r="P131" s="187">
        <f t="shared" si="36"/>
        <v>11106583</v>
      </c>
      <c r="Q131" s="191">
        <f t="shared" si="37"/>
        <v>11264370</v>
      </c>
    </row>
    <row r="132" spans="3:17" ht="18" customHeight="1">
      <c r="C132" s="130"/>
      <c r="D132" s="284" t="s">
        <v>80</v>
      </c>
      <c r="E132" s="285"/>
      <c r="F132" s="286"/>
      <c r="G132" s="187">
        <v>42633</v>
      </c>
      <c r="H132" s="188">
        <v>228816</v>
      </c>
      <c r="I132" s="189">
        <f>SUM(G132:H132)</f>
        <v>271449</v>
      </c>
      <c r="J132" s="190">
        <v>0</v>
      </c>
      <c r="K132" s="224">
        <v>754381</v>
      </c>
      <c r="L132" s="187">
        <v>2083347</v>
      </c>
      <c r="M132" s="187">
        <v>2582347</v>
      </c>
      <c r="N132" s="187">
        <v>1953560</v>
      </c>
      <c r="O132" s="188">
        <v>1979114</v>
      </c>
      <c r="P132" s="187">
        <f t="shared" si="36"/>
        <v>9352749</v>
      </c>
      <c r="Q132" s="191">
        <f t="shared" si="37"/>
        <v>9624198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475664</v>
      </c>
      <c r="I133" s="189">
        <f>SUM(G133:H133)</f>
        <v>475664</v>
      </c>
      <c r="J133" s="200"/>
      <c r="K133" s="224">
        <v>19470788</v>
      </c>
      <c r="L133" s="187">
        <v>22426052</v>
      </c>
      <c r="M133" s="187">
        <v>18501601</v>
      </c>
      <c r="N133" s="187">
        <v>14162305</v>
      </c>
      <c r="O133" s="188">
        <v>5220554</v>
      </c>
      <c r="P133" s="187">
        <f t="shared" si="36"/>
        <v>79781300</v>
      </c>
      <c r="Q133" s="191">
        <f t="shared" si="37"/>
        <v>80256964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407627</v>
      </c>
      <c r="I136" s="184">
        <f>SUM(I137:I139)</f>
        <v>407627</v>
      </c>
      <c r="J136" s="203"/>
      <c r="K136" s="223">
        <f aca="true" t="shared" si="38" ref="K136:Q136">SUM(K137:K139)</f>
        <v>46884765</v>
      </c>
      <c r="L136" s="182">
        <f t="shared" si="38"/>
        <v>88274798</v>
      </c>
      <c r="M136" s="182">
        <f t="shared" si="38"/>
        <v>113709015</v>
      </c>
      <c r="N136" s="182">
        <f t="shared" si="38"/>
        <v>132466031</v>
      </c>
      <c r="O136" s="183">
        <f t="shared" si="38"/>
        <v>198018267</v>
      </c>
      <c r="P136" s="182">
        <f t="shared" si="38"/>
        <v>579352876</v>
      </c>
      <c r="Q136" s="186">
        <f t="shared" si="38"/>
        <v>579760503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407627</v>
      </c>
      <c r="I137" s="189">
        <f>SUM(G137:H137)</f>
        <v>407627</v>
      </c>
      <c r="J137" s="200"/>
      <c r="K137" s="224">
        <v>12387483</v>
      </c>
      <c r="L137" s="187">
        <v>32438712</v>
      </c>
      <c r="M137" s="187">
        <v>52281882</v>
      </c>
      <c r="N137" s="187">
        <v>69089486</v>
      </c>
      <c r="O137" s="188">
        <v>85332820</v>
      </c>
      <c r="P137" s="187">
        <f>SUM(J137:O137)</f>
        <v>251530383</v>
      </c>
      <c r="Q137" s="191">
        <f>I137+P137</f>
        <v>251938010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32629993</v>
      </c>
      <c r="L138" s="187">
        <v>54023045</v>
      </c>
      <c r="M138" s="187">
        <v>51732922</v>
      </c>
      <c r="N138" s="187">
        <v>41203344</v>
      </c>
      <c r="O138" s="188">
        <v>35906913</v>
      </c>
      <c r="P138" s="187">
        <f>SUM(J138:O138)</f>
        <v>215496217</v>
      </c>
      <c r="Q138" s="191">
        <f>I138+P138</f>
        <v>215496217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1867289</v>
      </c>
      <c r="L139" s="209">
        <v>1813041</v>
      </c>
      <c r="M139" s="209">
        <v>9694211</v>
      </c>
      <c r="N139" s="209">
        <v>22173201</v>
      </c>
      <c r="O139" s="208">
        <v>76778534</v>
      </c>
      <c r="P139" s="209">
        <f>SUM(J139:O139)</f>
        <v>112326276</v>
      </c>
      <c r="Q139" s="210">
        <f>I139+P139</f>
        <v>112326276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53557199</v>
      </c>
      <c r="H140" s="212">
        <f t="shared" si="39"/>
        <v>44931726</v>
      </c>
      <c r="I140" s="213">
        <f t="shared" si="39"/>
        <v>98488925</v>
      </c>
      <c r="J140" s="214">
        <f t="shared" si="39"/>
        <v>-26734</v>
      </c>
      <c r="K140" s="227">
        <f t="shared" si="39"/>
        <v>208196429</v>
      </c>
      <c r="L140" s="211">
        <f t="shared" si="39"/>
        <v>262340289</v>
      </c>
      <c r="M140" s="211">
        <f t="shared" si="39"/>
        <v>287793574</v>
      </c>
      <c r="N140" s="211">
        <f t="shared" si="39"/>
        <v>252068763</v>
      </c>
      <c r="O140" s="212">
        <f t="shared" si="39"/>
        <v>314808134</v>
      </c>
      <c r="P140" s="211">
        <f t="shared" si="39"/>
        <v>1325180455</v>
      </c>
      <c r="Q140" s="215">
        <f t="shared" si="39"/>
        <v>1423669380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平成１９年１１月月報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4</v>
      </c>
      <c r="I11" s="184">
        <f t="shared" si="0"/>
        <v>5</v>
      </c>
      <c r="J11" s="185">
        <f t="shared" si="0"/>
        <v>0</v>
      </c>
      <c r="K11" s="228">
        <f t="shared" si="0"/>
        <v>180</v>
      </c>
      <c r="L11" s="221">
        <f t="shared" si="0"/>
        <v>321</v>
      </c>
      <c r="M11" s="221">
        <f t="shared" si="0"/>
        <v>359</v>
      </c>
      <c r="N11" s="221">
        <f t="shared" si="0"/>
        <v>382</v>
      </c>
      <c r="O11" s="221">
        <f t="shared" si="0"/>
        <v>439</v>
      </c>
      <c r="P11" s="184">
        <f t="shared" si="0"/>
        <v>1681</v>
      </c>
      <c r="Q11" s="186">
        <f t="shared" si="0"/>
        <v>1686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52</v>
      </c>
      <c r="L12" s="221">
        <v>129</v>
      </c>
      <c r="M12" s="221">
        <v>164</v>
      </c>
      <c r="N12" s="221">
        <v>214</v>
      </c>
      <c r="O12" s="221">
        <v>216</v>
      </c>
      <c r="P12" s="219">
        <f aca="true" t="shared" si="2" ref="P12:P18">SUM(J12:O12)</f>
        <v>775</v>
      </c>
      <c r="Q12" s="222">
        <f aca="true" t="shared" si="3" ref="Q12:Q18">I12+P12</f>
        <v>775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89</v>
      </c>
      <c r="L13" s="221">
        <v>123</v>
      </c>
      <c r="M13" s="221">
        <v>110</v>
      </c>
      <c r="N13" s="221">
        <v>86</v>
      </c>
      <c r="O13" s="221">
        <v>70</v>
      </c>
      <c r="P13" s="219">
        <f t="shared" si="2"/>
        <v>478</v>
      </c>
      <c r="Q13" s="222">
        <f t="shared" si="3"/>
        <v>478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15</v>
      </c>
      <c r="N14" s="221">
        <v>34</v>
      </c>
      <c r="O14" s="221">
        <v>120</v>
      </c>
      <c r="P14" s="219">
        <f t="shared" si="2"/>
        <v>179</v>
      </c>
      <c r="Q14" s="222">
        <f t="shared" si="3"/>
        <v>179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4</v>
      </c>
      <c r="I16" s="219">
        <f t="shared" si="1"/>
        <v>5</v>
      </c>
      <c r="J16" s="220">
        <v>0</v>
      </c>
      <c r="K16" s="229">
        <v>26</v>
      </c>
      <c r="L16" s="221">
        <v>53</v>
      </c>
      <c r="M16" s="221">
        <v>58</v>
      </c>
      <c r="N16" s="221">
        <v>36</v>
      </c>
      <c r="O16" s="221">
        <v>26</v>
      </c>
      <c r="P16" s="219">
        <f t="shared" si="2"/>
        <v>199</v>
      </c>
      <c r="Q16" s="222">
        <f t="shared" si="3"/>
        <v>204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7</v>
      </c>
      <c r="L17" s="230">
        <v>12</v>
      </c>
      <c r="M17" s="230">
        <v>12</v>
      </c>
      <c r="N17" s="230">
        <v>12</v>
      </c>
      <c r="O17" s="230">
        <v>7</v>
      </c>
      <c r="P17" s="231">
        <f t="shared" si="2"/>
        <v>50</v>
      </c>
      <c r="Q17" s="234">
        <f t="shared" si="3"/>
        <v>50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1</v>
      </c>
      <c r="I19" s="189">
        <f t="shared" si="4"/>
        <v>2</v>
      </c>
      <c r="J19" s="190">
        <f t="shared" si="4"/>
        <v>0</v>
      </c>
      <c r="K19" s="228">
        <f t="shared" si="4"/>
        <v>55</v>
      </c>
      <c r="L19" s="187">
        <f t="shared" si="4"/>
        <v>110</v>
      </c>
      <c r="M19" s="187">
        <f t="shared" si="4"/>
        <v>128</v>
      </c>
      <c r="N19" s="187">
        <f t="shared" si="4"/>
        <v>120</v>
      </c>
      <c r="O19" s="187">
        <f t="shared" si="4"/>
        <v>117</v>
      </c>
      <c r="P19" s="189">
        <f t="shared" si="4"/>
        <v>530</v>
      </c>
      <c r="Q19" s="191">
        <f t="shared" si="4"/>
        <v>532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12</v>
      </c>
      <c r="L20" s="221">
        <v>48</v>
      </c>
      <c r="M20" s="221">
        <v>62</v>
      </c>
      <c r="N20" s="221">
        <v>71</v>
      </c>
      <c r="O20" s="221">
        <v>61</v>
      </c>
      <c r="P20" s="219">
        <f aca="true" t="shared" si="6" ref="P20:P26">SUM(J20:O20)</f>
        <v>254</v>
      </c>
      <c r="Q20" s="222">
        <f aca="true" t="shared" si="7" ref="Q20:Q26">I20+P20</f>
        <v>254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22</v>
      </c>
      <c r="M21" s="221">
        <v>16</v>
      </c>
      <c r="N21" s="221">
        <v>16</v>
      </c>
      <c r="O21" s="221">
        <v>12</v>
      </c>
      <c r="P21" s="219">
        <f t="shared" si="6"/>
        <v>85</v>
      </c>
      <c r="Q21" s="222">
        <f t="shared" si="7"/>
        <v>85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6</v>
      </c>
      <c r="N22" s="221">
        <v>8</v>
      </c>
      <c r="O22" s="221">
        <v>26</v>
      </c>
      <c r="P22" s="219">
        <f t="shared" si="6"/>
        <v>43</v>
      </c>
      <c r="Q22" s="222">
        <f t="shared" si="7"/>
        <v>43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1</v>
      </c>
      <c r="I24" s="219">
        <f t="shared" si="5"/>
        <v>2</v>
      </c>
      <c r="J24" s="220">
        <v>0</v>
      </c>
      <c r="K24" s="229">
        <v>20</v>
      </c>
      <c r="L24" s="221">
        <v>40</v>
      </c>
      <c r="M24" s="221">
        <v>39</v>
      </c>
      <c r="N24" s="221">
        <v>22</v>
      </c>
      <c r="O24" s="221">
        <v>16</v>
      </c>
      <c r="P24" s="219">
        <f t="shared" si="6"/>
        <v>137</v>
      </c>
      <c r="Q24" s="222">
        <f t="shared" si="7"/>
        <v>139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0</v>
      </c>
      <c r="M25" s="230">
        <v>5</v>
      </c>
      <c r="N25" s="230">
        <v>3</v>
      </c>
      <c r="O25" s="230">
        <v>2</v>
      </c>
      <c r="P25" s="231">
        <f t="shared" si="6"/>
        <v>11</v>
      </c>
      <c r="Q25" s="234">
        <f t="shared" si="7"/>
        <v>11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2970</v>
      </c>
      <c r="H28" s="221">
        <f t="shared" si="8"/>
        <v>24160</v>
      </c>
      <c r="I28" s="184">
        <f t="shared" si="8"/>
        <v>27130</v>
      </c>
      <c r="J28" s="185">
        <f t="shared" si="8"/>
        <v>0</v>
      </c>
      <c r="K28" s="228">
        <f t="shared" si="8"/>
        <v>4190450</v>
      </c>
      <c r="L28" s="221">
        <f t="shared" si="8"/>
        <v>7378530</v>
      </c>
      <c r="M28" s="221">
        <f t="shared" si="8"/>
        <v>8351690</v>
      </c>
      <c r="N28" s="221">
        <f t="shared" si="8"/>
        <v>9467900</v>
      </c>
      <c r="O28" s="221">
        <f t="shared" si="8"/>
        <v>11294640</v>
      </c>
      <c r="P28" s="184">
        <f t="shared" si="8"/>
        <v>40683210</v>
      </c>
      <c r="Q28" s="186">
        <f>SUM(Q29:Q35)</f>
        <v>40710340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1430420</v>
      </c>
      <c r="L29" s="221">
        <v>3575410</v>
      </c>
      <c r="M29" s="221">
        <v>4538440</v>
      </c>
      <c r="N29" s="221">
        <v>5928050</v>
      </c>
      <c r="O29" s="221">
        <v>6012400</v>
      </c>
      <c r="P29" s="219">
        <f aca="true" t="shared" si="10" ref="P29:P35">SUM(J29:O29)</f>
        <v>21484720</v>
      </c>
      <c r="Q29" s="222">
        <f aca="true" t="shared" si="11" ref="Q29:Q35">I29+P29</f>
        <v>21484720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2361990</v>
      </c>
      <c r="L30" s="221">
        <v>3292880</v>
      </c>
      <c r="M30" s="221">
        <v>2884350</v>
      </c>
      <c r="N30" s="221">
        <v>2204760</v>
      </c>
      <c r="O30" s="221">
        <v>1741380</v>
      </c>
      <c r="P30" s="219">
        <f t="shared" si="10"/>
        <v>12485360</v>
      </c>
      <c r="Q30" s="222">
        <f t="shared" si="11"/>
        <v>12485360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180900</v>
      </c>
      <c r="L31" s="221">
        <v>111000</v>
      </c>
      <c r="M31" s="221">
        <v>409280</v>
      </c>
      <c r="N31" s="221">
        <v>916110</v>
      </c>
      <c r="O31" s="221">
        <v>3250790</v>
      </c>
      <c r="P31" s="219">
        <f t="shared" si="10"/>
        <v>4868080</v>
      </c>
      <c r="Q31" s="222">
        <f>I31+P31</f>
        <v>4868080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2970</v>
      </c>
      <c r="H33" s="221">
        <v>24160</v>
      </c>
      <c r="I33" s="219">
        <f t="shared" si="9"/>
        <v>27130</v>
      </c>
      <c r="J33" s="220">
        <v>0</v>
      </c>
      <c r="K33" s="229">
        <v>166740</v>
      </c>
      <c r="L33" s="221">
        <v>353500</v>
      </c>
      <c r="M33" s="221">
        <v>462780</v>
      </c>
      <c r="N33" s="221">
        <v>332760</v>
      </c>
      <c r="O33" s="221">
        <v>229400</v>
      </c>
      <c r="P33" s="219">
        <f t="shared" si="10"/>
        <v>1545180</v>
      </c>
      <c r="Q33" s="222">
        <f t="shared" si="11"/>
        <v>1572310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50400</v>
      </c>
      <c r="L34" s="230">
        <v>45740</v>
      </c>
      <c r="M34" s="230">
        <v>56840</v>
      </c>
      <c r="N34" s="230">
        <v>86220</v>
      </c>
      <c r="O34" s="230">
        <v>60670</v>
      </c>
      <c r="P34" s="231">
        <f t="shared" si="10"/>
        <v>299870</v>
      </c>
      <c r="Q34" s="234">
        <f t="shared" si="11"/>
        <v>299870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2190</v>
      </c>
      <c r="H36" s="187">
        <f t="shared" si="12"/>
        <v>4380</v>
      </c>
      <c r="I36" s="189">
        <f t="shared" si="12"/>
        <v>6570</v>
      </c>
      <c r="J36" s="190">
        <f t="shared" si="12"/>
        <v>0</v>
      </c>
      <c r="K36" s="228">
        <f t="shared" si="12"/>
        <v>766520</v>
      </c>
      <c r="L36" s="187">
        <f t="shared" si="12"/>
        <v>1617400</v>
      </c>
      <c r="M36" s="187">
        <f t="shared" si="12"/>
        <v>1817810</v>
      </c>
      <c r="N36" s="187">
        <f t="shared" si="12"/>
        <v>1892470</v>
      </c>
      <c r="O36" s="187">
        <f t="shared" si="12"/>
        <v>1684780</v>
      </c>
      <c r="P36" s="189">
        <f t="shared" si="12"/>
        <v>7778980</v>
      </c>
      <c r="Q36" s="191">
        <f>SUM(Q37:Q43)</f>
        <v>7785550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255000</v>
      </c>
      <c r="L37" s="221">
        <v>999630</v>
      </c>
      <c r="M37" s="221">
        <v>1163450</v>
      </c>
      <c r="N37" s="221">
        <v>1301530</v>
      </c>
      <c r="O37" s="221">
        <v>1036140</v>
      </c>
      <c r="P37" s="219">
        <f aca="true" t="shared" si="14" ref="P37:P43">SUM(J37:O37)</f>
        <v>4755750</v>
      </c>
      <c r="Q37" s="222">
        <f aca="true" t="shared" si="15" ref="Q37:Q43">I37+P37</f>
        <v>4755750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328220</v>
      </c>
      <c r="L38" s="221">
        <v>406420</v>
      </c>
      <c r="M38" s="221">
        <v>268800</v>
      </c>
      <c r="N38" s="221">
        <v>255360</v>
      </c>
      <c r="O38" s="221">
        <v>216720</v>
      </c>
      <c r="P38" s="219">
        <f t="shared" si="14"/>
        <v>1475520</v>
      </c>
      <c r="Q38" s="222">
        <f t="shared" si="15"/>
        <v>1475520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78600</v>
      </c>
      <c r="L39" s="221">
        <v>0</v>
      </c>
      <c r="M39" s="221">
        <v>102280</v>
      </c>
      <c r="N39" s="221">
        <v>176700</v>
      </c>
      <c r="O39" s="221">
        <v>339880</v>
      </c>
      <c r="P39" s="219">
        <f t="shared" si="14"/>
        <v>697460</v>
      </c>
      <c r="Q39" s="222">
        <f>I39+P39</f>
        <v>697460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2190</v>
      </c>
      <c r="H41" s="221">
        <v>4380</v>
      </c>
      <c r="I41" s="219">
        <f t="shared" si="13"/>
        <v>6570</v>
      </c>
      <c r="J41" s="220">
        <v>0</v>
      </c>
      <c r="K41" s="229">
        <v>95500</v>
      </c>
      <c r="L41" s="221">
        <v>211350</v>
      </c>
      <c r="M41" s="221">
        <v>268350</v>
      </c>
      <c r="N41" s="221">
        <v>152370</v>
      </c>
      <c r="O41" s="221">
        <v>83350</v>
      </c>
      <c r="P41" s="219">
        <f t="shared" si="14"/>
        <v>810920</v>
      </c>
      <c r="Q41" s="222">
        <f t="shared" si="15"/>
        <v>817490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9200</v>
      </c>
      <c r="L42" s="221">
        <v>0</v>
      </c>
      <c r="M42" s="221">
        <v>14930</v>
      </c>
      <c r="N42" s="221">
        <v>6510</v>
      </c>
      <c r="O42" s="221">
        <v>8690</v>
      </c>
      <c r="P42" s="219">
        <f t="shared" si="14"/>
        <v>39330</v>
      </c>
      <c r="Q42" s="222">
        <f t="shared" si="15"/>
        <v>39330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5160</v>
      </c>
      <c r="H44" s="211">
        <f t="shared" si="16"/>
        <v>28540</v>
      </c>
      <c r="I44" s="213">
        <f t="shared" si="16"/>
        <v>33700</v>
      </c>
      <c r="J44" s="214">
        <f t="shared" si="16"/>
        <v>0</v>
      </c>
      <c r="K44" s="243">
        <f t="shared" si="16"/>
        <v>4956970</v>
      </c>
      <c r="L44" s="211">
        <f t="shared" si="16"/>
        <v>8995930</v>
      </c>
      <c r="M44" s="211">
        <f t="shared" si="16"/>
        <v>10169500</v>
      </c>
      <c r="N44" s="211">
        <f t="shared" si="16"/>
        <v>11360370</v>
      </c>
      <c r="O44" s="211">
        <f>O28+O36</f>
        <v>12979420</v>
      </c>
      <c r="P44" s="213">
        <f t="shared" si="16"/>
        <v>48462190</v>
      </c>
      <c r="Q44" s="215">
        <f>Q28+Q36</f>
        <v>48495890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C6" sqref="C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平成１９年１１月月報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193</v>
      </c>
      <c r="H14" s="254">
        <v>312</v>
      </c>
      <c r="I14" s="312">
        <f>SUM(G14:H14)</f>
        <v>505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1062136</v>
      </c>
      <c r="H15" s="255">
        <v>2806416</v>
      </c>
      <c r="I15" s="314">
        <f>SUM(G15:H15)</f>
        <v>3868552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61</v>
      </c>
      <c r="H19" s="254">
        <v>313</v>
      </c>
      <c r="I19" s="312">
        <f>SUM(G19:H19)</f>
        <v>374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490123</v>
      </c>
      <c r="H20" s="255">
        <v>1830423</v>
      </c>
      <c r="I20" s="314">
        <f>SUM(G20:H20)</f>
        <v>2320546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79</v>
      </c>
      <c r="H24" s="254">
        <v>1687</v>
      </c>
      <c r="I24" s="312">
        <f>SUM(G24:H24)</f>
        <v>1766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793922</v>
      </c>
      <c r="H25" s="256">
        <v>19171814</v>
      </c>
      <c r="I25" s="314">
        <f>SUM(G25:H25)</f>
        <v>19965736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34</v>
      </c>
      <c r="I29" s="312">
        <f>SUM(G29:H29)</f>
        <v>40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41211</v>
      </c>
      <c r="H30" s="255">
        <v>445114</v>
      </c>
      <c r="I30" s="314">
        <f>SUM(G30:H30)</f>
        <v>486325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339</v>
      </c>
      <c r="H34" s="254">
        <f>H14+H19+H24+H29</f>
        <v>2346</v>
      </c>
      <c r="I34" s="312">
        <f>SUM(G34:H34)</f>
        <v>2685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2387392</v>
      </c>
      <c r="H35" s="255">
        <f>H15+H20+H25+H30</f>
        <v>24253767</v>
      </c>
      <c r="I35" s="314">
        <f>SUM(G35:H35)</f>
        <v>26641159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13</v>
      </c>
      <c r="I40" s="312">
        <f>SUM(G40:H40)</f>
        <v>18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36523</v>
      </c>
      <c r="H41" s="255">
        <v>74307</v>
      </c>
      <c r="I41" s="314">
        <f>SUM(G41:H41)</f>
        <v>110830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2007-12-28T07:27:35Z</dcterms:modified>
  <cp:category/>
  <cp:version/>
  <cp:contentType/>
  <cp:contentStatus/>
</cp:coreProperties>
</file>