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615" windowWidth="14715" windowHeight="8415" activeTab="0"/>
  </bookViews>
  <sheets>
    <sheet name="様式１" sheetId="1" r:id="rId1"/>
    <sheet name="様式１の５" sheetId="2" r:id="rId2"/>
    <sheet name="様式２" sheetId="3" r:id="rId3"/>
    <sheet name="様式２の５" sheetId="4" r:id="rId4"/>
    <sheet name="様式２の７" sheetId="5" r:id="rId5"/>
  </sheets>
  <definedNames>
    <definedName name="_xlnm.Print_Area" localSheetId="2">'様式２'!$A$1:$Q$140</definedName>
    <definedName name="_xlnm.Print_Area" localSheetId="3">'様式２の５'!$A$1:$Q$44</definedName>
    <definedName name="_xlnm.Print_Titles" localSheetId="2">'様式２'!$1:$10</definedName>
  </definedNames>
  <calcPr fullCalcOnLoad="1" refMode="R1C1"/>
</workbook>
</file>

<file path=xl/sharedStrings.xml><?xml version="1.0" encoding="utf-8"?>
<sst xmlns="http://schemas.openxmlformats.org/spreadsheetml/2006/main" count="360" uniqueCount="134">
  <si>
    <t>２．保険給付決定状況（続き）</t>
  </si>
  <si>
    <t>その他</t>
  </si>
  <si>
    <t>計</t>
  </si>
  <si>
    <t>１．一般状況</t>
  </si>
  <si>
    <t>年齢区分</t>
  </si>
  <si>
    <t>転入</t>
  </si>
  <si>
    <t>職権復活</t>
  </si>
  <si>
    <t>転出</t>
  </si>
  <si>
    <t>職権喪失</t>
  </si>
  <si>
    <t>死亡</t>
  </si>
  <si>
    <t>要介護１</t>
  </si>
  <si>
    <t>要介護２</t>
  </si>
  <si>
    <t>要介護３</t>
  </si>
  <si>
    <t>要介護４</t>
  </si>
  <si>
    <t>要介護５</t>
  </si>
  <si>
    <t>（様式１）</t>
  </si>
  <si>
    <t>介護保険事業状況報告</t>
  </si>
  <si>
    <t>65歳以上75歳未満</t>
  </si>
  <si>
    <t>75歳以上　　　　</t>
  </si>
  <si>
    <t>(再掲)外国人被保険者</t>
  </si>
  <si>
    <t>(再掲)住所地特例被保険者</t>
  </si>
  <si>
    <t>※１</t>
  </si>
  <si>
    <t>※２</t>
  </si>
  <si>
    <t>65歳到達</t>
  </si>
  <si>
    <t>１．一般状況（続き）</t>
  </si>
  <si>
    <t xml:space="preserve"> 第１号被保険者</t>
  </si>
  <si>
    <t>75歳以上</t>
  </si>
  <si>
    <t xml:space="preserve"> 第２号被保険者</t>
  </si>
  <si>
    <t>総　　数</t>
  </si>
  <si>
    <t>第１号被保険者</t>
  </si>
  <si>
    <t>第２号被保険者</t>
  </si>
  <si>
    <t>介護老人福祉施設</t>
  </si>
  <si>
    <t>介護老人保健施設</t>
  </si>
  <si>
    <t>介護療養型医療施設</t>
  </si>
  <si>
    <t>世　帯　合　算</t>
  </si>
  <si>
    <t>そ　の　他</t>
  </si>
  <si>
    <t>件　　　数</t>
  </si>
  <si>
    <t>適用除外
非該当</t>
  </si>
  <si>
    <t>適用除外
該当</t>
  </si>
  <si>
    <t>ア 利用者負担第四段階</t>
  </si>
  <si>
    <t>介護給付</t>
  </si>
  <si>
    <t>（様式１の５）</t>
  </si>
  <si>
    <t>(11) 要介護(要支援)認定者数</t>
  </si>
  <si>
    <t>要支援１</t>
  </si>
  <si>
    <t>要支援２</t>
  </si>
  <si>
    <t>計</t>
  </si>
  <si>
    <t>経過的
要介護</t>
  </si>
  <si>
    <t>合計</t>
  </si>
  <si>
    <t>(12) 居宅介護(介護予防)サービス受給者数</t>
  </si>
  <si>
    <t>予防給付</t>
  </si>
  <si>
    <t>介護給付</t>
  </si>
  <si>
    <t>(13) 地域密着型(介護予防)サービス受給者数</t>
  </si>
  <si>
    <t>(14) 施設介護サービス受給者数</t>
  </si>
  <si>
    <t>介護老人保健施設</t>
  </si>
  <si>
    <t>介護療養型医療施設</t>
  </si>
  <si>
    <t>前月末現在</t>
  </si>
  <si>
    <t>当月中増</t>
  </si>
  <si>
    <t>当月中減</t>
  </si>
  <si>
    <t>当月末現在</t>
  </si>
  <si>
    <t>(1) 第１号被保険者数</t>
  </si>
  <si>
    <t>(2) 第１号被保険者増減内訳</t>
  </si>
  <si>
    <t>当月中増※１</t>
  </si>
  <si>
    <t>当月中減※２</t>
  </si>
  <si>
    <t>要支援１</t>
  </si>
  <si>
    <t>要支援２</t>
  </si>
  <si>
    <t>（様式２）</t>
  </si>
  <si>
    <t>２．保険給付決定状況</t>
  </si>
  <si>
    <t>(1) 介護給付・予防給付</t>
  </si>
  <si>
    <t>種　　　　　　類</t>
  </si>
  <si>
    <t>ア　件数</t>
  </si>
  <si>
    <t>居宅（介護予防）サービス</t>
  </si>
  <si>
    <t>通所サービス</t>
  </si>
  <si>
    <t>短期入所サービス</t>
  </si>
  <si>
    <t>福祉用具・住宅改修サービス</t>
  </si>
  <si>
    <t>福祉用具購入費</t>
  </si>
  <si>
    <t>住宅改修費</t>
  </si>
  <si>
    <t>特定施設入居者生活介護</t>
  </si>
  <si>
    <t>地域密着型（介護予防）サービス</t>
  </si>
  <si>
    <t>夜間対応型訪問介護</t>
  </si>
  <si>
    <t>認知症対応型通所介護</t>
  </si>
  <si>
    <t>小規模多機能型居宅介護</t>
  </si>
  <si>
    <t>認知症対応型共同生活介護</t>
  </si>
  <si>
    <t>地域密着型特定施設入居者生活介護</t>
  </si>
  <si>
    <t>地域密着型介護老人福祉施設入居者生活介護</t>
  </si>
  <si>
    <t>総　　　　計</t>
  </si>
  <si>
    <t>イ　単位数</t>
  </si>
  <si>
    <t>ウ　費用額</t>
  </si>
  <si>
    <t>エ　給付費</t>
  </si>
  <si>
    <t>① 総  数</t>
  </si>
  <si>
    <t>要支援１</t>
  </si>
  <si>
    <t>要支援２</t>
  </si>
  <si>
    <t>訪問サービス</t>
  </si>
  <si>
    <t>訪問介護</t>
  </si>
  <si>
    <t>訪問入浴介護</t>
  </si>
  <si>
    <t>訪問看護</t>
  </si>
  <si>
    <t>訪問リハビリテーション</t>
  </si>
  <si>
    <t>居宅療養管理指導</t>
  </si>
  <si>
    <t>通所介護</t>
  </si>
  <si>
    <t>通所リハビリテーション</t>
  </si>
  <si>
    <t>短期入所生活介護</t>
  </si>
  <si>
    <t>短期入所療養介護（介護老人保健施設）</t>
  </si>
  <si>
    <t>短期入所療養介護（介護療養型医療施設等）</t>
  </si>
  <si>
    <t>福祉用具貸与</t>
  </si>
  <si>
    <t>介護予防支援・居宅介護支援</t>
  </si>
  <si>
    <t>施設サービス</t>
  </si>
  <si>
    <t>居宅療養管理指導</t>
  </si>
  <si>
    <t>特定施設入所者生活介護</t>
  </si>
  <si>
    <t>介護予防支援・居宅介護支援</t>
  </si>
  <si>
    <t>種　　　　類</t>
  </si>
  <si>
    <t>地域密着型介護老人福祉施設入居者生活介護</t>
  </si>
  <si>
    <t>短期入所療養介護（介護老人保健施設）</t>
  </si>
  <si>
    <t>短期入所療養介護（介護療養型医療施設等）</t>
  </si>
  <si>
    <t>（様式２の５)</t>
  </si>
  <si>
    <t>(２） 特定入所者介護（介護予防）サービス費（別掲）</t>
  </si>
  <si>
    <t>① 総  数</t>
  </si>
  <si>
    <t>介護老人福祉施設</t>
  </si>
  <si>
    <t>介護療養型医療施設</t>
  </si>
  <si>
    <t>短期入所生活介護</t>
  </si>
  <si>
    <t>居住費（滞在費）</t>
  </si>
  <si>
    <t>イ　給付費</t>
  </si>
  <si>
    <t>食費</t>
  </si>
  <si>
    <t>食費</t>
  </si>
  <si>
    <t>（様式２の７)</t>
  </si>
  <si>
    <t>（３）高額介護(介護予防)サービス費</t>
  </si>
  <si>
    <t>給　付　費</t>
  </si>
  <si>
    <t xml:space="preserve">イ 利用者負担第三段階 </t>
  </si>
  <si>
    <t>ウ 利用者負担第二段階</t>
  </si>
  <si>
    <t>エ 利用者負担第一段階</t>
  </si>
  <si>
    <t>オ 合計</t>
  </si>
  <si>
    <t>カ 再掲：利用者負担第三段階</t>
  </si>
  <si>
    <t>　（税制改正の激変緩和措置による利用者負担第三段階の適用）</t>
  </si>
  <si>
    <t>キ 再掲：利用者負担第二段階</t>
  </si>
  <si>
    <t>　（税制改正の激変緩和措置による利用者負担第二段階の適用）</t>
  </si>
  <si>
    <t>平成１９年２月月報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</si>
</sst>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0.0%"/>
    <numFmt numFmtId="180" formatCode="#,##0.0_ "/>
    <numFmt numFmtId="181" formatCode="#,##0.0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00_ "/>
    <numFmt numFmtId="186" formatCode="#,##0.0000_ "/>
    <numFmt numFmtId="187" formatCode="&quot;円&quot;"/>
    <numFmt numFmtId="188" formatCode="#,##0_ &quot;円&quot;"/>
    <numFmt numFmtId="189" formatCode="#,##0.000_ "/>
    <numFmt numFmtId="190" formatCode="#,##0_ &quot;人&quot;"/>
    <numFmt numFmtId="191" formatCode=";;;"/>
    <numFmt numFmtId="192" formatCode="#,##0&quot;人&quot;"/>
    <numFmt numFmtId="193" formatCode="#,##0&quot;円&quot;"/>
  </numFmts>
  <fonts count="1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丸ｺﾞｼｯｸ体Ca-B(GT)"/>
      <family val="3"/>
    </font>
    <font>
      <u val="single"/>
      <sz val="11"/>
      <color indexed="36"/>
      <name val="ＭＳ Ｐゴシック"/>
      <family val="3"/>
    </font>
    <font>
      <sz val="6"/>
      <name val="丸ｺﾞｼｯｸ体Ca-B(GT)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18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6"/>
      <name val="ＭＳ ゴシック"/>
      <family val="3"/>
    </font>
    <font>
      <sz val="7"/>
      <name val="ＭＳ 明朝"/>
      <family val="1"/>
    </font>
    <font>
      <sz val="9"/>
      <name val="ＭＳ 明朝"/>
      <family val="1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double"/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double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double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double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double"/>
      <top style="medium"/>
      <bottom style="medium"/>
    </border>
    <border>
      <left style="double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 style="double"/>
      <top style="thin"/>
      <bottom style="hair"/>
    </border>
    <border>
      <left style="double"/>
      <right style="thin"/>
      <top style="thin"/>
      <bottom style="hair"/>
    </border>
    <border>
      <left style="double"/>
      <right style="medium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double"/>
      <right style="thin"/>
      <top>
        <color indexed="63"/>
      </top>
      <bottom style="hair"/>
    </border>
    <border>
      <left style="double"/>
      <right style="medium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 style="double"/>
      <top style="hair"/>
      <bottom style="thin"/>
    </border>
    <border>
      <left style="double"/>
      <right style="thin"/>
      <top style="hair"/>
      <bottom style="thin"/>
    </border>
    <border>
      <left style="double"/>
      <right style="medium"/>
      <top style="hair"/>
      <bottom style="thin"/>
    </border>
    <border diagonalUp="1">
      <left style="thin"/>
      <right>
        <color indexed="63"/>
      </right>
      <top style="hair"/>
      <bottom style="hair"/>
      <diagonal style="hair"/>
    </border>
    <border diagonalUp="1">
      <left style="thin"/>
      <right style="thin"/>
      <top style="hair"/>
      <bottom style="hair"/>
      <diagonal style="hair"/>
    </border>
    <border diagonalUp="1">
      <left style="thin"/>
      <right style="double"/>
      <top style="hair"/>
      <bottom style="hair"/>
      <diagonal style="hair"/>
    </border>
    <border diagonalUp="1">
      <left style="double"/>
      <right style="thin"/>
      <top style="hair"/>
      <bottom style="hair"/>
      <diagonal style="hair"/>
    </border>
    <border diagonalUp="1">
      <left style="double"/>
      <right style="thin"/>
      <top>
        <color indexed="63"/>
      </top>
      <bottom style="hair"/>
      <diagonal style="hair"/>
    </border>
    <border diagonalUp="1">
      <left style="double"/>
      <right style="thin"/>
      <top>
        <color indexed="63"/>
      </top>
      <bottom style="thin"/>
      <diagonal style="hair"/>
    </border>
    <border diagonalUp="1">
      <left style="double"/>
      <right style="thin"/>
      <top style="thin"/>
      <bottom style="hair"/>
      <diagonal style="hair"/>
    </border>
    <border diagonalUp="1">
      <left style="double"/>
      <right style="thin"/>
      <top style="hair"/>
      <bottom style="thin"/>
      <diagonal style="hair"/>
    </border>
    <border>
      <left style="thin"/>
      <right style="thin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 style="thin"/>
      <bottom style="medium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 style="double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medium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double"/>
      <top style="hair"/>
      <bottom>
        <color indexed="63"/>
      </bottom>
    </border>
    <border>
      <left style="double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uble"/>
      <right style="medium"/>
      <top style="hair"/>
      <bottom>
        <color indexed="63"/>
      </bottom>
    </border>
    <border>
      <left style="thin"/>
      <right>
        <color indexed="63"/>
      </right>
      <top style="hair"/>
      <bottom style="medium"/>
    </border>
    <border>
      <left style="thin"/>
      <right style="double"/>
      <top style="hair"/>
      <bottom style="medium"/>
    </border>
    <border>
      <left style="double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double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double"/>
      <top style="medium"/>
      <bottom style="thin"/>
    </border>
    <border>
      <left style="double"/>
      <right style="medium"/>
      <top style="thin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 style="thin"/>
    </border>
    <border>
      <left style="double"/>
      <right style="medium"/>
      <top>
        <color indexed="63"/>
      </top>
      <bottom style="thin"/>
    </border>
    <border>
      <left style="hair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320">
    <xf numFmtId="0" fontId="0" fillId="0" borderId="0" xfId="0" applyAlignment="1">
      <alignment/>
    </xf>
    <xf numFmtId="0" fontId="5" fillId="0" borderId="0" xfId="21" applyFont="1" applyAlignment="1">
      <alignment vertical="center"/>
      <protection/>
    </xf>
    <xf numFmtId="0" fontId="6" fillId="0" borderId="0" xfId="21" applyFont="1" applyAlignment="1">
      <alignment vertical="center"/>
      <protection/>
    </xf>
    <xf numFmtId="0" fontId="2" fillId="0" borderId="0" xfId="21">
      <alignment/>
      <protection/>
    </xf>
    <xf numFmtId="0" fontId="14" fillId="0" borderId="0" xfId="21" applyFont="1" applyAlignment="1">
      <alignment horizontal="centerContinuous" vertical="center"/>
      <protection/>
    </xf>
    <xf numFmtId="0" fontId="7" fillId="0" borderId="0" xfId="21" applyFont="1" applyAlignment="1">
      <alignment horizontal="centerContinuous" vertical="center"/>
      <protection/>
    </xf>
    <xf numFmtId="0" fontId="6" fillId="0" borderId="0" xfId="21" applyFont="1" applyAlignment="1">
      <alignment horizontal="centerContinuous" vertical="center"/>
      <protection/>
    </xf>
    <xf numFmtId="0" fontId="2" fillId="0" borderId="0" xfId="21" applyAlignment="1">
      <alignment horizontal="centerContinuous"/>
      <protection/>
    </xf>
    <xf numFmtId="0" fontId="8" fillId="0" borderId="0" xfId="21" applyFont="1" applyAlignment="1">
      <alignment horizontal="centerContinuous" vertical="center"/>
      <protection/>
    </xf>
    <xf numFmtId="0" fontId="8" fillId="0" borderId="0" xfId="21" applyFont="1" applyAlignment="1">
      <alignment vertical="center"/>
      <protection/>
    </xf>
    <xf numFmtId="0" fontId="13" fillId="0" borderId="1" xfId="21" applyFont="1" applyBorder="1" applyAlignment="1">
      <alignment vertical="center"/>
      <protection/>
    </xf>
    <xf numFmtId="0" fontId="13" fillId="0" borderId="0" xfId="21" applyFont="1" applyBorder="1" applyAlignment="1">
      <alignment vertical="center"/>
      <protection/>
    </xf>
    <xf numFmtId="0" fontId="2" fillId="0" borderId="0" xfId="21" applyBorder="1">
      <alignment/>
      <protection/>
    </xf>
    <xf numFmtId="0" fontId="9" fillId="0" borderId="0" xfId="21" applyFont="1" applyAlignment="1">
      <alignment vertical="center"/>
      <protection/>
    </xf>
    <xf numFmtId="0" fontId="10" fillId="0" borderId="0" xfId="21" applyFont="1" applyAlignment="1">
      <alignment vertical="center"/>
      <protection/>
    </xf>
    <xf numFmtId="0" fontId="11" fillId="0" borderId="0" xfId="21" applyFont="1" applyAlignment="1">
      <alignment vertical="center"/>
      <protection/>
    </xf>
    <xf numFmtId="0" fontId="12" fillId="0" borderId="0" xfId="21" applyFont="1" applyAlignment="1">
      <alignment vertical="center"/>
      <protection/>
    </xf>
    <xf numFmtId="0" fontId="11" fillId="0" borderId="2" xfId="21" applyFont="1" applyBorder="1" applyAlignment="1">
      <alignment horizontal="centerContinuous" vertical="center"/>
      <protection/>
    </xf>
    <xf numFmtId="0" fontId="11" fillId="0" borderId="3" xfId="21" applyFont="1" applyBorder="1" applyAlignment="1">
      <alignment horizontal="centerContinuous" vertical="center"/>
      <protection/>
    </xf>
    <xf numFmtId="0" fontId="11" fillId="0" borderId="4" xfId="21" applyFont="1" applyBorder="1" applyAlignment="1">
      <alignment horizontal="centerContinuous" vertical="center"/>
      <protection/>
    </xf>
    <xf numFmtId="0" fontId="15" fillId="0" borderId="5" xfId="21" applyFont="1" applyBorder="1" applyAlignment="1">
      <alignment horizontal="center" vertical="center"/>
      <protection/>
    </xf>
    <xf numFmtId="0" fontId="15" fillId="0" borderId="6" xfId="21" applyFont="1" applyBorder="1" applyAlignment="1">
      <alignment horizontal="center" vertical="center"/>
      <protection/>
    </xf>
    <xf numFmtId="0" fontId="15" fillId="0" borderId="7" xfId="21" applyFont="1" applyBorder="1" applyAlignment="1">
      <alignment horizontal="center" vertical="center" wrapText="1"/>
      <protection/>
    </xf>
    <xf numFmtId="0" fontId="15" fillId="0" borderId="8" xfId="21" applyFont="1" applyBorder="1" applyAlignment="1">
      <alignment horizontal="distributed" vertical="center"/>
      <protection/>
    </xf>
    <xf numFmtId="0" fontId="15" fillId="0" borderId="5" xfId="21" applyFont="1" applyBorder="1" applyAlignment="1">
      <alignment horizontal="distributed" vertical="center"/>
      <protection/>
    </xf>
    <xf numFmtId="0" fontId="16" fillId="0" borderId="5" xfId="21" applyFont="1" applyBorder="1" applyAlignment="1">
      <alignment horizontal="distributed" vertical="center"/>
      <protection/>
    </xf>
    <xf numFmtId="0" fontId="11" fillId="0" borderId="9" xfId="21" applyFont="1" applyBorder="1" applyAlignment="1">
      <alignment horizontal="center" vertical="center"/>
      <protection/>
    </xf>
    <xf numFmtId="0" fontId="16" fillId="0" borderId="10" xfId="21" applyFont="1" applyBorder="1" applyAlignment="1">
      <alignment vertical="center"/>
      <protection/>
    </xf>
    <xf numFmtId="0" fontId="16" fillId="0" borderId="1" xfId="21" applyFont="1" applyBorder="1" applyAlignment="1">
      <alignment horizontal="centerContinuous" vertical="center"/>
      <protection/>
    </xf>
    <xf numFmtId="0" fontId="17" fillId="0" borderId="1" xfId="21" applyFont="1" applyBorder="1" applyAlignment="1">
      <alignment vertical="center"/>
      <protection/>
    </xf>
    <xf numFmtId="0" fontId="16" fillId="0" borderId="1" xfId="21" applyFont="1" applyBorder="1" applyAlignment="1">
      <alignment vertical="center"/>
      <protection/>
    </xf>
    <xf numFmtId="0" fontId="16" fillId="0" borderId="11" xfId="21" applyFont="1" applyBorder="1" applyAlignment="1">
      <alignment horizontal="centerContinuous" vertical="center"/>
      <protection/>
    </xf>
    <xf numFmtId="0" fontId="16" fillId="0" borderId="12" xfId="21" applyFont="1" applyBorder="1" applyAlignment="1">
      <alignment horizontal="centerContinuous" vertical="center"/>
      <protection/>
    </xf>
    <xf numFmtId="0" fontId="11" fillId="0" borderId="13" xfId="21" applyFont="1" applyBorder="1" applyAlignment="1">
      <alignment vertical="center"/>
      <protection/>
    </xf>
    <xf numFmtId="0" fontId="16" fillId="0" borderId="0" xfId="21" applyFont="1" applyAlignment="1">
      <alignment vertical="center"/>
      <protection/>
    </xf>
    <xf numFmtId="0" fontId="16" fillId="0" borderId="0" xfId="21" applyFont="1" applyBorder="1" applyAlignment="1">
      <alignment horizontal="centerContinuous" vertical="center"/>
      <protection/>
    </xf>
    <xf numFmtId="0" fontId="11" fillId="0" borderId="0" xfId="21" applyFont="1" applyBorder="1" applyAlignment="1">
      <alignment horizontal="centerContinuous" vertical="center"/>
      <protection/>
    </xf>
    <xf numFmtId="0" fontId="11" fillId="0" borderId="0" xfId="21" applyFont="1" applyBorder="1" applyAlignment="1">
      <alignment vertical="center"/>
      <protection/>
    </xf>
    <xf numFmtId="0" fontId="16" fillId="0" borderId="14" xfId="21" applyFont="1" applyBorder="1" applyAlignment="1">
      <alignment vertical="center"/>
      <protection/>
    </xf>
    <xf numFmtId="0" fontId="16" fillId="0" borderId="15" xfId="21" applyFont="1" applyBorder="1" applyAlignment="1">
      <alignment vertical="center"/>
      <protection/>
    </xf>
    <xf numFmtId="0" fontId="16" fillId="0" borderId="16" xfId="21" applyFont="1" applyBorder="1" applyAlignment="1">
      <alignment vertical="center"/>
      <protection/>
    </xf>
    <xf numFmtId="0" fontId="16" fillId="0" borderId="10" xfId="21" applyFont="1" applyBorder="1" applyAlignment="1">
      <alignment horizontal="centerContinuous" vertical="center"/>
      <protection/>
    </xf>
    <xf numFmtId="0" fontId="16" fillId="0" borderId="17" xfId="21" applyFont="1" applyBorder="1" applyAlignment="1">
      <alignment horizontal="centerContinuous" vertical="center"/>
      <protection/>
    </xf>
    <xf numFmtId="0" fontId="15" fillId="0" borderId="18" xfId="21" applyFont="1" applyBorder="1" applyAlignment="1">
      <alignment horizontal="center" vertical="center"/>
      <protection/>
    </xf>
    <xf numFmtId="0" fontId="15" fillId="0" borderId="19" xfId="21" applyFont="1" applyBorder="1" applyAlignment="1">
      <alignment horizontal="center" vertical="center"/>
      <protection/>
    </xf>
    <xf numFmtId="0" fontId="15" fillId="0" borderId="20" xfId="21" applyFont="1" applyBorder="1" applyAlignment="1">
      <alignment horizontal="center" vertical="center" wrapText="1"/>
      <protection/>
    </xf>
    <xf numFmtId="0" fontId="15" fillId="0" borderId="21" xfId="21" applyFont="1" applyBorder="1" applyAlignment="1">
      <alignment horizontal="distributed" vertical="center"/>
      <protection/>
    </xf>
    <xf numFmtId="0" fontId="15" fillId="0" borderId="18" xfId="21" applyFont="1" applyBorder="1" applyAlignment="1">
      <alignment horizontal="distributed" vertical="center"/>
      <protection/>
    </xf>
    <xf numFmtId="0" fontId="16" fillId="0" borderId="22" xfId="21" applyFont="1" applyBorder="1" applyAlignment="1">
      <alignment horizontal="distributed" vertical="center"/>
      <protection/>
    </xf>
    <xf numFmtId="0" fontId="15" fillId="0" borderId="23" xfId="21" applyFont="1" applyBorder="1" applyAlignment="1">
      <alignment horizontal="center" vertical="center"/>
      <protection/>
    </xf>
    <xf numFmtId="0" fontId="15" fillId="0" borderId="24" xfId="21" applyFont="1" applyBorder="1" applyAlignment="1">
      <alignment horizontal="center" vertical="center"/>
      <protection/>
    </xf>
    <xf numFmtId="0" fontId="15" fillId="0" borderId="25" xfId="21" applyFont="1" applyBorder="1" applyAlignment="1">
      <alignment horizontal="distributed" vertical="center"/>
      <protection/>
    </xf>
    <xf numFmtId="0" fontId="15" fillId="0" borderId="23" xfId="21" applyFont="1" applyBorder="1" applyAlignment="1">
      <alignment horizontal="distributed" vertical="center"/>
      <protection/>
    </xf>
    <xf numFmtId="0" fontId="16" fillId="0" borderId="26" xfId="21" applyFont="1" applyBorder="1" applyAlignment="1">
      <alignment horizontal="distributed" vertical="center"/>
      <protection/>
    </xf>
    <xf numFmtId="0" fontId="11" fillId="0" borderId="2" xfId="21" applyFont="1" applyBorder="1" applyAlignment="1">
      <alignment horizontal="left" vertical="center"/>
      <protection/>
    </xf>
    <xf numFmtId="0" fontId="11" fillId="0" borderId="3" xfId="21" applyFont="1" applyBorder="1" applyAlignment="1">
      <alignment horizontal="left" vertical="center"/>
      <protection/>
    </xf>
    <xf numFmtId="0" fontId="11" fillId="0" borderId="10" xfId="21" applyFont="1" applyBorder="1" applyAlignment="1">
      <alignment horizontal="centerContinuous" vertical="center"/>
      <protection/>
    </xf>
    <xf numFmtId="0" fontId="11" fillId="0" borderId="1" xfId="21" applyFont="1" applyBorder="1" applyAlignment="1">
      <alignment horizontal="centerContinuous" vertical="center"/>
      <protection/>
    </xf>
    <xf numFmtId="0" fontId="11" fillId="0" borderId="17" xfId="21" applyFont="1" applyBorder="1" applyAlignment="1">
      <alignment horizontal="centerContinuous" vertical="center"/>
      <protection/>
    </xf>
    <xf numFmtId="0" fontId="11" fillId="0" borderId="27" xfId="21" applyFont="1" applyBorder="1" applyAlignment="1">
      <alignment horizontal="centerContinuous" vertical="center"/>
      <protection/>
    </xf>
    <xf numFmtId="0" fontId="11" fillId="0" borderId="11" xfId="21" applyFont="1" applyBorder="1" applyAlignment="1">
      <alignment horizontal="centerContinuous" vertical="center"/>
      <protection/>
    </xf>
    <xf numFmtId="0" fontId="11" fillId="0" borderId="12" xfId="21" applyFont="1" applyBorder="1" applyAlignment="1">
      <alignment horizontal="centerContinuous" vertical="center"/>
      <protection/>
    </xf>
    <xf numFmtId="0" fontId="13" fillId="0" borderId="0" xfId="21" applyFont="1" applyBorder="1" applyAlignment="1">
      <alignment horizontal="centerContinuous" vertical="center"/>
      <protection/>
    </xf>
    <xf numFmtId="0" fontId="11" fillId="0" borderId="0" xfId="21" applyFont="1" applyBorder="1" applyAlignment="1">
      <alignment horizontal="centerContinuous"/>
      <protection/>
    </xf>
    <xf numFmtId="0" fontId="6" fillId="0" borderId="0" xfId="21" applyFont="1" applyBorder="1" applyAlignment="1">
      <alignment vertical="center"/>
      <protection/>
    </xf>
    <xf numFmtId="0" fontId="10" fillId="0" borderId="0" xfId="21" applyFont="1" applyBorder="1" applyAlignment="1">
      <alignment horizontal="centerContinuous" vertical="center"/>
      <protection/>
    </xf>
    <xf numFmtId="57" fontId="13" fillId="0" borderId="0" xfId="21" applyNumberFormat="1" applyFont="1" applyBorder="1" applyAlignment="1">
      <alignment horizontal="centerContinuous" vertical="center"/>
      <protection/>
    </xf>
    <xf numFmtId="0" fontId="8" fillId="0" borderId="0" xfId="21" applyFont="1" applyBorder="1" applyAlignment="1">
      <alignment vertical="center"/>
      <protection/>
    </xf>
    <xf numFmtId="57" fontId="8" fillId="0" borderId="0" xfId="21" applyNumberFormat="1" applyFont="1" applyBorder="1" applyAlignment="1">
      <alignment horizontal="centerContinuous" vertical="center"/>
      <protection/>
    </xf>
    <xf numFmtId="0" fontId="8" fillId="0" borderId="0" xfId="21" applyFont="1" applyBorder="1" applyAlignment="1">
      <alignment horizontal="centerContinuous" vertical="center"/>
      <protection/>
    </xf>
    <xf numFmtId="0" fontId="13" fillId="0" borderId="2" xfId="21" applyFont="1" applyBorder="1" applyAlignment="1">
      <alignment horizontal="center" vertical="center"/>
      <protection/>
    </xf>
    <xf numFmtId="0" fontId="13" fillId="0" borderId="5" xfId="21" applyFont="1" applyBorder="1" applyAlignment="1">
      <alignment horizontal="centerContinuous" vertical="center"/>
      <protection/>
    </xf>
    <xf numFmtId="0" fontId="13" fillId="0" borderId="3" xfId="21" applyFont="1" applyBorder="1" applyAlignment="1">
      <alignment horizontal="centerContinuous" vertical="center"/>
      <protection/>
    </xf>
    <xf numFmtId="0" fontId="13" fillId="0" borderId="28" xfId="21" applyFont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13" fillId="0" borderId="29" xfId="21" applyFont="1" applyBorder="1" applyAlignment="1">
      <alignment vertical="center"/>
      <protection/>
    </xf>
    <xf numFmtId="0" fontId="13" fillId="0" borderId="10" xfId="21" applyFont="1" applyBorder="1" applyAlignment="1">
      <alignment vertical="center"/>
      <protection/>
    </xf>
    <xf numFmtId="0" fontId="13" fillId="0" borderId="11" xfId="21" applyFont="1" applyBorder="1" applyAlignment="1">
      <alignment horizontal="center" vertical="center"/>
      <protection/>
    </xf>
    <xf numFmtId="0" fontId="13" fillId="0" borderId="13" xfId="21" applyFont="1" applyBorder="1" applyAlignment="1">
      <alignment vertical="center"/>
      <protection/>
    </xf>
    <xf numFmtId="0" fontId="13" fillId="0" borderId="12" xfId="21" applyFont="1" applyBorder="1" applyAlignment="1">
      <alignment vertical="center"/>
      <protection/>
    </xf>
    <xf numFmtId="0" fontId="13" fillId="0" borderId="4" xfId="21" applyFont="1" applyBorder="1" applyAlignment="1">
      <alignment horizontal="centerContinuous" vertical="center"/>
      <protection/>
    </xf>
    <xf numFmtId="0" fontId="13" fillId="0" borderId="30" xfId="21" applyFont="1" applyBorder="1" applyAlignment="1">
      <alignment horizontal="center" vertical="center"/>
      <protection/>
    </xf>
    <xf numFmtId="0" fontId="13" fillId="0" borderId="0" xfId="21" applyFont="1" applyBorder="1" applyAlignment="1">
      <alignment horizontal="center" vertical="center"/>
      <protection/>
    </xf>
    <xf numFmtId="0" fontId="13" fillId="0" borderId="18" xfId="21" applyFont="1" applyBorder="1" applyAlignment="1">
      <alignment horizontal="centerContinuous" vertical="center"/>
      <protection/>
    </xf>
    <xf numFmtId="0" fontId="13" fillId="0" borderId="31" xfId="21" applyFont="1" applyBorder="1" applyAlignment="1">
      <alignment horizontal="centerContinuous" vertical="center"/>
      <protection/>
    </xf>
    <xf numFmtId="0" fontId="13" fillId="0" borderId="32" xfId="21" applyFont="1" applyBorder="1" applyAlignment="1">
      <alignment horizontal="centerContinuous" vertical="center"/>
      <protection/>
    </xf>
    <xf numFmtId="0" fontId="13" fillId="0" borderId="22" xfId="21" applyFont="1" applyBorder="1" applyAlignment="1">
      <alignment horizontal="center" vertical="center"/>
      <protection/>
    </xf>
    <xf numFmtId="0" fontId="12" fillId="0" borderId="0" xfId="21" applyFont="1" applyBorder="1" applyAlignment="1">
      <alignment vertical="center"/>
      <protection/>
    </xf>
    <xf numFmtId="0" fontId="13" fillId="0" borderId="0" xfId="21" applyFont="1" applyBorder="1" applyAlignment="1">
      <alignment horizontal="distributed" vertical="center"/>
      <protection/>
    </xf>
    <xf numFmtId="0" fontId="6" fillId="0" borderId="0" xfId="21" applyFont="1" applyBorder="1" applyAlignment="1">
      <alignment horizontal="distributed" vertical="center"/>
      <protection/>
    </xf>
    <xf numFmtId="38" fontId="13" fillId="0" borderId="22" xfId="21" applyNumberFormat="1" applyFont="1" applyBorder="1" applyAlignment="1">
      <alignment vertical="center"/>
      <protection/>
    </xf>
    <xf numFmtId="38" fontId="13" fillId="0" borderId="33" xfId="17" applyFont="1" applyBorder="1" applyAlignment="1">
      <alignment horizontal="right" vertical="center"/>
    </xf>
    <xf numFmtId="38" fontId="11" fillId="0" borderId="29" xfId="17" applyFont="1" applyBorder="1" applyAlignment="1">
      <alignment horizontal="right" vertical="center"/>
    </xf>
    <xf numFmtId="38" fontId="11" fillId="0" borderId="34" xfId="17" applyFont="1" applyBorder="1" applyAlignment="1">
      <alignment horizontal="right" vertical="center"/>
    </xf>
    <xf numFmtId="38" fontId="11" fillId="0" borderId="35" xfId="17" applyFont="1" applyBorder="1" applyAlignment="1">
      <alignment horizontal="right" vertical="center"/>
    </xf>
    <xf numFmtId="38" fontId="11" fillId="0" borderId="36" xfId="17" applyFont="1" applyBorder="1" applyAlignment="1">
      <alignment horizontal="right" vertical="center"/>
    </xf>
    <xf numFmtId="38" fontId="11" fillId="0" borderId="37" xfId="17" applyFont="1" applyBorder="1" applyAlignment="1">
      <alignment horizontal="right" vertical="center"/>
    </xf>
    <xf numFmtId="38" fontId="11" fillId="0" borderId="13" xfId="17" applyFont="1" applyBorder="1" applyAlignment="1">
      <alignment horizontal="right" vertical="center"/>
    </xf>
    <xf numFmtId="38" fontId="11" fillId="0" borderId="38" xfId="17" applyFont="1" applyBorder="1" applyAlignment="1">
      <alignment horizontal="right" vertical="center"/>
    </xf>
    <xf numFmtId="38" fontId="11" fillId="0" borderId="39" xfId="17" applyFont="1" applyBorder="1" applyAlignment="1">
      <alignment horizontal="right" vertical="center"/>
    </xf>
    <xf numFmtId="38" fontId="11" fillId="0" borderId="40" xfId="17" applyFont="1" applyBorder="1" applyAlignment="1">
      <alignment horizontal="right" vertical="center"/>
    </xf>
    <xf numFmtId="38" fontId="11" fillId="0" borderId="41" xfId="17" applyFont="1" applyBorder="1" applyAlignment="1">
      <alignment horizontal="right" vertical="center"/>
    </xf>
    <xf numFmtId="38" fontId="11" fillId="0" borderId="42" xfId="17" applyFont="1" applyBorder="1" applyAlignment="1">
      <alignment horizontal="right" vertical="center"/>
    </xf>
    <xf numFmtId="38" fontId="11" fillId="0" borderId="43" xfId="17" applyFont="1" applyBorder="1" applyAlignment="1">
      <alignment horizontal="right" vertical="center"/>
    </xf>
    <xf numFmtId="38" fontId="11" fillId="0" borderId="8" xfId="17" applyFont="1" applyBorder="1" applyAlignment="1">
      <alignment horizontal="right" vertical="center"/>
    </xf>
    <xf numFmtId="38" fontId="11" fillId="0" borderId="6" xfId="17" applyFont="1" applyBorder="1" applyAlignment="1">
      <alignment horizontal="right" vertical="center"/>
    </xf>
    <xf numFmtId="38" fontId="11" fillId="0" borderId="5" xfId="17" applyFont="1" applyBorder="1" applyAlignment="1">
      <alignment horizontal="right" vertical="center"/>
    </xf>
    <xf numFmtId="38" fontId="11" fillId="0" borderId="30" xfId="17" applyFont="1" applyBorder="1" applyAlignment="1">
      <alignment horizontal="right" vertical="center"/>
    </xf>
    <xf numFmtId="38" fontId="11" fillId="0" borderId="44" xfId="17" applyFont="1" applyBorder="1" applyAlignment="1">
      <alignment horizontal="right" vertical="center"/>
    </xf>
    <xf numFmtId="38" fontId="11" fillId="0" borderId="45" xfId="17" applyFont="1" applyBorder="1" applyAlignment="1">
      <alignment horizontal="right" vertical="center"/>
    </xf>
    <xf numFmtId="38" fontId="11" fillId="0" borderId="46" xfId="17" applyFont="1" applyBorder="1" applyAlignment="1">
      <alignment horizontal="right" vertical="center"/>
    </xf>
    <xf numFmtId="38" fontId="11" fillId="0" borderId="47" xfId="17" applyFont="1" applyBorder="1" applyAlignment="1">
      <alignment horizontal="right" vertical="center"/>
    </xf>
    <xf numFmtId="0" fontId="5" fillId="0" borderId="0" xfId="21" applyFont="1" applyFill="1" applyAlignment="1">
      <alignment vertical="center"/>
      <protection/>
    </xf>
    <xf numFmtId="0" fontId="6" fillId="0" borderId="0" xfId="21" applyFont="1" applyFill="1" applyAlignment="1">
      <alignment vertical="center"/>
      <protection/>
    </xf>
    <xf numFmtId="0" fontId="6" fillId="0" borderId="0" xfId="21" applyFont="1" applyFill="1" applyAlignment="1">
      <alignment horizontal="centerContinuous" vertical="center"/>
      <protection/>
    </xf>
    <xf numFmtId="0" fontId="8" fillId="0" borderId="0" xfId="21" applyFont="1" applyFill="1" applyAlignment="1">
      <alignment horizontal="centerContinuous" vertical="center"/>
      <protection/>
    </xf>
    <xf numFmtId="0" fontId="8" fillId="0" borderId="0" xfId="21" applyFont="1" applyFill="1" applyAlignment="1">
      <alignment vertical="center"/>
      <protection/>
    </xf>
    <xf numFmtId="0" fontId="11" fillId="0" borderId="0" xfId="21" applyFont="1" applyFill="1" applyAlignment="1">
      <alignment vertical="center"/>
      <protection/>
    </xf>
    <xf numFmtId="0" fontId="12" fillId="0" borderId="0" xfId="21" applyFont="1" applyFill="1" applyAlignment="1">
      <alignment vertical="center"/>
      <protection/>
    </xf>
    <xf numFmtId="0" fontId="17" fillId="0" borderId="0" xfId="21" applyFont="1" applyFill="1" applyAlignment="1">
      <alignment vertical="center"/>
      <protection/>
    </xf>
    <xf numFmtId="0" fontId="11" fillId="0" borderId="37" xfId="21" applyFont="1" applyFill="1" applyBorder="1" applyAlignment="1">
      <alignment horizontal="center" vertical="center"/>
      <protection/>
    </xf>
    <xf numFmtId="0" fontId="11" fillId="0" borderId="21" xfId="21" applyFont="1" applyFill="1" applyBorder="1" applyAlignment="1">
      <alignment horizontal="center" vertical="center"/>
      <protection/>
    </xf>
    <xf numFmtId="0" fontId="11" fillId="0" borderId="19" xfId="21" applyFont="1" applyFill="1" applyBorder="1" applyAlignment="1">
      <alignment horizontal="center" vertical="center"/>
      <protection/>
    </xf>
    <xf numFmtId="0" fontId="11" fillId="0" borderId="20" xfId="21" applyFont="1" applyFill="1" applyBorder="1" applyAlignment="1">
      <alignment horizontal="center" vertical="center" wrapText="1"/>
      <protection/>
    </xf>
    <xf numFmtId="0" fontId="11" fillId="0" borderId="48" xfId="21" applyFont="1" applyFill="1" applyBorder="1" applyAlignment="1">
      <alignment vertical="center"/>
      <protection/>
    </xf>
    <xf numFmtId="0" fontId="11" fillId="0" borderId="31" xfId="21" applyFont="1" applyFill="1" applyBorder="1" applyAlignment="1">
      <alignment horizontal="centerContinuous" vertical="center"/>
      <protection/>
    </xf>
    <xf numFmtId="0" fontId="11" fillId="0" borderId="31" xfId="21" applyFont="1" applyFill="1" applyBorder="1" applyAlignment="1">
      <alignment horizontal="center" vertical="center"/>
      <protection/>
    </xf>
    <xf numFmtId="0" fontId="11" fillId="0" borderId="49" xfId="21" applyFont="1" applyFill="1" applyBorder="1" applyAlignment="1">
      <alignment horizontal="center" vertical="center"/>
      <protection/>
    </xf>
    <xf numFmtId="0" fontId="11" fillId="0" borderId="50" xfId="21" applyFont="1" applyFill="1" applyBorder="1" applyAlignment="1">
      <alignment vertical="center"/>
      <protection/>
    </xf>
    <xf numFmtId="0" fontId="11" fillId="0" borderId="51" xfId="21" applyFont="1" applyFill="1" applyBorder="1" applyAlignment="1">
      <alignment vertical="center"/>
      <protection/>
    </xf>
    <xf numFmtId="0" fontId="11" fillId="0" borderId="52" xfId="21" applyFont="1" applyFill="1" applyBorder="1" applyAlignment="1">
      <alignment vertical="center"/>
      <protection/>
    </xf>
    <xf numFmtId="0" fontId="11" fillId="0" borderId="53" xfId="21" applyFont="1" applyFill="1" applyBorder="1" applyAlignment="1">
      <alignment vertical="center"/>
      <protection/>
    </xf>
    <xf numFmtId="0" fontId="11" fillId="0" borderId="54" xfId="21" applyFont="1" applyFill="1" applyBorder="1" applyAlignment="1">
      <alignment vertical="center"/>
      <protection/>
    </xf>
    <xf numFmtId="0" fontId="11" fillId="0" borderId="0" xfId="21" applyFont="1" applyFill="1" applyBorder="1" applyAlignment="1">
      <alignment vertical="center"/>
      <protection/>
    </xf>
    <xf numFmtId="0" fontId="11" fillId="0" borderId="55" xfId="21" applyFont="1" applyFill="1" applyBorder="1" applyAlignment="1">
      <alignment vertical="center"/>
      <protection/>
    </xf>
    <xf numFmtId="0" fontId="11" fillId="0" borderId="56" xfId="21" applyFont="1" applyFill="1" applyBorder="1" applyAlignment="1">
      <alignment vertical="center"/>
      <protection/>
    </xf>
    <xf numFmtId="0" fontId="11" fillId="0" borderId="57" xfId="21" applyFont="1" applyFill="1" applyBorder="1" applyAlignment="1">
      <alignment vertical="center"/>
      <protection/>
    </xf>
    <xf numFmtId="0" fontId="11" fillId="0" borderId="58" xfId="21" applyFont="1" applyFill="1" applyBorder="1" applyAlignment="1">
      <alignment vertical="center"/>
      <protection/>
    </xf>
    <xf numFmtId="0" fontId="11" fillId="0" borderId="59" xfId="21" applyFont="1" applyFill="1" applyBorder="1" applyAlignment="1">
      <alignment vertical="center"/>
      <protection/>
    </xf>
    <xf numFmtId="0" fontId="11" fillId="0" borderId="0" xfId="21" applyFont="1" applyFill="1" applyBorder="1" applyAlignment="1">
      <alignment vertical="center" wrapText="1"/>
      <protection/>
    </xf>
    <xf numFmtId="0" fontId="11" fillId="0" borderId="60" xfId="21" applyFont="1" applyFill="1" applyBorder="1" applyAlignment="1">
      <alignment vertical="center"/>
      <protection/>
    </xf>
    <xf numFmtId="0" fontId="11" fillId="0" borderId="61" xfId="21" applyFont="1" applyFill="1" applyBorder="1" applyAlignment="1">
      <alignment vertical="center"/>
      <protection/>
    </xf>
    <xf numFmtId="0" fontId="11" fillId="0" borderId="62" xfId="21" applyFont="1" applyFill="1" applyBorder="1" applyAlignment="1">
      <alignment vertical="center"/>
      <protection/>
    </xf>
    <xf numFmtId="0" fontId="11" fillId="0" borderId="63" xfId="21" applyFont="1" applyFill="1" applyBorder="1" applyAlignment="1">
      <alignment vertical="center"/>
      <protection/>
    </xf>
    <xf numFmtId="0" fontId="11" fillId="0" borderId="64" xfId="21" applyFont="1" applyFill="1" applyBorder="1" applyAlignment="1">
      <alignment vertical="center"/>
      <protection/>
    </xf>
    <xf numFmtId="0" fontId="11" fillId="0" borderId="65" xfId="21" applyFont="1" applyFill="1" applyBorder="1" applyAlignment="1">
      <alignment vertical="center"/>
      <protection/>
    </xf>
    <xf numFmtId="0" fontId="11" fillId="0" borderId="66" xfId="21" applyFont="1" applyFill="1" applyBorder="1" applyAlignment="1">
      <alignment vertical="center"/>
      <protection/>
    </xf>
    <xf numFmtId="0" fontId="11" fillId="0" borderId="67" xfId="21" applyFont="1" applyFill="1" applyBorder="1" applyAlignment="1">
      <alignment vertical="center"/>
      <protection/>
    </xf>
    <xf numFmtId="0" fontId="11" fillId="0" borderId="68" xfId="21" applyFont="1" applyFill="1" applyBorder="1" applyAlignment="1">
      <alignment vertical="center"/>
      <protection/>
    </xf>
    <xf numFmtId="0" fontId="11" fillId="0" borderId="69" xfId="21" applyFont="1" applyFill="1" applyBorder="1" applyAlignment="1">
      <alignment vertical="center"/>
      <protection/>
    </xf>
    <xf numFmtId="0" fontId="11" fillId="0" borderId="70" xfId="21" applyFont="1" applyFill="1" applyBorder="1" applyAlignment="1">
      <alignment vertical="center"/>
      <protection/>
    </xf>
    <xf numFmtId="0" fontId="11" fillId="0" borderId="51" xfId="21" applyFont="1" applyFill="1" applyBorder="1" applyAlignment="1">
      <alignment vertical="center" shrinkToFit="1"/>
      <protection/>
    </xf>
    <xf numFmtId="0" fontId="11" fillId="0" borderId="10" xfId="21" applyFont="1" applyFill="1" applyBorder="1" applyAlignment="1">
      <alignment vertical="center"/>
      <protection/>
    </xf>
    <xf numFmtId="0" fontId="11" fillId="0" borderId="71" xfId="21" applyFont="1" applyFill="1" applyBorder="1" applyAlignment="1">
      <alignment vertical="center"/>
      <protection/>
    </xf>
    <xf numFmtId="0" fontId="11" fillId="0" borderId="72" xfId="21" applyFont="1" applyFill="1" applyBorder="1" applyAlignment="1">
      <alignment vertical="center"/>
      <protection/>
    </xf>
    <xf numFmtId="0" fontId="11" fillId="0" borderId="29" xfId="21" applyFont="1" applyFill="1" applyBorder="1" applyAlignment="1">
      <alignment vertical="center"/>
      <protection/>
    </xf>
    <xf numFmtId="0" fontId="11" fillId="0" borderId="73" xfId="21" applyFont="1" applyFill="1" applyBorder="1" applyAlignment="1">
      <alignment vertical="center"/>
      <protection/>
    </xf>
    <xf numFmtId="0" fontId="11" fillId="0" borderId="74" xfId="21" applyFont="1" applyFill="1" applyBorder="1" applyAlignment="1">
      <alignment vertical="center"/>
      <protection/>
    </xf>
    <xf numFmtId="0" fontId="11" fillId="0" borderId="75" xfId="21" applyFont="1" applyFill="1" applyBorder="1" applyAlignment="1">
      <alignment horizontal="centerContinuous" vertical="center"/>
      <protection/>
    </xf>
    <xf numFmtId="0" fontId="11" fillId="0" borderId="76" xfId="21" applyFont="1" applyFill="1" applyBorder="1" applyAlignment="1">
      <alignment vertical="center"/>
      <protection/>
    </xf>
    <xf numFmtId="0" fontId="14" fillId="0" borderId="0" xfId="21" applyFont="1" applyFill="1" applyAlignment="1">
      <alignment horizontal="centerContinuous" vertical="center"/>
      <protection/>
    </xf>
    <xf numFmtId="0" fontId="7" fillId="0" borderId="0" xfId="21" applyFont="1" applyFill="1" applyAlignment="1">
      <alignment horizontal="centerContinuous" vertical="center"/>
      <protection/>
    </xf>
    <xf numFmtId="0" fontId="10" fillId="0" borderId="0" xfId="21" applyFont="1" applyFill="1" applyAlignment="1">
      <alignment vertical="center"/>
      <protection/>
    </xf>
    <xf numFmtId="0" fontId="13" fillId="0" borderId="0" xfId="21" applyFont="1" applyFill="1" applyAlignment="1">
      <alignment vertical="center"/>
      <protection/>
    </xf>
    <xf numFmtId="0" fontId="11" fillId="0" borderId="18" xfId="21" applyFont="1" applyFill="1" applyBorder="1" applyAlignment="1">
      <alignment horizontal="center" vertical="center"/>
      <protection/>
    </xf>
    <xf numFmtId="0" fontId="11" fillId="0" borderId="23" xfId="21" applyFont="1" applyFill="1" applyBorder="1" applyAlignment="1">
      <alignment vertical="center"/>
      <protection/>
    </xf>
    <xf numFmtId="0" fontId="11" fillId="0" borderId="77" xfId="21" applyFont="1" applyFill="1" applyBorder="1" applyAlignment="1">
      <alignment vertical="center"/>
      <protection/>
    </xf>
    <xf numFmtId="0" fontId="11" fillId="0" borderId="78" xfId="21" applyFont="1" applyFill="1" applyBorder="1" applyAlignment="1">
      <alignment vertical="center"/>
      <protection/>
    </xf>
    <xf numFmtId="0" fontId="11" fillId="0" borderId="11" xfId="21" applyFont="1" applyFill="1" applyBorder="1" applyAlignment="1">
      <alignment vertical="center"/>
      <protection/>
    </xf>
    <xf numFmtId="0" fontId="11" fillId="0" borderId="13" xfId="21" applyFont="1" applyFill="1" applyBorder="1" applyAlignment="1">
      <alignment vertical="center"/>
      <protection/>
    </xf>
    <xf numFmtId="0" fontId="11" fillId="0" borderId="1" xfId="21" applyFont="1" applyFill="1" applyBorder="1" applyAlignment="1">
      <alignment horizontal="centerContinuous" vertical="center"/>
      <protection/>
    </xf>
    <xf numFmtId="0" fontId="11" fillId="0" borderId="79" xfId="21" applyFont="1" applyFill="1" applyBorder="1" applyAlignment="1">
      <alignment vertical="center"/>
      <protection/>
    </xf>
    <xf numFmtId="38" fontId="6" fillId="0" borderId="0" xfId="17" applyFont="1" applyFill="1" applyAlignment="1">
      <alignment vertical="center"/>
    </xf>
    <xf numFmtId="38" fontId="6" fillId="0" borderId="0" xfId="17" applyFont="1" applyFill="1" applyAlignment="1">
      <alignment horizontal="centerContinuous" vertical="center"/>
    </xf>
    <xf numFmtId="38" fontId="8" fillId="0" borderId="0" xfId="17" applyFont="1" applyFill="1" applyAlignment="1">
      <alignment horizontal="centerContinuous" vertical="center"/>
    </xf>
    <xf numFmtId="38" fontId="8" fillId="0" borderId="0" xfId="17" applyFont="1" applyFill="1" applyAlignment="1">
      <alignment vertical="center"/>
    </xf>
    <xf numFmtId="38" fontId="11" fillId="0" borderId="0" xfId="17" applyFont="1" applyFill="1" applyAlignment="1">
      <alignment vertical="center"/>
    </xf>
    <xf numFmtId="38" fontId="11" fillId="0" borderId="37" xfId="17" applyFont="1" applyFill="1" applyBorder="1" applyAlignment="1">
      <alignment horizontal="center" vertical="center"/>
    </xf>
    <xf numFmtId="38" fontId="11" fillId="0" borderId="21" xfId="17" applyFont="1" applyFill="1" applyBorder="1" applyAlignment="1">
      <alignment horizontal="center" vertical="center"/>
    </xf>
    <xf numFmtId="38" fontId="11" fillId="0" borderId="19" xfId="17" applyFont="1" applyFill="1" applyBorder="1" applyAlignment="1">
      <alignment horizontal="center" vertical="center"/>
    </xf>
    <xf numFmtId="38" fontId="11" fillId="0" borderId="20" xfId="17" applyFont="1" applyFill="1" applyBorder="1" applyAlignment="1">
      <alignment horizontal="center" vertical="center" wrapText="1"/>
    </xf>
    <xf numFmtId="38" fontId="11" fillId="0" borderId="31" xfId="17" applyFont="1" applyFill="1" applyBorder="1" applyAlignment="1">
      <alignment horizontal="center" vertical="center"/>
    </xf>
    <xf numFmtId="38" fontId="11" fillId="0" borderId="49" xfId="17" applyFont="1" applyFill="1" applyBorder="1" applyAlignment="1">
      <alignment horizontal="center" vertical="center"/>
    </xf>
    <xf numFmtId="38" fontId="11" fillId="0" borderId="80" xfId="17" applyFont="1" applyFill="1" applyBorder="1" applyAlignment="1">
      <alignment horizontal="right" vertical="center"/>
    </xf>
    <xf numFmtId="38" fontId="11" fillId="0" borderId="81" xfId="17" applyFont="1" applyFill="1" applyBorder="1" applyAlignment="1">
      <alignment horizontal="right" vertical="center"/>
    </xf>
    <xf numFmtId="38" fontId="11" fillId="0" borderId="82" xfId="17" applyFont="1" applyFill="1" applyBorder="1" applyAlignment="1">
      <alignment horizontal="right" vertical="center"/>
    </xf>
    <xf numFmtId="38" fontId="11" fillId="0" borderId="83" xfId="17" applyFont="1" applyFill="1" applyBorder="1" applyAlignment="1">
      <alignment horizontal="right" vertical="center"/>
    </xf>
    <xf numFmtId="38" fontId="11" fillId="0" borderId="84" xfId="17" applyFont="1" applyFill="1" applyBorder="1" applyAlignment="1">
      <alignment horizontal="right" vertical="center"/>
    </xf>
    <xf numFmtId="38" fontId="11" fillId="0" borderId="85" xfId="17" applyFont="1" applyFill="1" applyBorder="1" applyAlignment="1">
      <alignment horizontal="right" vertical="center"/>
    </xf>
    <xf numFmtId="38" fontId="11" fillId="0" borderId="86" xfId="17" applyFont="1" applyFill="1" applyBorder="1" applyAlignment="1">
      <alignment horizontal="right" vertical="center"/>
    </xf>
    <xf numFmtId="38" fontId="11" fillId="0" borderId="87" xfId="17" applyFont="1" applyFill="1" applyBorder="1" applyAlignment="1">
      <alignment horizontal="right" vertical="center"/>
    </xf>
    <xf numFmtId="38" fontId="11" fillId="0" borderId="88" xfId="17" applyFont="1" applyFill="1" applyBorder="1" applyAlignment="1">
      <alignment horizontal="right" vertical="center"/>
    </xf>
    <xf numFmtId="38" fontId="11" fillId="0" borderId="89" xfId="17" applyFont="1" applyFill="1" applyBorder="1" applyAlignment="1">
      <alignment horizontal="right" vertical="center"/>
    </xf>
    <xf numFmtId="38" fontId="11" fillId="0" borderId="90" xfId="17" applyFont="1" applyFill="1" applyBorder="1" applyAlignment="1">
      <alignment horizontal="right" vertical="center"/>
    </xf>
    <xf numFmtId="38" fontId="11" fillId="0" borderId="91" xfId="17" applyFont="1" applyFill="1" applyBorder="1" applyAlignment="1">
      <alignment horizontal="right" vertical="center"/>
    </xf>
    <xf numFmtId="38" fontId="11" fillId="0" borderId="92" xfId="17" applyFont="1" applyFill="1" applyBorder="1" applyAlignment="1">
      <alignment horizontal="right" vertical="center"/>
    </xf>
    <xf numFmtId="38" fontId="11" fillId="0" borderId="93" xfId="17" applyFont="1" applyFill="1" applyBorder="1" applyAlignment="1">
      <alignment horizontal="right" vertical="center"/>
    </xf>
    <xf numFmtId="38" fontId="11" fillId="0" borderId="94" xfId="17" applyFont="1" applyFill="1" applyBorder="1" applyAlignment="1">
      <alignment horizontal="right" vertical="center"/>
    </xf>
    <xf numFmtId="38" fontId="11" fillId="0" borderId="95" xfId="17" applyFont="1" applyFill="1" applyBorder="1" applyAlignment="1">
      <alignment horizontal="right" vertical="center"/>
    </xf>
    <xf numFmtId="38" fontId="11" fillId="0" borderId="96" xfId="17" applyFont="1" applyFill="1" applyBorder="1" applyAlignment="1">
      <alignment horizontal="right" vertical="center"/>
    </xf>
    <xf numFmtId="38" fontId="11" fillId="0" borderId="97" xfId="17" applyFont="1" applyFill="1" applyBorder="1" applyAlignment="1">
      <alignment horizontal="right" vertical="center"/>
    </xf>
    <xf numFmtId="38" fontId="11" fillId="0" borderId="98" xfId="17" applyFont="1" applyFill="1" applyBorder="1" applyAlignment="1">
      <alignment horizontal="right" vertical="center"/>
    </xf>
    <xf numFmtId="38" fontId="11" fillId="0" borderId="99" xfId="17" applyFont="1" applyFill="1" applyBorder="1" applyAlignment="1">
      <alignment horizontal="right" vertical="center"/>
    </xf>
    <xf numFmtId="38" fontId="11" fillId="0" borderId="100" xfId="17" applyFont="1" applyFill="1" applyBorder="1" applyAlignment="1">
      <alignment horizontal="right" vertical="center"/>
    </xf>
    <xf numFmtId="38" fontId="11" fillId="0" borderId="101" xfId="17" applyFont="1" applyFill="1" applyBorder="1" applyAlignment="1">
      <alignment horizontal="right" vertical="center"/>
    </xf>
    <xf numFmtId="38" fontId="11" fillId="0" borderId="29" xfId="17" applyFont="1" applyFill="1" applyBorder="1" applyAlignment="1">
      <alignment horizontal="right" vertical="center"/>
    </xf>
    <xf numFmtId="38" fontId="11" fillId="0" borderId="37" xfId="17" applyFont="1" applyFill="1" applyBorder="1" applyAlignment="1">
      <alignment horizontal="right" vertical="center"/>
    </xf>
    <xf numFmtId="38" fontId="11" fillId="0" borderId="34" xfId="17" applyFont="1" applyFill="1" applyBorder="1" applyAlignment="1">
      <alignment horizontal="right" vertical="center"/>
    </xf>
    <xf numFmtId="38" fontId="11" fillId="0" borderId="102" xfId="17" applyFont="1" applyFill="1" applyBorder="1" applyAlignment="1">
      <alignment horizontal="right" vertical="center"/>
    </xf>
    <xf numFmtId="38" fontId="11" fillId="0" borderId="103" xfId="17" applyFont="1" applyFill="1" applyBorder="1" applyAlignment="1">
      <alignment horizontal="right" vertical="center"/>
    </xf>
    <xf numFmtId="38" fontId="11" fillId="0" borderId="73" xfId="17" applyFont="1" applyFill="1" applyBorder="1" applyAlignment="1">
      <alignment horizontal="right" vertical="center"/>
    </xf>
    <xf numFmtId="38" fontId="11" fillId="0" borderId="104" xfId="17" applyFont="1" applyFill="1" applyBorder="1" applyAlignment="1">
      <alignment horizontal="right" vertical="center"/>
    </xf>
    <xf numFmtId="38" fontId="11" fillId="0" borderId="105" xfId="17" applyFont="1" applyFill="1" applyBorder="1" applyAlignment="1">
      <alignment horizontal="right" vertical="center"/>
    </xf>
    <xf numFmtId="38" fontId="11" fillId="0" borderId="106" xfId="17" applyFont="1" applyFill="1" applyBorder="1" applyAlignment="1">
      <alignment horizontal="right" vertical="center"/>
    </xf>
    <xf numFmtId="38" fontId="11" fillId="0" borderId="107" xfId="17" applyFont="1" applyFill="1" applyBorder="1" applyAlignment="1">
      <alignment horizontal="right" vertical="center"/>
    </xf>
    <xf numFmtId="38" fontId="11" fillId="0" borderId="108" xfId="17" applyFont="1" applyFill="1" applyBorder="1" applyAlignment="1">
      <alignment horizontal="right" vertical="center"/>
    </xf>
    <xf numFmtId="38" fontId="11" fillId="0" borderId="40" xfId="17" applyFont="1" applyFill="1" applyBorder="1" applyAlignment="1">
      <alignment horizontal="right" vertical="center"/>
    </xf>
    <xf numFmtId="38" fontId="11" fillId="0" borderId="31" xfId="17" applyFont="1" applyFill="1" applyBorder="1" applyAlignment="1">
      <alignment horizontal="right" vertical="center"/>
    </xf>
    <xf numFmtId="38" fontId="11" fillId="0" borderId="49" xfId="17" applyFont="1" applyFill="1" applyBorder="1" applyAlignment="1">
      <alignment horizontal="right" vertical="center"/>
    </xf>
    <xf numFmtId="38" fontId="11" fillId="0" borderId="109" xfId="17" applyFont="1" applyFill="1" applyBorder="1" applyAlignment="1">
      <alignment horizontal="right" vertical="center"/>
    </xf>
    <xf numFmtId="38" fontId="11" fillId="0" borderId="110" xfId="17" applyFont="1" applyFill="1" applyBorder="1" applyAlignment="1">
      <alignment horizontal="right" vertical="center"/>
    </xf>
    <xf numFmtId="38" fontId="11" fillId="0" borderId="111" xfId="17" applyFont="1" applyFill="1" applyBorder="1" applyAlignment="1">
      <alignment horizontal="right" vertical="center"/>
    </xf>
    <xf numFmtId="38" fontId="11" fillId="0" borderId="112" xfId="17" applyFont="1" applyFill="1" applyBorder="1" applyAlignment="1">
      <alignment horizontal="right" vertical="center"/>
    </xf>
    <xf numFmtId="38" fontId="11" fillId="0" borderId="113" xfId="17" applyFont="1" applyFill="1" applyBorder="1" applyAlignment="1">
      <alignment horizontal="right" vertical="center"/>
    </xf>
    <xf numFmtId="38" fontId="11" fillId="0" borderId="52" xfId="17" applyFont="1" applyFill="1" applyBorder="1" applyAlignment="1">
      <alignment horizontal="right" vertical="center"/>
    </xf>
    <xf numFmtId="38" fontId="11" fillId="0" borderId="114" xfId="17" applyFont="1" applyFill="1" applyBorder="1" applyAlignment="1">
      <alignment horizontal="right" vertical="center"/>
    </xf>
    <xf numFmtId="38" fontId="11" fillId="0" borderId="72" xfId="17" applyFont="1" applyFill="1" applyBorder="1" applyAlignment="1">
      <alignment horizontal="right" vertical="center"/>
    </xf>
    <xf numFmtId="38" fontId="11" fillId="0" borderId="115" xfId="17" applyFont="1" applyFill="1" applyBorder="1" applyAlignment="1">
      <alignment horizontal="right" vertical="center"/>
    </xf>
    <xf numFmtId="38" fontId="11" fillId="0" borderId="116" xfId="17" applyFont="1" applyFill="1" applyBorder="1" applyAlignment="1">
      <alignment horizontal="right" vertical="center"/>
    </xf>
    <xf numFmtId="38" fontId="11" fillId="0" borderId="65" xfId="17" applyFont="1" applyFill="1" applyBorder="1" applyAlignment="1">
      <alignment horizontal="right" vertical="center"/>
    </xf>
    <xf numFmtId="38" fontId="11" fillId="0" borderId="58" xfId="17" applyFont="1" applyFill="1" applyBorder="1" applyAlignment="1">
      <alignment horizontal="right" vertical="center"/>
    </xf>
    <xf numFmtId="38" fontId="11" fillId="0" borderId="78" xfId="17" applyFont="1" applyFill="1" applyBorder="1" applyAlignment="1">
      <alignment horizontal="right" vertical="center"/>
    </xf>
    <xf numFmtId="38" fontId="11" fillId="0" borderId="117" xfId="17" applyFont="1" applyFill="1" applyBorder="1" applyAlignment="1">
      <alignment horizontal="right" vertical="center"/>
    </xf>
    <xf numFmtId="38" fontId="11" fillId="0" borderId="118" xfId="17" applyFont="1" applyFill="1" applyBorder="1" applyAlignment="1">
      <alignment horizontal="right" vertical="center"/>
    </xf>
    <xf numFmtId="38" fontId="11" fillId="0" borderId="119" xfId="17" applyFont="1" applyFill="1" applyBorder="1" applyAlignment="1">
      <alignment horizontal="right" vertical="center"/>
    </xf>
    <xf numFmtId="38" fontId="11" fillId="0" borderId="120" xfId="17" applyFont="1" applyFill="1" applyBorder="1" applyAlignment="1">
      <alignment horizontal="right" vertical="center"/>
    </xf>
    <xf numFmtId="38" fontId="11" fillId="0" borderId="68" xfId="17" applyFont="1" applyFill="1" applyBorder="1" applyAlignment="1">
      <alignment horizontal="right" vertical="center"/>
    </xf>
    <xf numFmtId="38" fontId="11" fillId="0" borderId="121" xfId="17" applyFont="1" applyFill="1" applyBorder="1" applyAlignment="1">
      <alignment horizontal="right" vertical="center"/>
    </xf>
    <xf numFmtId="38" fontId="11" fillId="0" borderId="122" xfId="17" applyFont="1" applyFill="1" applyBorder="1" applyAlignment="1">
      <alignment horizontal="right" vertical="center"/>
    </xf>
    <xf numFmtId="38" fontId="11" fillId="0" borderId="123" xfId="17" applyFont="1" applyFill="1" applyBorder="1" applyAlignment="1">
      <alignment horizontal="right" vertical="center"/>
    </xf>
    <xf numFmtId="38" fontId="11" fillId="0" borderId="124" xfId="17" applyFont="1" applyFill="1" applyBorder="1" applyAlignment="1">
      <alignment horizontal="right" vertical="center"/>
    </xf>
    <xf numFmtId="38" fontId="11" fillId="0" borderId="125" xfId="17" applyFont="1" applyFill="1" applyBorder="1" applyAlignment="1">
      <alignment horizontal="right" vertical="center"/>
    </xf>
    <xf numFmtId="38" fontId="11" fillId="0" borderId="1" xfId="17" applyFont="1" applyFill="1" applyBorder="1" applyAlignment="1">
      <alignment horizontal="right" vertical="center"/>
    </xf>
    <xf numFmtId="38" fontId="11" fillId="0" borderId="126" xfId="17" applyFont="1" applyFill="1" applyBorder="1" applyAlignment="1">
      <alignment horizontal="right" vertical="center"/>
    </xf>
    <xf numFmtId="38" fontId="11" fillId="0" borderId="75" xfId="17" applyFont="1" applyFill="1" applyBorder="1" applyAlignment="1">
      <alignment horizontal="right" vertical="center"/>
    </xf>
    <xf numFmtId="0" fontId="9" fillId="0" borderId="0" xfId="21" applyFont="1" applyBorder="1" applyAlignment="1">
      <alignment vertical="center"/>
      <protection/>
    </xf>
    <xf numFmtId="0" fontId="11" fillId="0" borderId="53" xfId="21" applyFont="1" applyBorder="1" applyAlignment="1">
      <alignment vertical="center"/>
      <protection/>
    </xf>
    <xf numFmtId="0" fontId="11" fillId="0" borderId="5" xfId="21" applyFont="1" applyBorder="1" applyAlignment="1">
      <alignment horizontal="centerContinuous" vertical="center"/>
      <protection/>
    </xf>
    <xf numFmtId="0" fontId="11" fillId="0" borderId="28" xfId="21" applyFont="1" applyBorder="1" applyAlignment="1">
      <alignment horizontal="centerContinuous" vertical="center"/>
      <protection/>
    </xf>
    <xf numFmtId="0" fontId="11" fillId="0" borderId="12" xfId="21" applyFont="1" applyBorder="1" applyAlignment="1">
      <alignment vertical="center"/>
      <protection/>
    </xf>
    <xf numFmtId="0" fontId="11" fillId="0" borderId="31" xfId="21" applyFont="1" applyBorder="1" applyAlignment="1">
      <alignment horizontal="centerContinuous" vertical="center"/>
      <protection/>
    </xf>
    <xf numFmtId="0" fontId="11" fillId="0" borderId="48" xfId="21" applyFont="1" applyBorder="1" applyAlignment="1">
      <alignment horizontal="centerContinuous" vertical="center"/>
      <protection/>
    </xf>
    <xf numFmtId="0" fontId="11" fillId="0" borderId="8" xfId="21" applyFont="1" applyBorder="1" applyAlignment="1">
      <alignment horizontal="centerContinuous" vertical="center"/>
      <protection/>
    </xf>
    <xf numFmtId="0" fontId="11" fillId="0" borderId="15" xfId="21" applyFont="1" applyBorder="1" applyAlignment="1">
      <alignment vertical="center"/>
      <protection/>
    </xf>
    <xf numFmtId="0" fontId="12" fillId="0" borderId="0" xfId="21" applyFont="1" applyBorder="1" applyAlignment="1">
      <alignment horizontal="distributed" vertical="center"/>
      <protection/>
    </xf>
    <xf numFmtId="38" fontId="11" fillId="0" borderId="18" xfId="17" applyFont="1" applyBorder="1" applyAlignment="1">
      <alignment horizontal="right" vertical="center"/>
    </xf>
    <xf numFmtId="38" fontId="11" fillId="0" borderId="105" xfId="17" applyFont="1" applyBorder="1" applyAlignment="1">
      <alignment horizontal="right" vertical="center"/>
    </xf>
    <xf numFmtId="38" fontId="13" fillId="0" borderId="105" xfId="17" applyFont="1" applyBorder="1" applyAlignment="1">
      <alignment horizontal="right" vertical="center"/>
    </xf>
    <xf numFmtId="38" fontId="13" fillId="0" borderId="75" xfId="17" applyFont="1" applyBorder="1" applyAlignment="1">
      <alignment horizontal="right" vertical="center"/>
    </xf>
    <xf numFmtId="38" fontId="13" fillId="0" borderId="116" xfId="17" applyFont="1" applyBorder="1" applyAlignment="1">
      <alignment horizontal="right" vertical="center"/>
    </xf>
    <xf numFmtId="38" fontId="13" fillId="0" borderId="127" xfId="17" applyFont="1" applyBorder="1" applyAlignment="1">
      <alignment horizontal="right" vertical="center"/>
    </xf>
    <xf numFmtId="38" fontId="13" fillId="0" borderId="18" xfId="17" applyFont="1" applyBorder="1" applyAlignment="1">
      <alignment horizontal="right" vertical="center"/>
    </xf>
    <xf numFmtId="38" fontId="13" fillId="0" borderId="49" xfId="17" applyFont="1" applyBorder="1" applyAlignment="1">
      <alignment horizontal="right" vertical="center"/>
    </xf>
    <xf numFmtId="38" fontId="13" fillId="0" borderId="31" xfId="17" applyFont="1" applyBorder="1" applyAlignment="1">
      <alignment horizontal="right" vertical="center"/>
    </xf>
    <xf numFmtId="38" fontId="13" fillId="0" borderId="32" xfId="17" applyFont="1" applyBorder="1" applyAlignment="1">
      <alignment horizontal="right" vertical="center"/>
    </xf>
    <xf numFmtId="0" fontId="5" fillId="0" borderId="128" xfId="21" applyFont="1" applyBorder="1" applyAlignment="1">
      <alignment horizontal="center" vertical="center"/>
      <protection/>
    </xf>
    <xf numFmtId="0" fontId="5" fillId="0" borderId="129" xfId="21" applyFont="1" applyBorder="1" applyAlignment="1">
      <alignment horizontal="center" vertical="center"/>
      <protection/>
    </xf>
    <xf numFmtId="0" fontId="5" fillId="0" borderId="130" xfId="21" applyFont="1" applyBorder="1" applyAlignment="1">
      <alignment horizontal="center" vertical="center"/>
      <protection/>
    </xf>
    <xf numFmtId="0" fontId="5" fillId="0" borderId="131" xfId="21" applyFont="1" applyBorder="1" applyAlignment="1">
      <alignment horizontal="center" vertical="center"/>
      <protection/>
    </xf>
    <xf numFmtId="0" fontId="11" fillId="0" borderId="5" xfId="21" applyFont="1" applyBorder="1" applyAlignment="1">
      <alignment horizontal="center" vertical="center" wrapText="1"/>
      <protection/>
    </xf>
    <xf numFmtId="0" fontId="11" fillId="0" borderId="3" xfId="21" applyFont="1" applyBorder="1" applyAlignment="1">
      <alignment horizontal="center" vertical="center" wrapText="1"/>
      <protection/>
    </xf>
    <xf numFmtId="0" fontId="11" fillId="0" borderId="4" xfId="21" applyFont="1" applyBorder="1" applyAlignment="1">
      <alignment horizontal="center" vertical="center" wrapText="1"/>
      <protection/>
    </xf>
    <xf numFmtId="0" fontId="11" fillId="0" borderId="18" xfId="21" applyFont="1" applyBorder="1" applyAlignment="1">
      <alignment horizontal="center" vertical="center" wrapText="1"/>
      <protection/>
    </xf>
    <xf numFmtId="0" fontId="11" fillId="0" borderId="31" xfId="21" applyFont="1" applyBorder="1" applyAlignment="1">
      <alignment horizontal="center" vertical="center"/>
      <protection/>
    </xf>
    <xf numFmtId="0" fontId="11" fillId="0" borderId="32" xfId="21" applyFont="1" applyBorder="1" applyAlignment="1">
      <alignment horizontal="center" vertical="center"/>
      <protection/>
    </xf>
    <xf numFmtId="38" fontId="12" fillId="0" borderId="105" xfId="17" applyFont="1" applyBorder="1" applyAlignment="1">
      <alignment horizontal="right" vertical="center"/>
    </xf>
    <xf numFmtId="38" fontId="12" fillId="0" borderId="75" xfId="17" applyFont="1" applyBorder="1" applyAlignment="1">
      <alignment horizontal="right" vertical="center"/>
    </xf>
    <xf numFmtId="38" fontId="12" fillId="0" borderId="116" xfId="17" applyFont="1" applyBorder="1" applyAlignment="1">
      <alignment horizontal="right" vertical="center"/>
    </xf>
    <xf numFmtId="0" fontId="11" fillId="0" borderId="5" xfId="21" applyFont="1" applyBorder="1" applyAlignment="1">
      <alignment horizontal="center" vertical="center"/>
      <protection/>
    </xf>
    <xf numFmtId="0" fontId="11" fillId="0" borderId="3" xfId="21" applyFont="1" applyBorder="1" applyAlignment="1">
      <alignment horizontal="center" vertical="center"/>
      <protection/>
    </xf>
    <xf numFmtId="0" fontId="11" fillId="0" borderId="132" xfId="21" applyFont="1" applyBorder="1" applyAlignment="1">
      <alignment horizontal="center" vertical="center"/>
      <protection/>
    </xf>
    <xf numFmtId="0" fontId="11" fillId="0" borderId="44" xfId="21" applyFont="1" applyBorder="1" applyAlignment="1">
      <alignment horizontal="center" vertical="center"/>
      <protection/>
    </xf>
    <xf numFmtId="0" fontId="11" fillId="0" borderId="133" xfId="21" applyFont="1" applyBorder="1" applyAlignment="1">
      <alignment horizontal="center" vertical="center"/>
      <protection/>
    </xf>
    <xf numFmtId="0" fontId="11" fillId="0" borderId="36" xfId="21" applyFont="1" applyBorder="1" applyAlignment="1">
      <alignment horizontal="center" vertical="center"/>
      <protection/>
    </xf>
    <xf numFmtId="0" fontId="11" fillId="0" borderId="134" xfId="21" applyFont="1" applyBorder="1" applyAlignment="1">
      <alignment horizontal="center" vertical="center"/>
      <protection/>
    </xf>
    <xf numFmtId="0" fontId="11" fillId="0" borderId="15" xfId="21" applyFont="1" applyBorder="1" applyAlignment="1">
      <alignment horizontal="center" vertical="center"/>
      <protection/>
    </xf>
    <xf numFmtId="0" fontId="11" fillId="0" borderId="135" xfId="21" applyFont="1" applyBorder="1" applyAlignment="1">
      <alignment horizontal="center" vertical="center"/>
      <protection/>
    </xf>
    <xf numFmtId="0" fontId="11" fillId="0" borderId="56" xfId="21" applyFont="1" applyFill="1" applyBorder="1" applyAlignment="1">
      <alignment horizontal="left" vertical="center" shrinkToFit="1"/>
      <protection/>
    </xf>
    <xf numFmtId="0" fontId="11" fillId="0" borderId="58" xfId="21" applyFont="1" applyFill="1" applyBorder="1" applyAlignment="1">
      <alignment horizontal="left" vertical="center" shrinkToFit="1"/>
      <protection/>
    </xf>
    <xf numFmtId="0" fontId="11" fillId="0" borderId="64" xfId="21" applyFont="1" applyFill="1" applyBorder="1" applyAlignment="1">
      <alignment horizontal="left" vertical="center" shrinkToFit="1"/>
      <protection/>
    </xf>
    <xf numFmtId="38" fontId="11" fillId="0" borderId="9" xfId="17" applyFont="1" applyFill="1" applyBorder="1" applyAlignment="1">
      <alignment horizontal="center" vertical="center"/>
    </xf>
    <xf numFmtId="38" fontId="11" fillId="0" borderId="136" xfId="17" applyFont="1" applyFill="1" applyBorder="1" applyAlignment="1">
      <alignment horizontal="center" vertical="center"/>
    </xf>
    <xf numFmtId="0" fontId="11" fillId="0" borderId="14" xfId="21" applyFont="1" applyFill="1" applyBorder="1" applyAlignment="1">
      <alignment horizontal="center" vertical="center"/>
      <protection/>
    </xf>
    <xf numFmtId="0" fontId="11" fillId="0" borderId="15" xfId="21" applyFont="1" applyFill="1" applyBorder="1" applyAlignment="1">
      <alignment horizontal="center" vertical="center"/>
      <protection/>
    </xf>
    <xf numFmtId="0" fontId="11" fillId="0" borderId="16" xfId="21" applyFont="1" applyFill="1" applyBorder="1" applyAlignment="1">
      <alignment horizontal="center" vertical="center"/>
      <protection/>
    </xf>
    <xf numFmtId="0" fontId="11" fillId="0" borderId="10" xfId="21" applyFont="1" applyFill="1" applyBorder="1" applyAlignment="1">
      <alignment horizontal="center" vertical="center"/>
      <protection/>
    </xf>
    <xf numFmtId="0" fontId="11" fillId="0" borderId="1" xfId="21" applyFont="1" applyFill="1" applyBorder="1" applyAlignment="1">
      <alignment horizontal="center" vertical="center"/>
      <protection/>
    </xf>
    <xf numFmtId="0" fontId="11" fillId="0" borderId="17" xfId="21" applyFont="1" applyFill="1" applyBorder="1" applyAlignment="1">
      <alignment horizontal="center" vertical="center"/>
      <protection/>
    </xf>
    <xf numFmtId="0" fontId="11" fillId="0" borderId="56" xfId="21" applyFont="1" applyFill="1" applyBorder="1" applyAlignment="1">
      <alignment horizontal="left" vertical="center" wrapText="1"/>
      <protection/>
    </xf>
    <xf numFmtId="0" fontId="11" fillId="0" borderId="64" xfId="21" applyFont="1" applyFill="1" applyBorder="1" applyAlignment="1">
      <alignment horizontal="left" vertical="center" wrapText="1"/>
      <protection/>
    </xf>
    <xf numFmtId="38" fontId="11" fillId="0" borderId="5" xfId="17" applyFont="1" applyFill="1" applyBorder="1" applyAlignment="1">
      <alignment horizontal="center" vertical="center"/>
    </xf>
    <xf numFmtId="38" fontId="11" fillId="0" borderId="3" xfId="17" applyFont="1" applyFill="1" applyBorder="1" applyAlignment="1">
      <alignment horizontal="center" vertical="center"/>
    </xf>
    <xf numFmtId="38" fontId="11" fillId="0" borderId="132" xfId="17" applyFont="1" applyFill="1" applyBorder="1" applyAlignment="1">
      <alignment horizontal="center" vertical="center"/>
    </xf>
    <xf numFmtId="38" fontId="11" fillId="0" borderId="135" xfId="17" applyFont="1" applyFill="1" applyBorder="1" applyAlignment="1">
      <alignment horizontal="center" vertical="center"/>
    </xf>
    <xf numFmtId="0" fontId="11" fillId="0" borderId="67" xfId="21" applyFont="1" applyFill="1" applyBorder="1" applyAlignment="1">
      <alignment horizontal="left" vertical="center" shrinkToFit="1"/>
      <protection/>
    </xf>
    <xf numFmtId="0" fontId="11" fillId="0" borderId="68" xfId="21" applyFont="1" applyFill="1" applyBorder="1" applyAlignment="1">
      <alignment horizontal="left" vertical="center" shrinkToFit="1"/>
      <protection/>
    </xf>
    <xf numFmtId="0" fontId="11" fillId="0" borderId="72" xfId="21" applyFont="1" applyFill="1" applyBorder="1" applyAlignment="1">
      <alignment horizontal="left" vertical="center" shrinkToFit="1"/>
      <protection/>
    </xf>
    <xf numFmtId="0" fontId="11" fillId="0" borderId="5" xfId="21" applyFont="1" applyFill="1" applyBorder="1" applyAlignment="1">
      <alignment horizontal="center" vertical="center"/>
      <protection/>
    </xf>
    <xf numFmtId="0" fontId="11" fillId="0" borderId="3" xfId="21" applyFont="1" applyFill="1" applyBorder="1" applyAlignment="1">
      <alignment horizontal="center" vertical="center"/>
      <protection/>
    </xf>
    <xf numFmtId="0" fontId="11" fillId="0" borderId="132" xfId="21" applyFont="1" applyFill="1" applyBorder="1" applyAlignment="1">
      <alignment horizontal="center" vertical="center"/>
      <protection/>
    </xf>
    <xf numFmtId="0" fontId="11" fillId="0" borderId="135" xfId="21" applyFont="1" applyFill="1" applyBorder="1" applyAlignment="1">
      <alignment horizontal="center" vertical="center"/>
      <protection/>
    </xf>
    <xf numFmtId="0" fontId="11" fillId="0" borderId="9" xfId="21" applyFont="1" applyFill="1" applyBorder="1" applyAlignment="1">
      <alignment horizontal="center" vertical="center"/>
      <protection/>
    </xf>
    <xf numFmtId="0" fontId="11" fillId="0" borderId="136" xfId="21" applyFont="1" applyFill="1" applyBorder="1" applyAlignment="1">
      <alignment horizontal="center" vertical="center"/>
      <protection/>
    </xf>
    <xf numFmtId="0" fontId="11" fillId="0" borderId="137" xfId="21" applyFont="1" applyFill="1" applyBorder="1" applyAlignment="1">
      <alignment horizontal="left" vertical="center" shrinkToFit="1"/>
      <protection/>
    </xf>
    <xf numFmtId="0" fontId="11" fillId="0" borderId="138" xfId="21" applyFont="1" applyFill="1" applyBorder="1" applyAlignment="1">
      <alignment horizontal="left" vertical="center" shrinkToFit="1"/>
      <protection/>
    </xf>
    <xf numFmtId="38" fontId="11" fillId="0" borderId="18" xfId="17" applyFont="1" applyBorder="1" applyAlignment="1">
      <alignment horizontal="right" vertical="center"/>
    </xf>
    <xf numFmtId="38" fontId="11" fillId="0" borderId="49" xfId="17" applyFont="1" applyBorder="1" applyAlignment="1">
      <alignment horizontal="right" vertical="center"/>
    </xf>
    <xf numFmtId="38" fontId="11" fillId="0" borderId="105" xfId="17" applyFont="1" applyBorder="1" applyAlignment="1">
      <alignment horizontal="right" vertical="center"/>
    </xf>
    <xf numFmtId="38" fontId="11" fillId="0" borderId="127" xfId="17" applyFont="1" applyBorder="1" applyAlignment="1">
      <alignment horizontal="right" vertical="center"/>
    </xf>
    <xf numFmtId="0" fontId="6" fillId="0" borderId="0" xfId="21" applyFont="1" applyFill="1" applyAlignment="1">
      <alignment horizontal="center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2別紙　月報様式　訂正後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13</xdr:row>
      <xdr:rowOff>0</xdr:rowOff>
    </xdr:from>
    <xdr:to>
      <xdr:col>13</xdr:col>
      <xdr:colOff>0</xdr:colOff>
      <xdr:row>14</xdr:row>
      <xdr:rowOff>0</xdr:rowOff>
    </xdr:to>
    <xdr:sp>
      <xdr:nvSpPr>
        <xdr:cNvPr id="1" name="Line 5"/>
        <xdr:cNvSpPr>
          <a:spLocks/>
        </xdr:cNvSpPr>
      </xdr:nvSpPr>
      <xdr:spPr>
        <a:xfrm flipV="1">
          <a:off x="3381375" y="2800350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14</xdr:row>
      <xdr:rowOff>9525</xdr:rowOff>
    </xdr:from>
    <xdr:to>
      <xdr:col>13</xdr:col>
      <xdr:colOff>0</xdr:colOff>
      <xdr:row>15</xdr:row>
      <xdr:rowOff>0</xdr:rowOff>
    </xdr:to>
    <xdr:sp>
      <xdr:nvSpPr>
        <xdr:cNvPr id="2" name="Line 6"/>
        <xdr:cNvSpPr>
          <a:spLocks/>
        </xdr:cNvSpPr>
      </xdr:nvSpPr>
      <xdr:spPr>
        <a:xfrm flipV="1">
          <a:off x="3390900" y="3086100"/>
          <a:ext cx="1038225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13</xdr:row>
      <xdr:rowOff>9525</xdr:rowOff>
    </xdr:from>
    <xdr:to>
      <xdr:col>18</xdr:col>
      <xdr:colOff>0</xdr:colOff>
      <xdr:row>14</xdr:row>
      <xdr:rowOff>0</xdr:rowOff>
    </xdr:to>
    <xdr:sp>
      <xdr:nvSpPr>
        <xdr:cNvPr id="3" name="Line 7"/>
        <xdr:cNvSpPr>
          <a:spLocks/>
        </xdr:cNvSpPr>
      </xdr:nvSpPr>
      <xdr:spPr>
        <a:xfrm flipV="1">
          <a:off x="4429125" y="2809875"/>
          <a:ext cx="1047750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14</xdr:row>
      <xdr:rowOff>0</xdr:rowOff>
    </xdr:from>
    <xdr:to>
      <xdr:col>18</xdr:col>
      <xdr:colOff>0</xdr:colOff>
      <xdr:row>15</xdr:row>
      <xdr:rowOff>0</xdr:rowOff>
    </xdr:to>
    <xdr:sp>
      <xdr:nvSpPr>
        <xdr:cNvPr id="4" name="Line 8"/>
        <xdr:cNvSpPr>
          <a:spLocks/>
        </xdr:cNvSpPr>
      </xdr:nvSpPr>
      <xdr:spPr>
        <a:xfrm flipV="1">
          <a:off x="4429125" y="3076575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</xdr:colOff>
      <xdr:row>26</xdr:row>
      <xdr:rowOff>0</xdr:rowOff>
    </xdr:from>
    <xdr:to>
      <xdr:col>12</xdr:col>
      <xdr:colOff>180975</xdr:colOff>
      <xdr:row>26</xdr:row>
      <xdr:rowOff>0</xdr:rowOff>
    </xdr:to>
    <xdr:sp>
      <xdr:nvSpPr>
        <xdr:cNvPr id="5" name="テキスト 18"/>
        <xdr:cNvSpPr txBox="1">
          <a:spLocks noChangeArrowheads="1"/>
        </xdr:cNvSpPr>
      </xdr:nvSpPr>
      <xdr:spPr>
        <a:xfrm>
          <a:off x="3409950" y="6048375"/>
          <a:ext cx="990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年度末現在  被保険者数</a:t>
          </a:r>
        </a:p>
      </xdr:txBody>
    </xdr:sp>
    <xdr:clientData/>
  </xdr:twoCellAnchor>
  <xdr:twoCellAnchor>
    <xdr:from>
      <xdr:col>8</xdr:col>
      <xdr:colOff>0</xdr:colOff>
      <xdr:row>15</xdr:row>
      <xdr:rowOff>0</xdr:rowOff>
    </xdr:from>
    <xdr:to>
      <xdr:col>13</xdr:col>
      <xdr:colOff>0</xdr:colOff>
      <xdr:row>16</xdr:row>
      <xdr:rowOff>0</xdr:rowOff>
    </xdr:to>
    <xdr:sp>
      <xdr:nvSpPr>
        <xdr:cNvPr id="6" name="Line 12"/>
        <xdr:cNvSpPr>
          <a:spLocks/>
        </xdr:cNvSpPr>
      </xdr:nvSpPr>
      <xdr:spPr>
        <a:xfrm flipV="1">
          <a:off x="3381375" y="3352800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16</xdr:row>
      <xdr:rowOff>9525</xdr:rowOff>
    </xdr:from>
    <xdr:to>
      <xdr:col>13</xdr:col>
      <xdr:colOff>0</xdr:colOff>
      <xdr:row>17</xdr:row>
      <xdr:rowOff>0</xdr:rowOff>
    </xdr:to>
    <xdr:sp>
      <xdr:nvSpPr>
        <xdr:cNvPr id="7" name="Line 13"/>
        <xdr:cNvSpPr>
          <a:spLocks/>
        </xdr:cNvSpPr>
      </xdr:nvSpPr>
      <xdr:spPr>
        <a:xfrm flipV="1">
          <a:off x="3390900" y="3638550"/>
          <a:ext cx="1038225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9525</xdr:rowOff>
    </xdr:from>
    <xdr:to>
      <xdr:col>18</xdr:col>
      <xdr:colOff>0</xdr:colOff>
      <xdr:row>16</xdr:row>
      <xdr:rowOff>0</xdr:rowOff>
    </xdr:to>
    <xdr:sp>
      <xdr:nvSpPr>
        <xdr:cNvPr id="8" name="Line 14"/>
        <xdr:cNvSpPr>
          <a:spLocks/>
        </xdr:cNvSpPr>
      </xdr:nvSpPr>
      <xdr:spPr>
        <a:xfrm flipV="1">
          <a:off x="4429125" y="3362325"/>
          <a:ext cx="1047750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0</xdr:rowOff>
    </xdr:from>
    <xdr:to>
      <xdr:col>18</xdr:col>
      <xdr:colOff>0</xdr:colOff>
      <xdr:row>17</xdr:row>
      <xdr:rowOff>0</xdr:rowOff>
    </xdr:to>
    <xdr:sp>
      <xdr:nvSpPr>
        <xdr:cNvPr id="9" name="Line 15"/>
        <xdr:cNvSpPr>
          <a:spLocks/>
        </xdr:cNvSpPr>
      </xdr:nvSpPr>
      <xdr:spPr>
        <a:xfrm flipV="1">
          <a:off x="4429125" y="3629025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1" name="Line 9"/>
        <xdr:cNvSpPr>
          <a:spLocks/>
        </xdr:cNvSpPr>
      </xdr:nvSpPr>
      <xdr:spPr>
        <a:xfrm flipV="1">
          <a:off x="2914650" y="942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2" name="Line 10"/>
        <xdr:cNvSpPr>
          <a:spLocks/>
        </xdr:cNvSpPr>
      </xdr:nvSpPr>
      <xdr:spPr>
        <a:xfrm flipV="1">
          <a:off x="2914650" y="942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3" name="Line 11"/>
        <xdr:cNvSpPr>
          <a:spLocks/>
        </xdr:cNvSpPr>
      </xdr:nvSpPr>
      <xdr:spPr>
        <a:xfrm flipV="1">
          <a:off x="2914650" y="942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4" name="Line 12"/>
        <xdr:cNvSpPr>
          <a:spLocks/>
        </xdr:cNvSpPr>
      </xdr:nvSpPr>
      <xdr:spPr>
        <a:xfrm flipV="1">
          <a:off x="2914650" y="942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5" name="Line 13"/>
        <xdr:cNvSpPr>
          <a:spLocks/>
        </xdr:cNvSpPr>
      </xdr:nvSpPr>
      <xdr:spPr>
        <a:xfrm flipV="1">
          <a:off x="2914650" y="942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6" name="Line 14"/>
        <xdr:cNvSpPr>
          <a:spLocks/>
        </xdr:cNvSpPr>
      </xdr:nvSpPr>
      <xdr:spPr>
        <a:xfrm flipV="1">
          <a:off x="2914650" y="942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7" name="Line 15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8" name="Line 16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9" name="Line 17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10" name="Line 18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11" name="Line 19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12" name="Line 20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13" name="Line 21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14" name="Line 22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15" name="Line 23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16" name="Line 24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17" name="Line 25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18" name="Line 26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19" name="Line 27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20" name="Line 28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21" name="Line 29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22" name="Line 30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23" name="Line 31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4" name="Line 32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5" name="Line 33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6" name="Line 34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7" name="Line 35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8" name="Line 36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9" name="Line 37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0" name="Line 38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1" name="Line 39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2" name="Line 40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3" name="Line 41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4" name="Line 42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5" name="Line 43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6" name="Line 44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7" name="Line 45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8" name="Line 46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9" name="Line 47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0" name="Line 48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1" name="Line 49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2" name="Line 50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3" name="Line 51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4" name="Line 52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5" name="Line 53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6" name="Line 54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7" name="Line 55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8" name="Line 56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9" name="Line 57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50" name="Line 58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51" name="Line 59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52" name="Line 60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53" name="Line 61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54" name="Line 62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73</xdr:row>
      <xdr:rowOff>0</xdr:rowOff>
    </xdr:to>
    <xdr:sp>
      <xdr:nvSpPr>
        <xdr:cNvPr id="55" name="Line 69"/>
        <xdr:cNvSpPr>
          <a:spLocks/>
        </xdr:cNvSpPr>
      </xdr:nvSpPr>
      <xdr:spPr>
        <a:xfrm flipV="1">
          <a:off x="2914650" y="1651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73</xdr:row>
      <xdr:rowOff>0</xdr:rowOff>
    </xdr:to>
    <xdr:sp>
      <xdr:nvSpPr>
        <xdr:cNvPr id="56" name="Line 70"/>
        <xdr:cNvSpPr>
          <a:spLocks/>
        </xdr:cNvSpPr>
      </xdr:nvSpPr>
      <xdr:spPr>
        <a:xfrm flipV="1">
          <a:off x="2914650" y="1651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73</xdr:row>
      <xdr:rowOff>0</xdr:rowOff>
    </xdr:to>
    <xdr:sp>
      <xdr:nvSpPr>
        <xdr:cNvPr id="57" name="Line 71"/>
        <xdr:cNvSpPr>
          <a:spLocks/>
        </xdr:cNvSpPr>
      </xdr:nvSpPr>
      <xdr:spPr>
        <a:xfrm flipV="1">
          <a:off x="2914650" y="1651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73</xdr:row>
      <xdr:rowOff>0</xdr:rowOff>
    </xdr:to>
    <xdr:sp>
      <xdr:nvSpPr>
        <xdr:cNvPr id="58" name="Line 72"/>
        <xdr:cNvSpPr>
          <a:spLocks/>
        </xdr:cNvSpPr>
      </xdr:nvSpPr>
      <xdr:spPr>
        <a:xfrm flipV="1">
          <a:off x="2914650" y="1651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73</xdr:row>
      <xdr:rowOff>0</xdr:rowOff>
    </xdr:to>
    <xdr:sp>
      <xdr:nvSpPr>
        <xdr:cNvPr id="59" name="Line 73"/>
        <xdr:cNvSpPr>
          <a:spLocks/>
        </xdr:cNvSpPr>
      </xdr:nvSpPr>
      <xdr:spPr>
        <a:xfrm flipV="1">
          <a:off x="2914650" y="1651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73</xdr:row>
      <xdr:rowOff>0</xdr:rowOff>
    </xdr:to>
    <xdr:sp>
      <xdr:nvSpPr>
        <xdr:cNvPr id="60" name="Line 74"/>
        <xdr:cNvSpPr>
          <a:spLocks/>
        </xdr:cNvSpPr>
      </xdr:nvSpPr>
      <xdr:spPr>
        <a:xfrm flipV="1">
          <a:off x="2914650" y="1651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1" name="Line 75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2" name="Line 76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3" name="Line 77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4" name="Line 78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5" name="Line 79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6" name="Line 80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7" name="Line 81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8" name="Line 82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7</xdr:col>
      <xdr:colOff>0</xdr:colOff>
      <xdr:row>69</xdr:row>
      <xdr:rowOff>0</xdr:rowOff>
    </xdr:to>
    <xdr:sp>
      <xdr:nvSpPr>
        <xdr:cNvPr id="69" name="Line 83"/>
        <xdr:cNvSpPr>
          <a:spLocks/>
        </xdr:cNvSpPr>
      </xdr:nvSpPr>
      <xdr:spPr>
        <a:xfrm flipV="1">
          <a:off x="2914650" y="156019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70" name="Line 84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106</xdr:row>
      <xdr:rowOff>0</xdr:rowOff>
    </xdr:to>
    <xdr:sp>
      <xdr:nvSpPr>
        <xdr:cNvPr id="71" name="Line 91"/>
        <xdr:cNvSpPr>
          <a:spLocks/>
        </xdr:cNvSpPr>
      </xdr:nvSpPr>
      <xdr:spPr>
        <a:xfrm flipV="1">
          <a:off x="2914650" y="24060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106</xdr:row>
      <xdr:rowOff>0</xdr:rowOff>
    </xdr:to>
    <xdr:sp>
      <xdr:nvSpPr>
        <xdr:cNvPr id="72" name="Line 92"/>
        <xdr:cNvSpPr>
          <a:spLocks/>
        </xdr:cNvSpPr>
      </xdr:nvSpPr>
      <xdr:spPr>
        <a:xfrm flipV="1">
          <a:off x="2914650" y="24060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106</xdr:row>
      <xdr:rowOff>0</xdr:rowOff>
    </xdr:to>
    <xdr:sp>
      <xdr:nvSpPr>
        <xdr:cNvPr id="73" name="Line 93"/>
        <xdr:cNvSpPr>
          <a:spLocks/>
        </xdr:cNvSpPr>
      </xdr:nvSpPr>
      <xdr:spPr>
        <a:xfrm flipV="1">
          <a:off x="2914650" y="24060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106</xdr:row>
      <xdr:rowOff>0</xdr:rowOff>
    </xdr:to>
    <xdr:sp>
      <xdr:nvSpPr>
        <xdr:cNvPr id="74" name="Line 94"/>
        <xdr:cNvSpPr>
          <a:spLocks/>
        </xdr:cNvSpPr>
      </xdr:nvSpPr>
      <xdr:spPr>
        <a:xfrm flipV="1">
          <a:off x="2914650" y="24060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106</xdr:row>
      <xdr:rowOff>0</xdr:rowOff>
    </xdr:to>
    <xdr:sp>
      <xdr:nvSpPr>
        <xdr:cNvPr id="75" name="Line 95"/>
        <xdr:cNvSpPr>
          <a:spLocks/>
        </xdr:cNvSpPr>
      </xdr:nvSpPr>
      <xdr:spPr>
        <a:xfrm flipV="1">
          <a:off x="2914650" y="24060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106</xdr:row>
      <xdr:rowOff>0</xdr:rowOff>
    </xdr:to>
    <xdr:sp>
      <xdr:nvSpPr>
        <xdr:cNvPr id="76" name="Line 96"/>
        <xdr:cNvSpPr>
          <a:spLocks/>
        </xdr:cNvSpPr>
      </xdr:nvSpPr>
      <xdr:spPr>
        <a:xfrm flipV="1">
          <a:off x="2914650" y="24060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77" name="Line 97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78" name="Line 98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79" name="Line 99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80" name="Line 100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81" name="Line 101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82" name="Line 102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83" name="Line 103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84" name="Line 104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7</xdr:col>
      <xdr:colOff>0</xdr:colOff>
      <xdr:row>102</xdr:row>
      <xdr:rowOff>0</xdr:rowOff>
    </xdr:to>
    <xdr:sp>
      <xdr:nvSpPr>
        <xdr:cNvPr id="85" name="Line 105"/>
        <xdr:cNvSpPr>
          <a:spLocks/>
        </xdr:cNvSpPr>
      </xdr:nvSpPr>
      <xdr:spPr>
        <a:xfrm flipV="1">
          <a:off x="2914650" y="23145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86" name="Line 106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87" name="Line 107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88" name="Line 108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89" name="Line 109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90" name="Line 110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91" name="Line 111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92" name="Line 112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93" name="Line 113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94" name="Line 114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95" name="Line 115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96" name="Line 116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97" name="Line 117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98" name="Line 118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99" name="Line 119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0" name="Line 120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1" name="Line 121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2" name="Line 122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3" name="Line 123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4" name="Line 124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5" name="Line 125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6" name="Line 126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7" name="Line 127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8" name="Line 128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9" name="Line 129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0" name="Line 130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1" name="Line 131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2" name="Line 132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3" name="Line 133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4" name="Line 134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5" name="Line 135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6" name="Line 136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7" name="Line 137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8" name="Line 138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9" name="Line 139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20" name="Line 140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21" name="Line 141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122" name="Line 142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23" name="Line 143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24" name="Line 144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25" name="Line 145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139</xdr:row>
      <xdr:rowOff>0</xdr:rowOff>
    </xdr:to>
    <xdr:sp>
      <xdr:nvSpPr>
        <xdr:cNvPr id="126" name="Line 152"/>
        <xdr:cNvSpPr>
          <a:spLocks/>
        </xdr:cNvSpPr>
      </xdr:nvSpPr>
      <xdr:spPr>
        <a:xfrm flipV="1">
          <a:off x="2914650" y="31603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139</xdr:row>
      <xdr:rowOff>0</xdr:rowOff>
    </xdr:to>
    <xdr:sp>
      <xdr:nvSpPr>
        <xdr:cNvPr id="127" name="Line 153"/>
        <xdr:cNvSpPr>
          <a:spLocks/>
        </xdr:cNvSpPr>
      </xdr:nvSpPr>
      <xdr:spPr>
        <a:xfrm flipV="1">
          <a:off x="2914650" y="31603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139</xdr:row>
      <xdr:rowOff>0</xdr:rowOff>
    </xdr:to>
    <xdr:sp>
      <xdr:nvSpPr>
        <xdr:cNvPr id="128" name="Line 154"/>
        <xdr:cNvSpPr>
          <a:spLocks/>
        </xdr:cNvSpPr>
      </xdr:nvSpPr>
      <xdr:spPr>
        <a:xfrm flipV="1">
          <a:off x="2914650" y="31603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139</xdr:row>
      <xdr:rowOff>0</xdr:rowOff>
    </xdr:to>
    <xdr:sp>
      <xdr:nvSpPr>
        <xdr:cNvPr id="129" name="Line 155"/>
        <xdr:cNvSpPr>
          <a:spLocks/>
        </xdr:cNvSpPr>
      </xdr:nvSpPr>
      <xdr:spPr>
        <a:xfrm flipV="1">
          <a:off x="2914650" y="31603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139</xdr:row>
      <xdr:rowOff>0</xdr:rowOff>
    </xdr:to>
    <xdr:sp>
      <xdr:nvSpPr>
        <xdr:cNvPr id="130" name="Line 156"/>
        <xdr:cNvSpPr>
          <a:spLocks/>
        </xdr:cNvSpPr>
      </xdr:nvSpPr>
      <xdr:spPr>
        <a:xfrm flipV="1">
          <a:off x="2914650" y="31603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139</xdr:row>
      <xdr:rowOff>0</xdr:rowOff>
    </xdr:to>
    <xdr:sp>
      <xdr:nvSpPr>
        <xdr:cNvPr id="131" name="Line 157"/>
        <xdr:cNvSpPr>
          <a:spLocks/>
        </xdr:cNvSpPr>
      </xdr:nvSpPr>
      <xdr:spPr>
        <a:xfrm flipV="1">
          <a:off x="2914650" y="31603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2" name="Line 158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3" name="Line 159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4" name="Line 160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5" name="Line 161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6" name="Line 162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7" name="Line 163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8" name="Line 164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9" name="Line 165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7</xdr:col>
      <xdr:colOff>0</xdr:colOff>
      <xdr:row>135</xdr:row>
      <xdr:rowOff>0</xdr:rowOff>
    </xdr:to>
    <xdr:sp>
      <xdr:nvSpPr>
        <xdr:cNvPr id="140" name="Line 166"/>
        <xdr:cNvSpPr>
          <a:spLocks/>
        </xdr:cNvSpPr>
      </xdr:nvSpPr>
      <xdr:spPr>
        <a:xfrm flipV="1">
          <a:off x="2914650" y="306895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41" name="Line 167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1" name="Line 7"/>
        <xdr:cNvSpPr>
          <a:spLocks/>
        </xdr:cNvSpPr>
      </xdr:nvSpPr>
      <xdr:spPr>
        <a:xfrm flipV="1">
          <a:off x="3133725" y="3648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2" name="Line 8"/>
        <xdr:cNvSpPr>
          <a:spLocks/>
        </xdr:cNvSpPr>
      </xdr:nvSpPr>
      <xdr:spPr>
        <a:xfrm flipV="1">
          <a:off x="3133725" y="3648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3" name="Line 9"/>
        <xdr:cNvSpPr>
          <a:spLocks/>
        </xdr:cNvSpPr>
      </xdr:nvSpPr>
      <xdr:spPr>
        <a:xfrm flipV="1">
          <a:off x="3133725" y="3648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4" name="Line 10"/>
        <xdr:cNvSpPr>
          <a:spLocks/>
        </xdr:cNvSpPr>
      </xdr:nvSpPr>
      <xdr:spPr>
        <a:xfrm flipV="1">
          <a:off x="3133725" y="3648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5" name="Line 19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6" name="Line 20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7" name="Line 21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8" name="Line 22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9" name="Line 23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0" name="Line 24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1" name="Line 25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2" name="Line 26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3" name="Line 27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4" name="Line 28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5" name="Line 29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6" name="Line 30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7" name="Line 31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8" name="Line 32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9" name="Line 33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0" name="Line 34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1" name="Line 35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2" name="Line 36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3" name="Line 37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4" name="Line 38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5" name="Line 39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6" name="Line 40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7" name="Line 41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8" name="Line 42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9" name="Line 43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0" name="Line 44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1" name="Line 45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2" name="Line 47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3" name="Line 48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4" name="Line 49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5" name="Line 54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6" name="Line 55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7" name="Line 56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8" name="Line 57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39" name="Line 62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0" name="Line 63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1" name="Line 64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2" name="Line 65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3" name="Line 70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4" name="Line 71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5" name="Line 72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6" name="Line 73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35"/>
  <sheetViews>
    <sheetView tabSelected="1" view="pageBreakPreview" zoomScaleSheetLayoutView="100" workbookViewId="0" topLeftCell="A1">
      <selection activeCell="T24" sqref="T24"/>
    </sheetView>
  </sheetViews>
  <sheetFormatPr defaultColWidth="9.00390625" defaultRowHeight="24" customHeight="1"/>
  <cols>
    <col min="1" max="1" width="2.75390625" style="2" customWidth="1"/>
    <col min="2" max="2" width="3.375" style="2" customWidth="1"/>
    <col min="3" max="3" width="24.50390625" style="2" customWidth="1"/>
    <col min="4" max="18" width="2.75390625" style="2" customWidth="1"/>
    <col min="19" max="19" width="8.125" style="2" customWidth="1"/>
    <col min="20" max="20" width="5.375" style="2" customWidth="1"/>
    <col min="21" max="21" width="3.875" style="2" customWidth="1"/>
    <col min="22" max="16384" width="8.00390625" style="2" customWidth="1"/>
  </cols>
  <sheetData>
    <row r="1" spans="1:21" ht="17.25" customHeight="1">
      <c r="A1" s="1" t="s">
        <v>15</v>
      </c>
      <c r="O1" s="62"/>
      <c r="P1" s="63"/>
      <c r="Q1" s="63"/>
      <c r="R1" s="63"/>
      <c r="S1" s="36"/>
      <c r="T1" s="63"/>
      <c r="U1" s="64"/>
    </row>
    <row r="2" spans="1:21" ht="17.25" customHeight="1">
      <c r="A2" s="3"/>
      <c r="O2" s="62"/>
      <c r="P2" s="63"/>
      <c r="Q2" s="63"/>
      <c r="R2" s="65"/>
      <c r="S2" s="66"/>
      <c r="T2" s="62"/>
      <c r="U2" s="64"/>
    </row>
    <row r="3" spans="1:20" ht="9.75" customHeight="1">
      <c r="A3" s="1"/>
      <c r="O3" s="67"/>
      <c r="P3" s="12"/>
      <c r="Q3" s="12"/>
      <c r="R3" s="64"/>
      <c r="S3" s="68"/>
      <c r="T3" s="69"/>
    </row>
    <row r="4" spans="1:21" ht="24" customHeight="1">
      <c r="A4" s="4" t="s">
        <v>16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ht="24" customHeight="1">
      <c r="A5" s="6" t="s">
        <v>133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</row>
    <row r="6" spans="1:21" s="9" customFormat="1" ht="1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5:21" ht="16.5" customHeight="1">
      <c r="O7" s="88"/>
      <c r="P7" s="89"/>
      <c r="Q7" s="89"/>
      <c r="R7" s="88"/>
      <c r="S7" s="11"/>
      <c r="T7" s="11"/>
      <c r="U7" s="3"/>
    </row>
    <row r="8" spans="15:21" ht="16.5" customHeight="1">
      <c r="O8" s="64"/>
      <c r="P8" s="64"/>
      <c r="Q8" s="64"/>
      <c r="R8" s="88"/>
      <c r="S8" s="11"/>
      <c r="T8" s="11"/>
      <c r="U8" s="3"/>
    </row>
    <row r="9" ht="15" customHeight="1"/>
    <row r="10" ht="19.5" customHeight="1">
      <c r="A10" s="14" t="s">
        <v>3</v>
      </c>
    </row>
    <row r="11" ht="19.5" customHeight="1">
      <c r="B11" s="16" t="s">
        <v>59</v>
      </c>
    </row>
    <row r="12" ht="4.5" customHeight="1" thickBot="1"/>
    <row r="13" spans="3:20" ht="21.75" customHeight="1">
      <c r="C13" s="70" t="s">
        <v>4</v>
      </c>
      <c r="D13" s="71" t="s">
        <v>55</v>
      </c>
      <c r="E13" s="72"/>
      <c r="F13" s="72"/>
      <c r="G13" s="72"/>
      <c r="H13" s="72"/>
      <c r="I13" s="71" t="s">
        <v>56</v>
      </c>
      <c r="J13" s="72"/>
      <c r="K13" s="72"/>
      <c r="L13" s="72"/>
      <c r="M13" s="72"/>
      <c r="N13" s="71" t="s">
        <v>57</v>
      </c>
      <c r="O13" s="72"/>
      <c r="P13" s="72"/>
      <c r="Q13" s="72"/>
      <c r="R13" s="72"/>
      <c r="S13" s="71" t="s">
        <v>58</v>
      </c>
      <c r="T13" s="73"/>
    </row>
    <row r="14" spans="3:20" ht="21.75" customHeight="1">
      <c r="C14" s="74" t="s">
        <v>17</v>
      </c>
      <c r="D14" s="261">
        <v>46675</v>
      </c>
      <c r="E14" s="263"/>
      <c r="F14" s="263"/>
      <c r="G14" s="263"/>
      <c r="H14" s="264"/>
      <c r="I14" s="75"/>
      <c r="J14" s="10"/>
      <c r="K14" s="10"/>
      <c r="L14" s="10"/>
      <c r="M14" s="10"/>
      <c r="N14" s="75"/>
      <c r="O14" s="10"/>
      <c r="P14" s="10"/>
      <c r="Q14" s="10"/>
      <c r="R14" s="10"/>
      <c r="S14" s="261">
        <v>46739</v>
      </c>
      <c r="T14" s="262"/>
    </row>
    <row r="15" spans="3:20" ht="21.75" customHeight="1">
      <c r="C15" s="74" t="s">
        <v>18</v>
      </c>
      <c r="D15" s="261">
        <v>34859</v>
      </c>
      <c r="E15" s="263"/>
      <c r="F15" s="263"/>
      <c r="G15" s="263"/>
      <c r="H15" s="264"/>
      <c r="I15" s="75"/>
      <c r="J15" s="10"/>
      <c r="K15" s="10"/>
      <c r="L15" s="10"/>
      <c r="M15" s="10"/>
      <c r="N15" s="75"/>
      <c r="O15" s="10"/>
      <c r="P15" s="10"/>
      <c r="Q15" s="10"/>
      <c r="R15" s="10"/>
      <c r="S15" s="261">
        <v>35147</v>
      </c>
      <c r="T15" s="262"/>
    </row>
    <row r="16" spans="3:20" ht="21.75" customHeight="1">
      <c r="C16" s="76" t="s">
        <v>19</v>
      </c>
      <c r="D16" s="261">
        <v>828</v>
      </c>
      <c r="E16" s="263"/>
      <c r="F16" s="263"/>
      <c r="G16" s="263"/>
      <c r="H16" s="264"/>
      <c r="I16" s="75"/>
      <c r="J16" s="10"/>
      <c r="K16" s="10"/>
      <c r="L16" s="10"/>
      <c r="M16" s="10"/>
      <c r="N16" s="75"/>
      <c r="O16" s="10"/>
      <c r="P16" s="10"/>
      <c r="Q16" s="10"/>
      <c r="R16" s="10"/>
      <c r="S16" s="261">
        <v>834</v>
      </c>
      <c r="T16" s="262"/>
    </row>
    <row r="17" spans="3:20" ht="21.75" customHeight="1">
      <c r="C17" s="76" t="s">
        <v>20</v>
      </c>
      <c r="D17" s="261">
        <v>154</v>
      </c>
      <c r="E17" s="263"/>
      <c r="F17" s="263"/>
      <c r="G17" s="263"/>
      <c r="H17" s="264"/>
      <c r="I17" s="75"/>
      <c r="J17" s="10"/>
      <c r="K17" s="10"/>
      <c r="L17" s="10"/>
      <c r="M17" s="10"/>
      <c r="N17" s="75"/>
      <c r="O17" s="10"/>
      <c r="P17" s="10"/>
      <c r="Q17" s="10"/>
      <c r="R17" s="10"/>
      <c r="S17" s="261">
        <v>160</v>
      </c>
      <c r="T17" s="262"/>
    </row>
    <row r="18" spans="3:20" ht="21.75" customHeight="1" thickBot="1">
      <c r="C18" s="77" t="s">
        <v>2</v>
      </c>
      <c r="D18" s="257">
        <f>SUM(D14:H15)</f>
        <v>81534</v>
      </c>
      <c r="E18" s="258"/>
      <c r="F18" s="258"/>
      <c r="G18" s="258"/>
      <c r="H18" s="259"/>
      <c r="I18" s="78" t="s">
        <v>21</v>
      </c>
      <c r="J18" s="79"/>
      <c r="K18" s="258">
        <f>S23</f>
        <v>602</v>
      </c>
      <c r="L18" s="258"/>
      <c r="M18" s="259"/>
      <c r="N18" s="78" t="s">
        <v>22</v>
      </c>
      <c r="O18" s="79"/>
      <c r="P18" s="258">
        <f>S25</f>
        <v>250</v>
      </c>
      <c r="Q18" s="258"/>
      <c r="R18" s="259"/>
      <c r="S18" s="257">
        <f>SUM(S14:T15)</f>
        <v>81886</v>
      </c>
      <c r="T18" s="260"/>
    </row>
    <row r="19" ht="15" customHeight="1"/>
    <row r="20" ht="19.5" customHeight="1">
      <c r="B20" s="16" t="s">
        <v>60</v>
      </c>
    </row>
    <row r="21" ht="4.5" customHeight="1" thickBot="1"/>
    <row r="22" spans="3:20" ht="24.75" customHeight="1">
      <c r="C22" s="265" t="s">
        <v>61</v>
      </c>
      <c r="D22" s="71" t="s">
        <v>5</v>
      </c>
      <c r="E22" s="72"/>
      <c r="F22" s="80"/>
      <c r="G22" s="71" t="s">
        <v>6</v>
      </c>
      <c r="H22" s="72"/>
      <c r="I22" s="80"/>
      <c r="J22" s="71" t="s">
        <v>23</v>
      </c>
      <c r="K22" s="72"/>
      <c r="L22" s="80"/>
      <c r="M22" s="269" t="s">
        <v>37</v>
      </c>
      <c r="N22" s="270"/>
      <c r="O22" s="271"/>
      <c r="P22" s="71" t="s">
        <v>1</v>
      </c>
      <c r="Q22" s="72"/>
      <c r="R22" s="80"/>
      <c r="S22" s="81" t="s">
        <v>2</v>
      </c>
      <c r="T22" s="82"/>
    </row>
    <row r="23" spans="3:20" ht="21.75" customHeight="1">
      <c r="C23" s="266"/>
      <c r="D23" s="261">
        <v>54</v>
      </c>
      <c r="E23" s="263"/>
      <c r="F23" s="264"/>
      <c r="G23" s="261">
        <v>2</v>
      </c>
      <c r="H23" s="263"/>
      <c r="I23" s="264"/>
      <c r="J23" s="261">
        <v>540</v>
      </c>
      <c r="K23" s="263"/>
      <c r="L23" s="264"/>
      <c r="M23" s="261">
        <v>0</v>
      </c>
      <c r="N23" s="263"/>
      <c r="O23" s="264"/>
      <c r="P23" s="261">
        <v>6</v>
      </c>
      <c r="Q23" s="263"/>
      <c r="R23" s="264"/>
      <c r="S23" s="90">
        <f>SUM(D23:R23)</f>
        <v>602</v>
      </c>
      <c r="T23" s="11"/>
    </row>
    <row r="24" spans="3:20" ht="24.75" customHeight="1">
      <c r="C24" s="267" t="s">
        <v>62</v>
      </c>
      <c r="D24" s="83" t="s">
        <v>7</v>
      </c>
      <c r="E24" s="84"/>
      <c r="F24" s="85"/>
      <c r="G24" s="83" t="s">
        <v>8</v>
      </c>
      <c r="H24" s="84"/>
      <c r="I24" s="85"/>
      <c r="J24" s="83" t="s">
        <v>9</v>
      </c>
      <c r="K24" s="84"/>
      <c r="L24" s="85"/>
      <c r="M24" s="272" t="s">
        <v>38</v>
      </c>
      <c r="N24" s="273"/>
      <c r="O24" s="274"/>
      <c r="P24" s="83" t="s">
        <v>1</v>
      </c>
      <c r="Q24" s="84"/>
      <c r="R24" s="85"/>
      <c r="S24" s="86" t="s">
        <v>2</v>
      </c>
      <c r="T24" s="82"/>
    </row>
    <row r="25" spans="3:20" ht="21.75" customHeight="1" thickBot="1">
      <c r="C25" s="268"/>
      <c r="D25" s="275">
        <v>47</v>
      </c>
      <c r="E25" s="276"/>
      <c r="F25" s="277"/>
      <c r="G25" s="275">
        <v>0</v>
      </c>
      <c r="H25" s="276"/>
      <c r="I25" s="277"/>
      <c r="J25" s="275">
        <v>199</v>
      </c>
      <c r="K25" s="276"/>
      <c r="L25" s="277"/>
      <c r="M25" s="275">
        <v>1</v>
      </c>
      <c r="N25" s="276"/>
      <c r="O25" s="277"/>
      <c r="P25" s="275">
        <v>3</v>
      </c>
      <c r="Q25" s="276"/>
      <c r="R25" s="277"/>
      <c r="S25" s="91">
        <f>SUM(D25:R25)</f>
        <v>250</v>
      </c>
      <c r="T25" s="87"/>
    </row>
    <row r="26" ht="15" customHeight="1"/>
    <row r="30" ht="24" customHeight="1">
      <c r="J30" s="64"/>
    </row>
    <row r="32" spans="13:16" ht="24" customHeight="1">
      <c r="M32" s="64"/>
      <c r="N32" s="64"/>
      <c r="O32" s="64"/>
      <c r="P32" s="64"/>
    </row>
    <row r="33" spans="13:16" ht="24" customHeight="1">
      <c r="M33" s="64"/>
      <c r="N33" s="64"/>
      <c r="O33" s="64"/>
      <c r="P33" s="64"/>
    </row>
    <row r="34" spans="13:16" ht="24" customHeight="1">
      <c r="M34" s="64"/>
      <c r="N34" s="64"/>
      <c r="O34" s="64"/>
      <c r="P34" s="64"/>
    </row>
    <row r="35" spans="13:16" ht="24" customHeight="1">
      <c r="M35" s="64"/>
      <c r="N35" s="64"/>
      <c r="O35" s="64"/>
      <c r="P35" s="64"/>
    </row>
  </sheetData>
  <mergeCells count="26">
    <mergeCell ref="P23:R23"/>
    <mergeCell ref="D25:F25"/>
    <mergeCell ref="G25:I25"/>
    <mergeCell ref="J25:L25"/>
    <mergeCell ref="M25:O25"/>
    <mergeCell ref="P25:R25"/>
    <mergeCell ref="K18:M18"/>
    <mergeCell ref="P18:R18"/>
    <mergeCell ref="C22:C23"/>
    <mergeCell ref="C24:C25"/>
    <mergeCell ref="M22:O22"/>
    <mergeCell ref="M24:O24"/>
    <mergeCell ref="D23:F23"/>
    <mergeCell ref="G23:I23"/>
    <mergeCell ref="J23:L23"/>
    <mergeCell ref="M23:O23"/>
    <mergeCell ref="D18:H18"/>
    <mergeCell ref="S18:T18"/>
    <mergeCell ref="S14:T14"/>
    <mergeCell ref="S15:T15"/>
    <mergeCell ref="S16:T16"/>
    <mergeCell ref="S17:T17"/>
    <mergeCell ref="D14:H14"/>
    <mergeCell ref="D15:H15"/>
    <mergeCell ref="D16:H16"/>
    <mergeCell ref="D17:H17"/>
  </mergeCells>
  <printOptions horizontalCentered="1"/>
  <pageMargins left="0.5905511811023623" right="0.3937007874015748" top="0.3937007874015748" bottom="0.3937007874015748" header="0.5118110236220472" footer="0.433070866141732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R44"/>
  <sheetViews>
    <sheetView view="pageBreakPreview" zoomScaleSheetLayoutView="100" workbookViewId="0" topLeftCell="A1">
      <selection activeCell="P42" sqref="P42"/>
    </sheetView>
  </sheetViews>
  <sheetFormatPr defaultColWidth="9.00390625" defaultRowHeight="13.5"/>
  <cols>
    <col min="1" max="2" width="1.4921875" style="13" customWidth="1"/>
    <col min="3" max="4" width="3.25390625" style="13" customWidth="1"/>
    <col min="5" max="5" width="9.75390625" style="13" customWidth="1"/>
    <col min="6" max="16" width="6.375" style="13" customWidth="1"/>
    <col min="17" max="17" width="1.4921875" style="13" customWidth="1"/>
    <col min="18" max="18" width="3.25390625" style="13" customWidth="1"/>
    <col min="19" max="16384" width="8.00390625" style="13" customWidth="1"/>
  </cols>
  <sheetData>
    <row r="1" spans="1:18" s="3" customFormat="1" ht="17.25">
      <c r="A1" s="1" t="s">
        <v>41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s="3" customFormat="1" ht="1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s="3" customFormat="1" ht="19.5" customHeight="1">
      <c r="A3" s="4" t="s">
        <v>16</v>
      </c>
      <c r="B3" s="5"/>
      <c r="C3" s="5"/>
      <c r="D3" s="5"/>
      <c r="E3" s="5"/>
      <c r="F3" s="5"/>
      <c r="G3" s="5"/>
      <c r="H3" s="5"/>
      <c r="I3" s="5"/>
      <c r="J3" s="5"/>
      <c r="K3" s="5"/>
      <c r="L3" s="6"/>
      <c r="M3" s="6"/>
      <c r="N3" s="6"/>
      <c r="O3" s="6"/>
      <c r="P3" s="6"/>
      <c r="Q3" s="7"/>
      <c r="R3" s="2"/>
    </row>
    <row r="4" spans="1:18" s="3" customFormat="1" ht="19.5" customHeight="1">
      <c r="A4" s="6" t="str">
        <f>'様式１'!A5</f>
        <v>平成１９年２月月報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2"/>
    </row>
    <row r="5" spans="1:11" s="9" customFormat="1" ht="13.5">
      <c r="A5" s="8"/>
      <c r="B5" s="8"/>
      <c r="C5" s="8"/>
      <c r="D5" s="8"/>
      <c r="E5" s="8"/>
      <c r="F5" s="8"/>
      <c r="G5" s="8"/>
      <c r="H5" s="8"/>
      <c r="I5" s="8"/>
      <c r="J5" s="8"/>
      <c r="K5" s="8"/>
    </row>
    <row r="6" spans="12:16" s="2" customFormat="1" ht="17.25">
      <c r="L6" s="11"/>
      <c r="M6" s="11"/>
      <c r="N6" s="11"/>
      <c r="O6" s="11"/>
      <c r="P6" s="11"/>
    </row>
    <row r="7" spans="12:16" s="2" customFormat="1" ht="17.25">
      <c r="L7" s="11"/>
      <c r="M7" s="11"/>
      <c r="N7" s="64"/>
      <c r="O7" s="12"/>
      <c r="P7" s="12"/>
    </row>
    <row r="8" ht="15" customHeight="1"/>
    <row r="9" spans="1:10" s="3" customFormat="1" ht="18.75" customHeight="1">
      <c r="A9" s="14" t="s">
        <v>24</v>
      </c>
      <c r="B9" s="15"/>
      <c r="C9" s="15"/>
      <c r="D9" s="15"/>
      <c r="E9" s="15"/>
      <c r="F9" s="15"/>
      <c r="G9" s="15"/>
      <c r="H9" s="15"/>
      <c r="I9" s="15"/>
      <c r="J9" s="15"/>
    </row>
    <row r="10" s="15" customFormat="1" ht="18.75" customHeight="1" thickBot="1">
      <c r="B10" s="16" t="s">
        <v>42</v>
      </c>
    </row>
    <row r="11" spans="3:17" s="15" customFormat="1" ht="18.75" customHeight="1">
      <c r="C11" s="17"/>
      <c r="D11" s="18"/>
      <c r="E11" s="19"/>
      <c r="F11" s="20" t="s">
        <v>43</v>
      </c>
      <c r="G11" s="20" t="s">
        <v>44</v>
      </c>
      <c r="H11" s="21" t="s">
        <v>45</v>
      </c>
      <c r="I11" s="22" t="s">
        <v>46</v>
      </c>
      <c r="J11" s="23" t="s">
        <v>10</v>
      </c>
      <c r="K11" s="24" t="s">
        <v>11</v>
      </c>
      <c r="L11" s="24" t="s">
        <v>12</v>
      </c>
      <c r="M11" s="24" t="s">
        <v>13</v>
      </c>
      <c r="N11" s="24" t="s">
        <v>14</v>
      </c>
      <c r="O11" s="25" t="s">
        <v>2</v>
      </c>
      <c r="P11" s="26" t="s">
        <v>47</v>
      </c>
      <c r="Q11" s="3"/>
    </row>
    <row r="12" spans="3:17" s="15" customFormat="1" ht="18.75" customHeight="1">
      <c r="C12" s="27" t="s">
        <v>25</v>
      </c>
      <c r="D12" s="28"/>
      <c r="E12" s="28"/>
      <c r="F12" s="92">
        <f>SUM(F13:F14)</f>
        <v>2664</v>
      </c>
      <c r="G12" s="92">
        <f>SUM(G13:G14)</f>
        <v>910</v>
      </c>
      <c r="H12" s="93">
        <f>SUM(F12:G12)</f>
        <v>3574</v>
      </c>
      <c r="I12" s="94">
        <f aca="true" t="shared" si="0" ref="I12:N12">SUM(I13:I14)</f>
        <v>208</v>
      </c>
      <c r="J12" s="96">
        <f t="shared" si="0"/>
        <v>2517</v>
      </c>
      <c r="K12" s="92">
        <f t="shared" si="0"/>
        <v>1974</v>
      </c>
      <c r="L12" s="92">
        <f t="shared" si="0"/>
        <v>1582</v>
      </c>
      <c r="M12" s="92">
        <f t="shared" si="0"/>
        <v>1179</v>
      </c>
      <c r="N12" s="92">
        <f t="shared" si="0"/>
        <v>1341</v>
      </c>
      <c r="O12" s="92">
        <f>SUM(I12:N12)</f>
        <v>8801</v>
      </c>
      <c r="P12" s="95">
        <f>H12+O12</f>
        <v>12375</v>
      </c>
      <c r="Q12" s="3"/>
    </row>
    <row r="13" spans="3:17" s="15" customFormat="1" ht="18.75" customHeight="1">
      <c r="C13" s="27"/>
      <c r="D13" s="29" t="s">
        <v>17</v>
      </c>
      <c r="E13" s="30"/>
      <c r="F13" s="92">
        <v>502</v>
      </c>
      <c r="G13" s="92">
        <v>195</v>
      </c>
      <c r="H13" s="93">
        <f>SUM(F13:G13)</f>
        <v>697</v>
      </c>
      <c r="I13" s="94">
        <v>32</v>
      </c>
      <c r="J13" s="96">
        <v>380</v>
      </c>
      <c r="K13" s="92">
        <v>283</v>
      </c>
      <c r="L13" s="92">
        <v>224</v>
      </c>
      <c r="M13" s="92">
        <v>156</v>
      </c>
      <c r="N13" s="92">
        <v>205</v>
      </c>
      <c r="O13" s="92">
        <f>SUM(I13:N13)</f>
        <v>1280</v>
      </c>
      <c r="P13" s="95">
        <f>H13+O13</f>
        <v>1977</v>
      </c>
      <c r="Q13" s="3"/>
    </row>
    <row r="14" spans="3:17" s="15" customFormat="1" ht="18.75" customHeight="1">
      <c r="C14" s="27"/>
      <c r="D14" s="30" t="s">
        <v>26</v>
      </c>
      <c r="E14" s="30"/>
      <c r="F14" s="92">
        <v>2162</v>
      </c>
      <c r="G14" s="92">
        <v>715</v>
      </c>
      <c r="H14" s="93">
        <f>SUM(F14:G14)</f>
        <v>2877</v>
      </c>
      <c r="I14" s="94">
        <v>176</v>
      </c>
      <c r="J14" s="96">
        <v>2137</v>
      </c>
      <c r="K14" s="92">
        <v>1691</v>
      </c>
      <c r="L14" s="92">
        <v>1358</v>
      </c>
      <c r="M14" s="92">
        <v>1023</v>
      </c>
      <c r="N14" s="92">
        <v>1136</v>
      </c>
      <c r="O14" s="92">
        <f>SUM(I14:N14)</f>
        <v>7521</v>
      </c>
      <c r="P14" s="95">
        <f>H14+O14</f>
        <v>10398</v>
      </c>
      <c r="Q14" s="3"/>
    </row>
    <row r="15" spans="3:17" s="15" customFormat="1" ht="18.75" customHeight="1">
      <c r="C15" s="27" t="s">
        <v>27</v>
      </c>
      <c r="D15" s="28"/>
      <c r="E15" s="28"/>
      <c r="F15" s="92">
        <v>76</v>
      </c>
      <c r="G15" s="92">
        <v>48</v>
      </c>
      <c r="H15" s="93">
        <f>SUM(F15:G15)</f>
        <v>124</v>
      </c>
      <c r="I15" s="94">
        <v>2</v>
      </c>
      <c r="J15" s="96">
        <v>90</v>
      </c>
      <c r="K15" s="92">
        <v>69</v>
      </c>
      <c r="L15" s="92">
        <v>70</v>
      </c>
      <c r="M15" s="92">
        <v>42</v>
      </c>
      <c r="N15" s="92">
        <v>57</v>
      </c>
      <c r="O15" s="92">
        <f>SUM(I15:N15)</f>
        <v>330</v>
      </c>
      <c r="P15" s="95">
        <f>H15+O15</f>
        <v>454</v>
      </c>
      <c r="Q15" s="3"/>
    </row>
    <row r="16" spans="3:17" s="15" customFormat="1" ht="18.75" customHeight="1" thickBot="1">
      <c r="C16" s="31" t="s">
        <v>28</v>
      </c>
      <c r="D16" s="32"/>
      <c r="E16" s="32"/>
      <c r="F16" s="97">
        <f>F12+F15</f>
        <v>2740</v>
      </c>
      <c r="G16" s="97">
        <f>G12+G15</f>
        <v>958</v>
      </c>
      <c r="H16" s="98">
        <f>SUM(F16:G16)</f>
        <v>3698</v>
      </c>
      <c r="I16" s="99">
        <f aca="true" t="shared" si="1" ref="I16:N16">I12+I15</f>
        <v>210</v>
      </c>
      <c r="J16" s="101">
        <f t="shared" si="1"/>
        <v>2607</v>
      </c>
      <c r="K16" s="97">
        <f t="shared" si="1"/>
        <v>2043</v>
      </c>
      <c r="L16" s="97">
        <f t="shared" si="1"/>
        <v>1652</v>
      </c>
      <c r="M16" s="97">
        <f t="shared" si="1"/>
        <v>1221</v>
      </c>
      <c r="N16" s="97">
        <f t="shared" si="1"/>
        <v>1398</v>
      </c>
      <c r="O16" s="97">
        <f>SUM(I16:N16)</f>
        <v>9131</v>
      </c>
      <c r="P16" s="100">
        <f>H16+O16</f>
        <v>12829</v>
      </c>
      <c r="Q16" s="3"/>
    </row>
    <row r="17" spans="3:17" s="15" customFormat="1" ht="18.75" customHeight="1">
      <c r="C17" s="34"/>
      <c r="D17" s="35"/>
      <c r="E17" s="35"/>
      <c r="F17" s="36"/>
      <c r="G17" s="36"/>
      <c r="H17" s="36"/>
      <c r="I17" s="36"/>
      <c r="J17" s="37"/>
      <c r="K17" s="37"/>
      <c r="L17" s="37"/>
      <c r="M17" s="37"/>
      <c r="N17" s="37"/>
      <c r="O17" s="37"/>
      <c r="P17" s="37"/>
      <c r="Q17" s="37"/>
    </row>
    <row r="18" spans="2:5" s="15" customFormat="1" ht="18.75" customHeight="1" thickBot="1">
      <c r="B18" s="16" t="s">
        <v>48</v>
      </c>
      <c r="C18" s="34"/>
      <c r="D18" s="34"/>
      <c r="E18" s="34"/>
    </row>
    <row r="19" spans="3:16" s="15" customFormat="1" ht="18.75" customHeight="1">
      <c r="C19" s="38"/>
      <c r="D19" s="39"/>
      <c r="E19" s="40"/>
      <c r="F19" s="278" t="s">
        <v>49</v>
      </c>
      <c r="G19" s="279"/>
      <c r="H19" s="280"/>
      <c r="I19" s="284" t="s">
        <v>50</v>
      </c>
      <c r="J19" s="279"/>
      <c r="K19" s="279"/>
      <c r="L19" s="279"/>
      <c r="M19" s="279"/>
      <c r="N19" s="279"/>
      <c r="O19" s="280"/>
      <c r="P19" s="281" t="s">
        <v>47</v>
      </c>
    </row>
    <row r="20" spans="3:17" s="15" customFormat="1" ht="18.75" customHeight="1">
      <c r="C20" s="41"/>
      <c r="D20" s="28"/>
      <c r="E20" s="42"/>
      <c r="F20" s="43" t="s">
        <v>63</v>
      </c>
      <c r="G20" s="43" t="s">
        <v>64</v>
      </c>
      <c r="H20" s="44" t="s">
        <v>45</v>
      </c>
      <c r="I20" s="45" t="s">
        <v>46</v>
      </c>
      <c r="J20" s="46" t="s">
        <v>10</v>
      </c>
      <c r="K20" s="47" t="s">
        <v>11</v>
      </c>
      <c r="L20" s="47" t="s">
        <v>12</v>
      </c>
      <c r="M20" s="47" t="s">
        <v>13</v>
      </c>
      <c r="N20" s="47" t="s">
        <v>14</v>
      </c>
      <c r="O20" s="48" t="s">
        <v>2</v>
      </c>
      <c r="P20" s="283"/>
      <c r="Q20" s="3"/>
    </row>
    <row r="21" spans="3:17" s="15" customFormat="1" ht="18.75" customHeight="1">
      <c r="C21" s="41" t="s">
        <v>29</v>
      </c>
      <c r="D21" s="28"/>
      <c r="E21" s="28"/>
      <c r="F21" s="92">
        <v>1371</v>
      </c>
      <c r="G21" s="92">
        <v>507</v>
      </c>
      <c r="H21" s="93">
        <f>SUM(F21:G21)</f>
        <v>1878</v>
      </c>
      <c r="I21" s="94">
        <v>474</v>
      </c>
      <c r="J21" s="96">
        <v>1916</v>
      </c>
      <c r="K21" s="92">
        <v>1263</v>
      </c>
      <c r="L21" s="92">
        <v>902</v>
      </c>
      <c r="M21" s="92">
        <v>461</v>
      </c>
      <c r="N21" s="92">
        <v>447</v>
      </c>
      <c r="O21" s="102">
        <f>SUM(I21:N21)</f>
        <v>5463</v>
      </c>
      <c r="P21" s="95">
        <f>O21+H21</f>
        <v>7341</v>
      </c>
      <c r="Q21" s="3"/>
    </row>
    <row r="22" spans="3:17" s="15" customFormat="1" ht="18.75" customHeight="1">
      <c r="C22" s="41" t="s">
        <v>30</v>
      </c>
      <c r="D22" s="28"/>
      <c r="E22" s="28"/>
      <c r="F22" s="92">
        <v>39</v>
      </c>
      <c r="G22" s="92">
        <v>25</v>
      </c>
      <c r="H22" s="93">
        <f>SUM(F22:G22)</f>
        <v>64</v>
      </c>
      <c r="I22" s="94">
        <v>11</v>
      </c>
      <c r="J22" s="96">
        <v>72</v>
      </c>
      <c r="K22" s="92">
        <v>57</v>
      </c>
      <c r="L22" s="92">
        <v>47</v>
      </c>
      <c r="M22" s="92">
        <v>28</v>
      </c>
      <c r="N22" s="92">
        <v>26</v>
      </c>
      <c r="O22" s="102">
        <f>SUM(I22:N22)</f>
        <v>241</v>
      </c>
      <c r="P22" s="95">
        <f>O22+H22</f>
        <v>305</v>
      </c>
      <c r="Q22" s="3"/>
    </row>
    <row r="23" spans="3:17" s="15" customFormat="1" ht="18.75" customHeight="1" thickBot="1">
      <c r="C23" s="31" t="s">
        <v>28</v>
      </c>
      <c r="D23" s="32"/>
      <c r="E23" s="32"/>
      <c r="F23" s="97">
        <f>SUM(F21:F22)</f>
        <v>1410</v>
      </c>
      <c r="G23" s="97">
        <f aca="true" t="shared" si="2" ref="G23:N23">SUM(G21:G22)</f>
        <v>532</v>
      </c>
      <c r="H23" s="98">
        <f>SUM(F23:G23)</f>
        <v>1942</v>
      </c>
      <c r="I23" s="99">
        <f t="shared" si="2"/>
        <v>485</v>
      </c>
      <c r="J23" s="101">
        <f t="shared" si="2"/>
        <v>1988</v>
      </c>
      <c r="K23" s="97">
        <f t="shared" si="2"/>
        <v>1320</v>
      </c>
      <c r="L23" s="97">
        <f t="shared" si="2"/>
        <v>949</v>
      </c>
      <c r="M23" s="97">
        <f t="shared" si="2"/>
        <v>489</v>
      </c>
      <c r="N23" s="97">
        <f t="shared" si="2"/>
        <v>473</v>
      </c>
      <c r="O23" s="103">
        <f>SUM(I23:N23)</f>
        <v>5704</v>
      </c>
      <c r="P23" s="100">
        <f>O23+H23</f>
        <v>7646</v>
      </c>
      <c r="Q23" s="3"/>
    </row>
    <row r="24" spans="3:5" s="15" customFormat="1" ht="18.75" customHeight="1">
      <c r="C24" s="34"/>
      <c r="D24" s="34"/>
      <c r="E24" s="34"/>
    </row>
    <row r="25" spans="2:5" s="15" customFormat="1" ht="18.75" customHeight="1" thickBot="1">
      <c r="B25" s="16" t="s">
        <v>51</v>
      </c>
      <c r="C25" s="34"/>
      <c r="D25" s="34"/>
      <c r="E25" s="34"/>
    </row>
    <row r="26" spans="3:16" s="15" customFormat="1" ht="18.75" customHeight="1">
      <c r="C26" s="38"/>
      <c r="D26" s="39"/>
      <c r="E26" s="40"/>
      <c r="F26" s="278" t="s">
        <v>49</v>
      </c>
      <c r="G26" s="279"/>
      <c r="H26" s="280"/>
      <c r="I26" s="284" t="s">
        <v>50</v>
      </c>
      <c r="J26" s="285"/>
      <c r="K26" s="279"/>
      <c r="L26" s="279"/>
      <c r="M26" s="279"/>
      <c r="N26" s="279"/>
      <c r="O26" s="280"/>
      <c r="P26" s="281" t="s">
        <v>47</v>
      </c>
    </row>
    <row r="27" spans="3:17" s="15" customFormat="1" ht="18.75" customHeight="1">
      <c r="C27" s="41"/>
      <c r="D27" s="28"/>
      <c r="E27" s="42"/>
      <c r="F27" s="43" t="s">
        <v>63</v>
      </c>
      <c r="G27" s="43" t="s">
        <v>64</v>
      </c>
      <c r="H27" s="44" t="s">
        <v>45</v>
      </c>
      <c r="I27" s="45" t="s">
        <v>46</v>
      </c>
      <c r="J27" s="46" t="s">
        <v>10</v>
      </c>
      <c r="K27" s="47" t="s">
        <v>11</v>
      </c>
      <c r="L27" s="47" t="s">
        <v>12</v>
      </c>
      <c r="M27" s="47" t="s">
        <v>13</v>
      </c>
      <c r="N27" s="47" t="s">
        <v>14</v>
      </c>
      <c r="O27" s="48" t="s">
        <v>2</v>
      </c>
      <c r="P27" s="283"/>
      <c r="Q27" s="3"/>
    </row>
    <row r="28" spans="3:17" s="15" customFormat="1" ht="18.75" customHeight="1">
      <c r="C28" s="41" t="s">
        <v>29</v>
      </c>
      <c r="D28" s="28"/>
      <c r="E28" s="28"/>
      <c r="F28" s="92">
        <v>0</v>
      </c>
      <c r="G28" s="92">
        <v>0</v>
      </c>
      <c r="H28" s="93">
        <f>SUM(F28:G28)</f>
        <v>0</v>
      </c>
      <c r="I28" s="94">
        <v>0</v>
      </c>
      <c r="J28" s="96">
        <v>97</v>
      </c>
      <c r="K28" s="92">
        <v>134</v>
      </c>
      <c r="L28" s="92">
        <v>114</v>
      </c>
      <c r="M28" s="92">
        <v>73</v>
      </c>
      <c r="N28" s="92">
        <v>35</v>
      </c>
      <c r="O28" s="102">
        <f>SUM(I28:N28)</f>
        <v>453</v>
      </c>
      <c r="P28" s="95">
        <f>O28+H28</f>
        <v>453</v>
      </c>
      <c r="Q28" s="3"/>
    </row>
    <row r="29" spans="3:17" s="15" customFormat="1" ht="18.75" customHeight="1">
      <c r="C29" s="41" t="s">
        <v>30</v>
      </c>
      <c r="D29" s="28"/>
      <c r="E29" s="28"/>
      <c r="F29" s="92">
        <v>1</v>
      </c>
      <c r="G29" s="92">
        <v>0</v>
      </c>
      <c r="H29" s="93">
        <f>SUM(F29:G29)</f>
        <v>1</v>
      </c>
      <c r="I29" s="94">
        <v>0</v>
      </c>
      <c r="J29" s="96">
        <v>0</v>
      </c>
      <c r="K29" s="92">
        <v>0</v>
      </c>
      <c r="L29" s="92">
        <v>0</v>
      </c>
      <c r="M29" s="92">
        <v>0</v>
      </c>
      <c r="N29" s="92">
        <v>3</v>
      </c>
      <c r="O29" s="102">
        <f>SUM(I29:N29)</f>
        <v>3</v>
      </c>
      <c r="P29" s="95">
        <f>O29+H29</f>
        <v>4</v>
      </c>
      <c r="Q29" s="3"/>
    </row>
    <row r="30" spans="3:17" s="15" customFormat="1" ht="18.75" customHeight="1" thickBot="1">
      <c r="C30" s="31" t="s">
        <v>28</v>
      </c>
      <c r="D30" s="32"/>
      <c r="E30" s="32"/>
      <c r="F30" s="97">
        <f>SUM(F28:F29)</f>
        <v>1</v>
      </c>
      <c r="G30" s="97">
        <f>SUM(G28:G29)</f>
        <v>0</v>
      </c>
      <c r="H30" s="98">
        <f>SUM(F30:G30)</f>
        <v>1</v>
      </c>
      <c r="I30" s="99">
        <f aca="true" t="shared" si="3" ref="I30:N30">SUM(I28:I29)</f>
        <v>0</v>
      </c>
      <c r="J30" s="101">
        <f t="shared" si="3"/>
        <v>97</v>
      </c>
      <c r="K30" s="97">
        <f t="shared" si="3"/>
        <v>134</v>
      </c>
      <c r="L30" s="97">
        <f t="shared" si="3"/>
        <v>114</v>
      </c>
      <c r="M30" s="97">
        <f t="shared" si="3"/>
        <v>73</v>
      </c>
      <c r="N30" s="97">
        <f t="shared" si="3"/>
        <v>38</v>
      </c>
      <c r="O30" s="103">
        <f>SUM(I30:N30)</f>
        <v>456</v>
      </c>
      <c r="P30" s="100">
        <f>O30+H30</f>
        <v>457</v>
      </c>
      <c r="Q30" s="3"/>
    </row>
    <row r="31" s="15" customFormat="1" ht="18.75" customHeight="1"/>
    <row r="32" s="15" customFormat="1" ht="18.75" customHeight="1" thickBot="1">
      <c r="B32" s="16" t="s">
        <v>52</v>
      </c>
    </row>
    <row r="33" spans="2:15" s="15" customFormat="1" ht="18.75" customHeight="1">
      <c r="B33" s="16"/>
      <c r="C33" s="38"/>
      <c r="D33" s="39"/>
      <c r="E33" s="40"/>
      <c r="F33" s="278" t="s">
        <v>49</v>
      </c>
      <c r="G33" s="279"/>
      <c r="H33" s="280"/>
      <c r="I33" s="286" t="s">
        <v>40</v>
      </c>
      <c r="J33" s="279"/>
      <c r="K33" s="279"/>
      <c r="L33" s="279"/>
      <c r="M33" s="279"/>
      <c r="N33" s="280"/>
      <c r="O33" s="281" t="s">
        <v>47</v>
      </c>
    </row>
    <row r="34" spans="2:15" s="15" customFormat="1" ht="18.75" customHeight="1" thickBot="1">
      <c r="B34" s="16"/>
      <c r="C34" s="41"/>
      <c r="D34" s="28"/>
      <c r="E34" s="42"/>
      <c r="F34" s="49" t="s">
        <v>63</v>
      </c>
      <c r="G34" s="49" t="s">
        <v>64</v>
      </c>
      <c r="H34" s="50" t="s">
        <v>45</v>
      </c>
      <c r="I34" s="51" t="s">
        <v>10</v>
      </c>
      <c r="J34" s="52" t="s">
        <v>11</v>
      </c>
      <c r="K34" s="52" t="s">
        <v>12</v>
      </c>
      <c r="L34" s="52" t="s">
        <v>13</v>
      </c>
      <c r="M34" s="52" t="s">
        <v>14</v>
      </c>
      <c r="N34" s="53" t="s">
        <v>2</v>
      </c>
      <c r="O34" s="282"/>
    </row>
    <row r="35" spans="3:15" s="15" customFormat="1" ht="18.75" customHeight="1">
      <c r="C35" s="54" t="s">
        <v>31</v>
      </c>
      <c r="D35" s="55"/>
      <c r="E35" s="19"/>
      <c r="F35" s="104">
        <f>SUM(F36:F37)</f>
        <v>0</v>
      </c>
      <c r="G35" s="104">
        <f aca="true" t="shared" si="4" ref="G35:M35">SUM(G36:G37)</f>
        <v>5</v>
      </c>
      <c r="H35" s="105">
        <f aca="true" t="shared" si="5" ref="H35:H44">SUM(F35:G35)</f>
        <v>5</v>
      </c>
      <c r="I35" s="104">
        <f t="shared" si="4"/>
        <v>76</v>
      </c>
      <c r="J35" s="106">
        <f t="shared" si="4"/>
        <v>152</v>
      </c>
      <c r="K35" s="106">
        <f t="shared" si="4"/>
        <v>211</v>
      </c>
      <c r="L35" s="106">
        <f t="shared" si="4"/>
        <v>268</v>
      </c>
      <c r="M35" s="106">
        <f t="shared" si="4"/>
        <v>283</v>
      </c>
      <c r="N35" s="107">
        <f aca="true" t="shared" si="6" ref="N35:N44">SUM(I35:M35)</f>
        <v>990</v>
      </c>
      <c r="O35" s="108">
        <f aca="true" t="shared" si="7" ref="O35:O43">SUM(H35+N35)</f>
        <v>995</v>
      </c>
    </row>
    <row r="36" spans="3:15" s="15" customFormat="1" ht="18.75" customHeight="1">
      <c r="C36" s="56" t="s">
        <v>29</v>
      </c>
      <c r="D36" s="57"/>
      <c r="E36" s="58"/>
      <c r="F36" s="96">
        <v>0</v>
      </c>
      <c r="G36" s="96">
        <v>5</v>
      </c>
      <c r="H36" s="93">
        <f t="shared" si="5"/>
        <v>5</v>
      </c>
      <c r="I36" s="96">
        <v>74</v>
      </c>
      <c r="J36" s="92">
        <v>151</v>
      </c>
      <c r="K36" s="92">
        <v>210</v>
      </c>
      <c r="L36" s="92">
        <v>267</v>
      </c>
      <c r="M36" s="92">
        <v>281</v>
      </c>
      <c r="N36" s="102">
        <f t="shared" si="6"/>
        <v>983</v>
      </c>
      <c r="O36" s="95">
        <f t="shared" si="7"/>
        <v>988</v>
      </c>
    </row>
    <row r="37" spans="3:15" s="15" customFormat="1" ht="18.75" customHeight="1" thickBot="1">
      <c r="C37" s="56" t="s">
        <v>30</v>
      </c>
      <c r="D37" s="57"/>
      <c r="E37" s="59"/>
      <c r="F37" s="101">
        <v>0</v>
      </c>
      <c r="G37" s="101">
        <v>0</v>
      </c>
      <c r="H37" s="98">
        <f t="shared" si="5"/>
        <v>0</v>
      </c>
      <c r="I37" s="101">
        <v>2</v>
      </c>
      <c r="J37" s="97">
        <v>1</v>
      </c>
      <c r="K37" s="97">
        <v>1</v>
      </c>
      <c r="L37" s="97">
        <v>1</v>
      </c>
      <c r="M37" s="97">
        <v>2</v>
      </c>
      <c r="N37" s="103">
        <f t="shared" si="6"/>
        <v>7</v>
      </c>
      <c r="O37" s="100">
        <f t="shared" si="7"/>
        <v>7</v>
      </c>
    </row>
    <row r="38" spans="3:15" s="15" customFormat="1" ht="18.75" customHeight="1">
      <c r="C38" s="54" t="s">
        <v>53</v>
      </c>
      <c r="D38" s="55"/>
      <c r="E38" s="18"/>
      <c r="F38" s="104">
        <f>SUM(F39:F40)</f>
        <v>1</v>
      </c>
      <c r="G38" s="104">
        <f>SUM(G39:G40)</f>
        <v>1</v>
      </c>
      <c r="H38" s="105">
        <f t="shared" si="5"/>
        <v>2</v>
      </c>
      <c r="I38" s="104">
        <f>SUM(I39:I40)</f>
        <v>157</v>
      </c>
      <c r="J38" s="106">
        <f>SUM(J39:J40)</f>
        <v>199</v>
      </c>
      <c r="K38" s="106">
        <f>SUM(K39:K40)</f>
        <v>204</v>
      </c>
      <c r="L38" s="106">
        <f>SUM(L39:L40)</f>
        <v>171</v>
      </c>
      <c r="M38" s="106">
        <f>SUM(M39:M40)</f>
        <v>130</v>
      </c>
      <c r="N38" s="107">
        <f t="shared" si="6"/>
        <v>861</v>
      </c>
      <c r="O38" s="108">
        <f t="shared" si="7"/>
        <v>863</v>
      </c>
    </row>
    <row r="39" spans="3:15" s="15" customFormat="1" ht="18.75" customHeight="1">
      <c r="C39" s="56" t="s">
        <v>29</v>
      </c>
      <c r="D39" s="57"/>
      <c r="E39" s="57"/>
      <c r="F39" s="96">
        <v>1</v>
      </c>
      <c r="G39" s="96">
        <v>1</v>
      </c>
      <c r="H39" s="93">
        <f t="shared" si="5"/>
        <v>2</v>
      </c>
      <c r="I39" s="96">
        <v>152</v>
      </c>
      <c r="J39" s="92">
        <v>192</v>
      </c>
      <c r="K39" s="92">
        <v>203</v>
      </c>
      <c r="L39" s="92">
        <v>167</v>
      </c>
      <c r="M39" s="92">
        <v>126</v>
      </c>
      <c r="N39" s="102">
        <f t="shared" si="6"/>
        <v>840</v>
      </c>
      <c r="O39" s="95">
        <f t="shared" si="7"/>
        <v>842</v>
      </c>
    </row>
    <row r="40" spans="3:15" s="15" customFormat="1" ht="18.75" customHeight="1" thickBot="1">
      <c r="C40" s="56" t="s">
        <v>30</v>
      </c>
      <c r="D40" s="57"/>
      <c r="E40" s="57"/>
      <c r="F40" s="101">
        <v>0</v>
      </c>
      <c r="G40" s="101">
        <v>0</v>
      </c>
      <c r="H40" s="98">
        <f t="shared" si="5"/>
        <v>0</v>
      </c>
      <c r="I40" s="101">
        <v>5</v>
      </c>
      <c r="J40" s="97">
        <v>7</v>
      </c>
      <c r="K40" s="97">
        <v>1</v>
      </c>
      <c r="L40" s="97">
        <v>4</v>
      </c>
      <c r="M40" s="97">
        <v>4</v>
      </c>
      <c r="N40" s="103">
        <f t="shared" si="6"/>
        <v>21</v>
      </c>
      <c r="O40" s="100">
        <f t="shared" si="7"/>
        <v>21</v>
      </c>
    </row>
    <row r="41" spans="3:15" s="15" customFormat="1" ht="18.75" customHeight="1">
      <c r="C41" s="54" t="s">
        <v>54</v>
      </c>
      <c r="D41" s="55"/>
      <c r="E41" s="18"/>
      <c r="F41" s="104">
        <f>SUM(F42:F43)</f>
        <v>0</v>
      </c>
      <c r="G41" s="104">
        <f>SUM(G42:G43)</f>
        <v>0</v>
      </c>
      <c r="H41" s="105">
        <f t="shared" si="5"/>
        <v>0</v>
      </c>
      <c r="I41" s="104">
        <f>SUM(I42:I43)</f>
        <v>7</v>
      </c>
      <c r="J41" s="106">
        <f>SUM(J42:J43)</f>
        <v>11</v>
      </c>
      <c r="K41" s="106">
        <f>SUM(K42:K43)</f>
        <v>34</v>
      </c>
      <c r="L41" s="106">
        <f>SUM(L42:L43)</f>
        <v>68</v>
      </c>
      <c r="M41" s="106">
        <f>SUM(M42:M43)</f>
        <v>208</v>
      </c>
      <c r="N41" s="107">
        <f t="shared" si="6"/>
        <v>328</v>
      </c>
      <c r="O41" s="108">
        <f t="shared" si="7"/>
        <v>328</v>
      </c>
    </row>
    <row r="42" spans="3:15" s="15" customFormat="1" ht="18.75" customHeight="1">
      <c r="C42" s="56" t="s">
        <v>29</v>
      </c>
      <c r="D42" s="57"/>
      <c r="E42" s="57"/>
      <c r="F42" s="96">
        <v>0</v>
      </c>
      <c r="G42" s="96">
        <v>0</v>
      </c>
      <c r="H42" s="93">
        <f t="shared" si="5"/>
        <v>0</v>
      </c>
      <c r="I42" s="96">
        <v>7</v>
      </c>
      <c r="J42" s="92">
        <v>11</v>
      </c>
      <c r="K42" s="92">
        <v>34</v>
      </c>
      <c r="L42" s="92">
        <v>65</v>
      </c>
      <c r="M42" s="92">
        <v>205</v>
      </c>
      <c r="N42" s="102">
        <f t="shared" si="6"/>
        <v>322</v>
      </c>
      <c r="O42" s="95">
        <f t="shared" si="7"/>
        <v>322</v>
      </c>
    </row>
    <row r="43" spans="3:15" s="15" customFormat="1" ht="18.75" customHeight="1" thickBot="1">
      <c r="C43" s="60" t="s">
        <v>30</v>
      </c>
      <c r="D43" s="61"/>
      <c r="E43" s="61"/>
      <c r="F43" s="101">
        <v>0</v>
      </c>
      <c r="G43" s="101">
        <v>0</v>
      </c>
      <c r="H43" s="98">
        <f t="shared" si="5"/>
        <v>0</v>
      </c>
      <c r="I43" s="101">
        <v>0</v>
      </c>
      <c r="J43" s="97">
        <v>0</v>
      </c>
      <c r="K43" s="97">
        <v>0</v>
      </c>
      <c r="L43" s="97">
        <v>3</v>
      </c>
      <c r="M43" s="97">
        <v>3</v>
      </c>
      <c r="N43" s="103">
        <f t="shared" si="6"/>
        <v>6</v>
      </c>
      <c r="O43" s="100">
        <f t="shared" si="7"/>
        <v>6</v>
      </c>
    </row>
    <row r="44" spans="3:15" s="15" customFormat="1" ht="18.75" customHeight="1" thickBot="1">
      <c r="C44" s="60" t="s">
        <v>28</v>
      </c>
      <c r="D44" s="61"/>
      <c r="E44" s="61"/>
      <c r="F44" s="97">
        <v>1</v>
      </c>
      <c r="G44" s="109">
        <v>6</v>
      </c>
      <c r="H44" s="110">
        <f t="shared" si="5"/>
        <v>7</v>
      </c>
      <c r="I44" s="101">
        <v>240</v>
      </c>
      <c r="J44" s="97">
        <v>360</v>
      </c>
      <c r="K44" s="97">
        <v>448</v>
      </c>
      <c r="L44" s="97">
        <v>504</v>
      </c>
      <c r="M44" s="97">
        <v>619</v>
      </c>
      <c r="N44" s="103">
        <f t="shared" si="6"/>
        <v>2171</v>
      </c>
      <c r="O44" s="111">
        <f>H44+N44</f>
        <v>2178</v>
      </c>
    </row>
    <row r="45" s="15" customFormat="1" ht="12"/>
  </sheetData>
  <mergeCells count="9">
    <mergeCell ref="F33:H33"/>
    <mergeCell ref="O33:O34"/>
    <mergeCell ref="P19:P20"/>
    <mergeCell ref="P26:P27"/>
    <mergeCell ref="F19:H19"/>
    <mergeCell ref="F26:H26"/>
    <mergeCell ref="I19:O19"/>
    <mergeCell ref="I26:O26"/>
    <mergeCell ref="I33:N33"/>
  </mergeCells>
  <printOptions horizontalCentered="1"/>
  <pageMargins left="0.5905511811023623" right="0.3937007874015748" top="0.5905511811023623" bottom="0.3937007874015748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2:R140"/>
  <sheetViews>
    <sheetView view="pageBreakPreview" zoomScaleNormal="80" zoomScaleSheetLayoutView="100" workbookViewId="0" topLeftCell="A1">
      <selection activeCell="G137" sqref="G137"/>
    </sheetView>
  </sheetViews>
  <sheetFormatPr defaultColWidth="9.00390625" defaultRowHeight="13.5"/>
  <cols>
    <col min="1" max="5" width="1.4921875" style="117" customWidth="1"/>
    <col min="6" max="6" width="30.75390625" style="117" customWidth="1"/>
    <col min="7" max="17" width="13.25390625" style="176" customWidth="1"/>
    <col min="18" max="18" width="1.4921875" style="117" customWidth="1"/>
    <col min="19" max="16384" width="8.00390625" style="117" customWidth="1"/>
  </cols>
  <sheetData>
    <row r="2" spans="1:17" s="113" customFormat="1" ht="17.25">
      <c r="A2" s="112" t="s">
        <v>65</v>
      </c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</row>
    <row r="3" spans="1:18" s="113" customFormat="1" ht="19.5" customHeight="1">
      <c r="A3" s="114" t="s">
        <v>16</v>
      </c>
      <c r="B3" s="114"/>
      <c r="C3" s="114"/>
      <c r="D3" s="114"/>
      <c r="E3" s="114"/>
      <c r="F3" s="114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14"/>
    </row>
    <row r="4" spans="1:18" s="113" customFormat="1" ht="19.5" customHeight="1">
      <c r="A4" s="114" t="str">
        <f>'様式１'!A5</f>
        <v>平成１９年２月月報</v>
      </c>
      <c r="B4" s="114"/>
      <c r="C4" s="114"/>
      <c r="D4" s="114"/>
      <c r="E4" s="114"/>
      <c r="F4" s="114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14"/>
    </row>
    <row r="5" spans="1:17" s="116" customFormat="1" ht="13.5">
      <c r="A5" s="115"/>
      <c r="B5" s="115"/>
      <c r="C5" s="115"/>
      <c r="D5" s="115"/>
      <c r="E5" s="115"/>
      <c r="F5" s="115"/>
      <c r="G5" s="174"/>
      <c r="H5" s="174"/>
      <c r="I5" s="174"/>
      <c r="J5" s="174"/>
      <c r="K5" s="174"/>
      <c r="L5" s="174"/>
      <c r="M5" s="175"/>
      <c r="N5" s="175"/>
      <c r="O5" s="175"/>
      <c r="P5" s="175"/>
      <c r="Q5" s="175"/>
    </row>
    <row r="6" ht="12">
      <c r="A6" s="117" t="s">
        <v>66</v>
      </c>
    </row>
    <row r="7" ht="12">
      <c r="B7" s="117" t="s">
        <v>67</v>
      </c>
    </row>
    <row r="8" ht="12.75" thickBot="1">
      <c r="D8" s="117" t="s">
        <v>88</v>
      </c>
    </row>
    <row r="9" spans="2:17" ht="18.75" customHeight="1">
      <c r="B9" s="118"/>
      <c r="C9" s="292" t="s">
        <v>68</v>
      </c>
      <c r="D9" s="293"/>
      <c r="E9" s="293"/>
      <c r="F9" s="294"/>
      <c r="G9" s="300" t="s">
        <v>49</v>
      </c>
      <c r="H9" s="301"/>
      <c r="I9" s="302"/>
      <c r="J9" s="303" t="s">
        <v>50</v>
      </c>
      <c r="K9" s="301"/>
      <c r="L9" s="301"/>
      <c r="M9" s="301"/>
      <c r="N9" s="301"/>
      <c r="O9" s="301"/>
      <c r="P9" s="302"/>
      <c r="Q9" s="290" t="s">
        <v>47</v>
      </c>
    </row>
    <row r="10" spans="1:18" ht="28.5" customHeight="1">
      <c r="A10" s="119"/>
      <c r="B10" s="119"/>
      <c r="C10" s="295"/>
      <c r="D10" s="296"/>
      <c r="E10" s="296"/>
      <c r="F10" s="297"/>
      <c r="G10" s="177" t="s">
        <v>89</v>
      </c>
      <c r="H10" s="178" t="s">
        <v>90</v>
      </c>
      <c r="I10" s="179" t="s">
        <v>45</v>
      </c>
      <c r="J10" s="180" t="s">
        <v>46</v>
      </c>
      <c r="K10" s="178" t="s">
        <v>10</v>
      </c>
      <c r="L10" s="177" t="s">
        <v>11</v>
      </c>
      <c r="M10" s="177" t="s">
        <v>12</v>
      </c>
      <c r="N10" s="177" t="s">
        <v>13</v>
      </c>
      <c r="O10" s="178" t="s">
        <v>14</v>
      </c>
      <c r="P10" s="179" t="s">
        <v>2</v>
      </c>
      <c r="Q10" s="291"/>
      <c r="R10" s="119"/>
    </row>
    <row r="11" spans="1:18" ht="18" customHeight="1">
      <c r="A11" s="119"/>
      <c r="B11" s="119"/>
      <c r="C11" s="124" t="s">
        <v>69</v>
      </c>
      <c r="D11" s="125"/>
      <c r="E11" s="125"/>
      <c r="F11" s="125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2"/>
      <c r="R11" s="119"/>
    </row>
    <row r="12" spans="1:18" ht="18" customHeight="1">
      <c r="A12" s="119"/>
      <c r="B12" s="119"/>
      <c r="C12" s="128" t="s">
        <v>70</v>
      </c>
      <c r="D12" s="129"/>
      <c r="E12" s="129"/>
      <c r="F12" s="130"/>
      <c r="G12" s="183">
        <f aca="true" t="shared" si="0" ref="G12:Q12">G13+G19+G22+G26+G30+G31</f>
        <v>3130</v>
      </c>
      <c r="H12" s="184">
        <f t="shared" si="0"/>
        <v>1332</v>
      </c>
      <c r="I12" s="185">
        <f t="shared" si="0"/>
        <v>4462</v>
      </c>
      <c r="J12" s="186">
        <f>J13+J19+J22+J26+J30+J31</f>
        <v>1075</v>
      </c>
      <c r="K12" s="184">
        <f t="shared" si="0"/>
        <v>5532</v>
      </c>
      <c r="L12" s="183">
        <f t="shared" si="0"/>
        <v>4229</v>
      </c>
      <c r="M12" s="183">
        <f t="shared" si="0"/>
        <v>3391</v>
      </c>
      <c r="N12" s="183">
        <f t="shared" si="0"/>
        <v>1909</v>
      </c>
      <c r="O12" s="184">
        <f t="shared" si="0"/>
        <v>2206</v>
      </c>
      <c r="P12" s="183">
        <f t="shared" si="0"/>
        <v>18342</v>
      </c>
      <c r="Q12" s="187">
        <f t="shared" si="0"/>
        <v>22804</v>
      </c>
      <c r="R12" s="119"/>
    </row>
    <row r="13" spans="1:18" ht="18" customHeight="1">
      <c r="A13" s="119"/>
      <c r="B13" s="119"/>
      <c r="C13" s="131"/>
      <c r="D13" s="132" t="s">
        <v>91</v>
      </c>
      <c r="E13" s="133"/>
      <c r="F13" s="133"/>
      <c r="G13" s="188">
        <f aca="true" t="shared" si="1" ref="G13:Q13">SUM(G14:G18)</f>
        <v>1113</v>
      </c>
      <c r="H13" s="189">
        <f t="shared" si="1"/>
        <v>417</v>
      </c>
      <c r="I13" s="190">
        <f t="shared" si="1"/>
        <v>1530</v>
      </c>
      <c r="J13" s="191">
        <f t="shared" si="1"/>
        <v>427</v>
      </c>
      <c r="K13" s="189">
        <f t="shared" si="1"/>
        <v>1827</v>
      </c>
      <c r="L13" s="188">
        <f t="shared" si="1"/>
        <v>1267</v>
      </c>
      <c r="M13" s="188">
        <f t="shared" si="1"/>
        <v>1039</v>
      </c>
      <c r="N13" s="188">
        <f t="shared" si="1"/>
        <v>696</v>
      </c>
      <c r="O13" s="189">
        <f t="shared" si="1"/>
        <v>1022</v>
      </c>
      <c r="P13" s="188">
        <f t="shared" si="1"/>
        <v>6278</v>
      </c>
      <c r="Q13" s="192">
        <f t="shared" si="1"/>
        <v>7808</v>
      </c>
      <c r="R13" s="119"/>
    </row>
    <row r="14" spans="1:18" ht="18" customHeight="1">
      <c r="A14" s="119"/>
      <c r="B14" s="119"/>
      <c r="C14" s="131"/>
      <c r="D14" s="134"/>
      <c r="E14" s="135" t="s">
        <v>92</v>
      </c>
      <c r="F14" s="136"/>
      <c r="G14" s="188">
        <v>1008</v>
      </c>
      <c r="H14" s="189">
        <v>343</v>
      </c>
      <c r="I14" s="190">
        <f>SUM(G14:H14)</f>
        <v>1351</v>
      </c>
      <c r="J14" s="191">
        <v>382</v>
      </c>
      <c r="K14" s="189">
        <v>1417</v>
      </c>
      <c r="L14" s="188">
        <v>799</v>
      </c>
      <c r="M14" s="188">
        <v>599</v>
      </c>
      <c r="N14" s="188">
        <v>331</v>
      </c>
      <c r="O14" s="189">
        <v>419</v>
      </c>
      <c r="P14" s="188">
        <f>SUM(J14:O14)</f>
        <v>3947</v>
      </c>
      <c r="Q14" s="192">
        <f>I14+P14</f>
        <v>5298</v>
      </c>
      <c r="R14" s="119"/>
    </row>
    <row r="15" spans="1:18" ht="18" customHeight="1">
      <c r="A15" s="119"/>
      <c r="B15" s="119"/>
      <c r="C15" s="131"/>
      <c r="D15" s="134"/>
      <c r="E15" s="135" t="s">
        <v>93</v>
      </c>
      <c r="F15" s="136"/>
      <c r="G15" s="188">
        <v>0</v>
      </c>
      <c r="H15" s="189">
        <v>0</v>
      </c>
      <c r="I15" s="190">
        <f>SUM(G15:H15)</f>
        <v>0</v>
      </c>
      <c r="J15" s="191">
        <v>0</v>
      </c>
      <c r="K15" s="189">
        <v>6</v>
      </c>
      <c r="L15" s="188">
        <v>17</v>
      </c>
      <c r="M15" s="188">
        <v>28</v>
      </c>
      <c r="N15" s="188">
        <v>42</v>
      </c>
      <c r="O15" s="189">
        <v>165</v>
      </c>
      <c r="P15" s="188">
        <f>SUM(J15:O15)</f>
        <v>258</v>
      </c>
      <c r="Q15" s="192">
        <f>I15+P15</f>
        <v>258</v>
      </c>
      <c r="R15" s="119"/>
    </row>
    <row r="16" spans="1:18" ht="18" customHeight="1">
      <c r="A16" s="119"/>
      <c r="B16" s="119"/>
      <c r="C16" s="131"/>
      <c r="D16" s="134"/>
      <c r="E16" s="135" t="s">
        <v>94</v>
      </c>
      <c r="F16" s="136"/>
      <c r="G16" s="188">
        <v>48</v>
      </c>
      <c r="H16" s="189">
        <v>41</v>
      </c>
      <c r="I16" s="190">
        <f>SUM(G16:H16)</f>
        <v>89</v>
      </c>
      <c r="J16" s="191">
        <v>15</v>
      </c>
      <c r="K16" s="189">
        <v>201</v>
      </c>
      <c r="L16" s="188">
        <v>216</v>
      </c>
      <c r="M16" s="188">
        <v>220</v>
      </c>
      <c r="N16" s="188">
        <v>169</v>
      </c>
      <c r="O16" s="189">
        <v>247</v>
      </c>
      <c r="P16" s="188">
        <f>SUM(J16:O16)</f>
        <v>1068</v>
      </c>
      <c r="Q16" s="192">
        <f>I16+P16</f>
        <v>1157</v>
      </c>
      <c r="R16" s="119"/>
    </row>
    <row r="17" spans="1:18" ht="18" customHeight="1">
      <c r="A17" s="119"/>
      <c r="B17" s="119"/>
      <c r="C17" s="131"/>
      <c r="D17" s="134"/>
      <c r="E17" s="135" t="s">
        <v>95</v>
      </c>
      <c r="F17" s="136"/>
      <c r="G17" s="188">
        <v>4</v>
      </c>
      <c r="H17" s="189">
        <v>5</v>
      </c>
      <c r="I17" s="190">
        <f>SUM(G17:H17)</f>
        <v>9</v>
      </c>
      <c r="J17" s="191">
        <v>2</v>
      </c>
      <c r="K17" s="189">
        <v>19</v>
      </c>
      <c r="L17" s="188">
        <v>19</v>
      </c>
      <c r="M17" s="188">
        <v>16</v>
      </c>
      <c r="N17" s="188">
        <v>8</v>
      </c>
      <c r="O17" s="189">
        <v>21</v>
      </c>
      <c r="P17" s="188">
        <f>SUM(J17:O17)</f>
        <v>85</v>
      </c>
      <c r="Q17" s="192">
        <f>I17+P17</f>
        <v>94</v>
      </c>
      <c r="R17" s="119"/>
    </row>
    <row r="18" spans="1:18" ht="18" customHeight="1">
      <c r="A18" s="119"/>
      <c r="B18" s="119"/>
      <c r="C18" s="131"/>
      <c r="D18" s="134"/>
      <c r="E18" s="298" t="s">
        <v>96</v>
      </c>
      <c r="F18" s="299"/>
      <c r="G18" s="188">
        <v>53</v>
      </c>
      <c r="H18" s="189">
        <v>28</v>
      </c>
      <c r="I18" s="190">
        <f>SUM(G18:H18)</f>
        <v>81</v>
      </c>
      <c r="J18" s="191">
        <v>28</v>
      </c>
      <c r="K18" s="189">
        <v>184</v>
      </c>
      <c r="L18" s="188">
        <v>216</v>
      </c>
      <c r="M18" s="188">
        <v>176</v>
      </c>
      <c r="N18" s="188">
        <v>146</v>
      </c>
      <c r="O18" s="189">
        <v>170</v>
      </c>
      <c r="P18" s="188">
        <f>SUM(J18:O18)</f>
        <v>920</v>
      </c>
      <c r="Q18" s="192">
        <f>I18+P18</f>
        <v>1001</v>
      </c>
      <c r="R18" s="119"/>
    </row>
    <row r="19" spans="1:18" ht="18" customHeight="1">
      <c r="A19" s="119"/>
      <c r="B19" s="119"/>
      <c r="C19" s="131"/>
      <c r="D19" s="132" t="s">
        <v>71</v>
      </c>
      <c r="E19" s="137"/>
      <c r="F19" s="136"/>
      <c r="G19" s="188">
        <f aca="true" t="shared" si="2" ref="G19:Q19">SUM(G20:G21)</f>
        <v>418</v>
      </c>
      <c r="H19" s="189">
        <f t="shared" si="2"/>
        <v>214</v>
      </c>
      <c r="I19" s="190">
        <f t="shared" si="2"/>
        <v>632</v>
      </c>
      <c r="J19" s="191">
        <f t="shared" si="2"/>
        <v>143</v>
      </c>
      <c r="K19" s="189">
        <f t="shared" si="2"/>
        <v>1069</v>
      </c>
      <c r="L19" s="188">
        <f>SUM(L20:L21)</f>
        <v>767</v>
      </c>
      <c r="M19" s="188">
        <f t="shared" si="2"/>
        <v>577</v>
      </c>
      <c r="N19" s="188">
        <f t="shared" si="2"/>
        <v>262</v>
      </c>
      <c r="O19" s="189">
        <f t="shared" si="2"/>
        <v>164</v>
      </c>
      <c r="P19" s="188">
        <f>SUM(P20:P21)</f>
        <v>2982</v>
      </c>
      <c r="Q19" s="192">
        <f t="shared" si="2"/>
        <v>3614</v>
      </c>
      <c r="R19" s="119"/>
    </row>
    <row r="20" spans="1:18" ht="18" customHeight="1">
      <c r="A20" s="119"/>
      <c r="B20" s="119"/>
      <c r="C20" s="131"/>
      <c r="D20" s="134"/>
      <c r="E20" s="138" t="s">
        <v>97</v>
      </c>
      <c r="F20" s="138"/>
      <c r="G20" s="188">
        <v>367</v>
      </c>
      <c r="H20" s="189">
        <v>192</v>
      </c>
      <c r="I20" s="190">
        <f>SUM(G20:H20)</f>
        <v>559</v>
      </c>
      <c r="J20" s="191">
        <v>128</v>
      </c>
      <c r="K20" s="189">
        <v>859</v>
      </c>
      <c r="L20" s="188">
        <v>593</v>
      </c>
      <c r="M20" s="188">
        <v>413</v>
      </c>
      <c r="N20" s="188">
        <v>202</v>
      </c>
      <c r="O20" s="189">
        <v>121</v>
      </c>
      <c r="P20" s="188">
        <f>SUM(J20:O20)</f>
        <v>2316</v>
      </c>
      <c r="Q20" s="192">
        <f>I20+P20</f>
        <v>2875</v>
      </c>
      <c r="R20" s="119"/>
    </row>
    <row r="21" spans="1:18" ht="18" customHeight="1">
      <c r="A21" s="119"/>
      <c r="B21" s="119"/>
      <c r="C21" s="131"/>
      <c r="D21" s="134"/>
      <c r="E21" s="138" t="s">
        <v>98</v>
      </c>
      <c r="F21" s="138"/>
      <c r="G21" s="188">
        <v>51</v>
      </c>
      <c r="H21" s="189">
        <v>22</v>
      </c>
      <c r="I21" s="190">
        <f>SUM(G21:H21)</f>
        <v>73</v>
      </c>
      <c r="J21" s="191">
        <v>15</v>
      </c>
      <c r="K21" s="189">
        <v>210</v>
      </c>
      <c r="L21" s="188">
        <v>174</v>
      </c>
      <c r="M21" s="188">
        <v>164</v>
      </c>
      <c r="N21" s="188">
        <v>60</v>
      </c>
      <c r="O21" s="189">
        <v>43</v>
      </c>
      <c r="P21" s="188">
        <f>SUM(J21:O21)</f>
        <v>666</v>
      </c>
      <c r="Q21" s="192">
        <f>I21+P21</f>
        <v>739</v>
      </c>
      <c r="R21" s="119"/>
    </row>
    <row r="22" spans="1:18" ht="18" customHeight="1">
      <c r="A22" s="119"/>
      <c r="B22" s="119"/>
      <c r="C22" s="131"/>
      <c r="D22" s="132" t="s">
        <v>72</v>
      </c>
      <c r="E22" s="133"/>
      <c r="F22" s="133"/>
      <c r="G22" s="188">
        <f aca="true" t="shared" si="3" ref="G22:Q22">SUM(G23:G25)</f>
        <v>2</v>
      </c>
      <c r="H22" s="189">
        <f t="shared" si="3"/>
        <v>13</v>
      </c>
      <c r="I22" s="190">
        <f t="shared" si="3"/>
        <v>15</v>
      </c>
      <c r="J22" s="191">
        <f t="shared" si="3"/>
        <v>2</v>
      </c>
      <c r="K22" s="189">
        <f t="shared" si="3"/>
        <v>112</v>
      </c>
      <c r="L22" s="188">
        <f t="shared" si="3"/>
        <v>139</v>
      </c>
      <c r="M22" s="188">
        <f t="shared" si="3"/>
        <v>192</v>
      </c>
      <c r="N22" s="188">
        <f t="shared" si="3"/>
        <v>94</v>
      </c>
      <c r="O22" s="189">
        <f t="shared" si="3"/>
        <v>97</v>
      </c>
      <c r="P22" s="188">
        <f t="shared" si="3"/>
        <v>636</v>
      </c>
      <c r="Q22" s="192">
        <f t="shared" si="3"/>
        <v>651</v>
      </c>
      <c r="R22" s="119"/>
    </row>
    <row r="23" spans="1:18" ht="18" customHeight="1">
      <c r="A23" s="119"/>
      <c r="B23" s="119"/>
      <c r="C23" s="131"/>
      <c r="D23" s="134"/>
      <c r="E23" s="135" t="s">
        <v>99</v>
      </c>
      <c r="F23" s="136"/>
      <c r="G23" s="188">
        <v>1</v>
      </c>
      <c r="H23" s="189">
        <v>12</v>
      </c>
      <c r="I23" s="190">
        <f>SUM(G23:H23)</f>
        <v>13</v>
      </c>
      <c r="J23" s="191">
        <v>1</v>
      </c>
      <c r="K23" s="189">
        <v>89</v>
      </c>
      <c r="L23" s="188">
        <v>112</v>
      </c>
      <c r="M23" s="188">
        <v>135</v>
      </c>
      <c r="N23" s="188">
        <v>70</v>
      </c>
      <c r="O23" s="189">
        <v>74</v>
      </c>
      <c r="P23" s="188">
        <f>SUM(J23:O23)</f>
        <v>481</v>
      </c>
      <c r="Q23" s="192">
        <f>I23+P23</f>
        <v>494</v>
      </c>
      <c r="R23" s="119"/>
    </row>
    <row r="24" spans="1:18" ht="18" customHeight="1">
      <c r="A24" s="119"/>
      <c r="B24" s="119"/>
      <c r="C24" s="131"/>
      <c r="D24" s="134"/>
      <c r="E24" s="287" t="s">
        <v>100</v>
      </c>
      <c r="F24" s="289"/>
      <c r="G24" s="188">
        <v>1</v>
      </c>
      <c r="H24" s="189">
        <v>1</v>
      </c>
      <c r="I24" s="190">
        <f>SUM(G24:H24)</f>
        <v>2</v>
      </c>
      <c r="J24" s="191">
        <v>1</v>
      </c>
      <c r="K24" s="189">
        <v>23</v>
      </c>
      <c r="L24" s="188">
        <v>27</v>
      </c>
      <c r="M24" s="188">
        <v>57</v>
      </c>
      <c r="N24" s="188">
        <v>24</v>
      </c>
      <c r="O24" s="189">
        <v>23</v>
      </c>
      <c r="P24" s="188">
        <f>SUM(J24:O24)</f>
        <v>155</v>
      </c>
      <c r="Q24" s="192">
        <f>I24+P24</f>
        <v>157</v>
      </c>
      <c r="R24" s="119"/>
    </row>
    <row r="25" spans="1:18" ht="18" customHeight="1">
      <c r="A25" s="119"/>
      <c r="B25" s="119"/>
      <c r="C25" s="131"/>
      <c r="D25" s="138"/>
      <c r="E25" s="287" t="s">
        <v>101</v>
      </c>
      <c r="F25" s="289"/>
      <c r="G25" s="188">
        <v>0</v>
      </c>
      <c r="H25" s="189">
        <v>0</v>
      </c>
      <c r="I25" s="190">
        <f>SUM(G25:H25)</f>
        <v>0</v>
      </c>
      <c r="J25" s="191">
        <v>0</v>
      </c>
      <c r="K25" s="189">
        <v>0</v>
      </c>
      <c r="L25" s="188">
        <v>0</v>
      </c>
      <c r="M25" s="188">
        <v>0</v>
      </c>
      <c r="N25" s="188">
        <v>0</v>
      </c>
      <c r="O25" s="189">
        <v>0</v>
      </c>
      <c r="P25" s="188">
        <f>SUM(J25:O25)</f>
        <v>0</v>
      </c>
      <c r="Q25" s="192">
        <f>I25+P25</f>
        <v>0</v>
      </c>
      <c r="R25" s="119"/>
    </row>
    <row r="26" spans="1:18" ht="18" customHeight="1">
      <c r="A26" s="119"/>
      <c r="B26" s="119"/>
      <c r="C26" s="131"/>
      <c r="D26" s="132" t="s">
        <v>73</v>
      </c>
      <c r="E26" s="133"/>
      <c r="F26" s="139"/>
      <c r="G26" s="188">
        <f aca="true" t="shared" si="4" ref="G26:Q26">SUM(G27:G29)</f>
        <v>191</v>
      </c>
      <c r="H26" s="189">
        <f t="shared" si="4"/>
        <v>147</v>
      </c>
      <c r="I26" s="190">
        <f t="shared" si="4"/>
        <v>338</v>
      </c>
      <c r="J26" s="191">
        <f t="shared" si="4"/>
        <v>67</v>
      </c>
      <c r="K26" s="189">
        <f t="shared" si="4"/>
        <v>598</v>
      </c>
      <c r="L26" s="188">
        <f t="shared" si="4"/>
        <v>814</v>
      </c>
      <c r="M26" s="188">
        <f t="shared" si="4"/>
        <v>684</v>
      </c>
      <c r="N26" s="188">
        <f t="shared" si="4"/>
        <v>399</v>
      </c>
      <c r="O26" s="189">
        <f t="shared" si="4"/>
        <v>460</v>
      </c>
      <c r="P26" s="188">
        <f t="shared" si="4"/>
        <v>3022</v>
      </c>
      <c r="Q26" s="192">
        <f t="shared" si="4"/>
        <v>3360</v>
      </c>
      <c r="R26" s="119"/>
    </row>
    <row r="27" spans="1:18" ht="18" customHeight="1">
      <c r="A27" s="119"/>
      <c r="B27" s="119"/>
      <c r="C27" s="131"/>
      <c r="D27" s="134"/>
      <c r="E27" s="140" t="s">
        <v>102</v>
      </c>
      <c r="F27" s="136"/>
      <c r="G27" s="188">
        <v>145</v>
      </c>
      <c r="H27" s="189">
        <v>134</v>
      </c>
      <c r="I27" s="190">
        <f>SUM(G27:H27)</f>
        <v>279</v>
      </c>
      <c r="J27" s="191">
        <v>63</v>
      </c>
      <c r="K27" s="189">
        <v>553</v>
      </c>
      <c r="L27" s="188">
        <v>773</v>
      </c>
      <c r="M27" s="188">
        <v>647</v>
      </c>
      <c r="N27" s="188">
        <v>388</v>
      </c>
      <c r="O27" s="189">
        <v>456</v>
      </c>
      <c r="P27" s="188">
        <f>SUM(J27:O27)</f>
        <v>2880</v>
      </c>
      <c r="Q27" s="192">
        <f>I27+P27</f>
        <v>3159</v>
      </c>
      <c r="R27" s="119"/>
    </row>
    <row r="28" spans="1:18" ht="18" customHeight="1">
      <c r="A28" s="119"/>
      <c r="B28" s="119"/>
      <c r="C28" s="131"/>
      <c r="D28" s="141"/>
      <c r="E28" s="138" t="s">
        <v>74</v>
      </c>
      <c r="F28" s="142"/>
      <c r="G28" s="188">
        <v>28</v>
      </c>
      <c r="H28" s="189">
        <v>6</v>
      </c>
      <c r="I28" s="190">
        <f>SUM(G28:H28)</f>
        <v>34</v>
      </c>
      <c r="J28" s="191">
        <v>2</v>
      </c>
      <c r="K28" s="189">
        <v>26</v>
      </c>
      <c r="L28" s="188">
        <v>28</v>
      </c>
      <c r="M28" s="188">
        <v>26</v>
      </c>
      <c r="N28" s="188">
        <v>9</v>
      </c>
      <c r="O28" s="189">
        <v>2</v>
      </c>
      <c r="P28" s="188">
        <f>SUM(J28:O28)</f>
        <v>93</v>
      </c>
      <c r="Q28" s="192">
        <f>I28+P28</f>
        <v>127</v>
      </c>
      <c r="R28" s="119"/>
    </row>
    <row r="29" spans="1:18" ht="18" customHeight="1">
      <c r="A29" s="119"/>
      <c r="B29" s="119"/>
      <c r="C29" s="131"/>
      <c r="D29" s="143"/>
      <c r="E29" s="135" t="s">
        <v>75</v>
      </c>
      <c r="F29" s="144"/>
      <c r="G29" s="188">
        <v>18</v>
      </c>
      <c r="H29" s="189">
        <v>7</v>
      </c>
      <c r="I29" s="190">
        <f>SUM(G29:H29)</f>
        <v>25</v>
      </c>
      <c r="J29" s="191">
        <v>2</v>
      </c>
      <c r="K29" s="189">
        <v>19</v>
      </c>
      <c r="L29" s="188">
        <v>13</v>
      </c>
      <c r="M29" s="188">
        <v>11</v>
      </c>
      <c r="N29" s="188">
        <v>2</v>
      </c>
      <c r="O29" s="189">
        <v>2</v>
      </c>
      <c r="P29" s="188">
        <f>SUM(J29:O29)</f>
        <v>49</v>
      </c>
      <c r="Q29" s="192">
        <f>I29+P29</f>
        <v>74</v>
      </c>
      <c r="R29" s="119"/>
    </row>
    <row r="30" spans="1:18" ht="18" customHeight="1">
      <c r="A30" s="119"/>
      <c r="B30" s="119"/>
      <c r="C30" s="131"/>
      <c r="D30" s="134" t="s">
        <v>76</v>
      </c>
      <c r="E30" s="145"/>
      <c r="F30" s="145"/>
      <c r="G30" s="188">
        <v>31</v>
      </c>
      <c r="H30" s="189">
        <v>18</v>
      </c>
      <c r="I30" s="190">
        <f>SUM(G30:H30)</f>
        <v>49</v>
      </c>
      <c r="J30" s="191">
        <v>8</v>
      </c>
      <c r="K30" s="189">
        <v>72</v>
      </c>
      <c r="L30" s="188">
        <v>49</v>
      </c>
      <c r="M30" s="188">
        <v>51</v>
      </c>
      <c r="N30" s="188">
        <v>37</v>
      </c>
      <c r="O30" s="189">
        <v>14</v>
      </c>
      <c r="P30" s="188">
        <f>SUM(J30:O30)</f>
        <v>231</v>
      </c>
      <c r="Q30" s="192">
        <f>I30+P30</f>
        <v>280</v>
      </c>
      <c r="R30" s="119"/>
    </row>
    <row r="31" spans="1:18" ht="18" customHeight="1">
      <c r="A31" s="119"/>
      <c r="B31" s="119"/>
      <c r="C31" s="146"/>
      <c r="D31" s="147" t="s">
        <v>103</v>
      </c>
      <c r="E31" s="148"/>
      <c r="F31" s="148"/>
      <c r="G31" s="193">
        <v>1375</v>
      </c>
      <c r="H31" s="194">
        <v>523</v>
      </c>
      <c r="I31" s="195">
        <f>SUM(G31:H31)</f>
        <v>1898</v>
      </c>
      <c r="J31" s="196">
        <v>428</v>
      </c>
      <c r="K31" s="194">
        <v>1854</v>
      </c>
      <c r="L31" s="193">
        <v>1193</v>
      </c>
      <c r="M31" s="193">
        <v>848</v>
      </c>
      <c r="N31" s="193">
        <v>421</v>
      </c>
      <c r="O31" s="194">
        <v>449</v>
      </c>
      <c r="P31" s="195">
        <f>SUM(J31:O31)</f>
        <v>5193</v>
      </c>
      <c r="Q31" s="197">
        <f>I31+P31</f>
        <v>7091</v>
      </c>
      <c r="R31" s="119"/>
    </row>
    <row r="32" spans="1:18" ht="18" customHeight="1">
      <c r="A32" s="119"/>
      <c r="B32" s="119"/>
      <c r="C32" s="128" t="s">
        <v>77</v>
      </c>
      <c r="D32" s="149"/>
      <c r="E32" s="150"/>
      <c r="F32" s="151"/>
      <c r="G32" s="183">
        <f aca="true" t="shared" si="5" ref="G32:Q32">SUM(G33:G38)</f>
        <v>1</v>
      </c>
      <c r="H32" s="184">
        <f t="shared" si="5"/>
        <v>0</v>
      </c>
      <c r="I32" s="185">
        <f t="shared" si="5"/>
        <v>1</v>
      </c>
      <c r="J32" s="186">
        <f t="shared" si="5"/>
        <v>0</v>
      </c>
      <c r="K32" s="184">
        <f t="shared" si="5"/>
        <v>99</v>
      </c>
      <c r="L32" s="183">
        <f t="shared" si="5"/>
        <v>138</v>
      </c>
      <c r="M32" s="183">
        <f t="shared" si="5"/>
        <v>119</v>
      </c>
      <c r="N32" s="183">
        <f t="shared" si="5"/>
        <v>79</v>
      </c>
      <c r="O32" s="184">
        <f t="shared" si="5"/>
        <v>39</v>
      </c>
      <c r="P32" s="183">
        <f t="shared" si="5"/>
        <v>474</v>
      </c>
      <c r="Q32" s="187">
        <f t="shared" si="5"/>
        <v>475</v>
      </c>
      <c r="R32" s="119"/>
    </row>
    <row r="33" spans="1:18" ht="18" customHeight="1">
      <c r="A33" s="119"/>
      <c r="B33" s="119"/>
      <c r="C33" s="131"/>
      <c r="D33" s="287" t="s">
        <v>78</v>
      </c>
      <c r="E33" s="288"/>
      <c r="F33" s="289"/>
      <c r="G33" s="198"/>
      <c r="H33" s="199"/>
      <c r="I33" s="200"/>
      <c r="J33" s="201"/>
      <c r="K33" s="189">
        <v>0</v>
      </c>
      <c r="L33" s="188">
        <v>0</v>
      </c>
      <c r="M33" s="188">
        <v>0</v>
      </c>
      <c r="N33" s="188">
        <v>0</v>
      </c>
      <c r="O33" s="189">
        <v>0</v>
      </c>
      <c r="P33" s="188">
        <f aca="true" t="shared" si="6" ref="P33:P38">SUM(J33:O33)</f>
        <v>0</v>
      </c>
      <c r="Q33" s="192">
        <f aca="true" t="shared" si="7" ref="Q33:Q38">I33+P33</f>
        <v>0</v>
      </c>
      <c r="R33" s="119"/>
    </row>
    <row r="34" spans="1:18" ht="18" customHeight="1">
      <c r="A34" s="119"/>
      <c r="B34" s="119"/>
      <c r="C34" s="131"/>
      <c r="D34" s="287" t="s">
        <v>79</v>
      </c>
      <c r="E34" s="288"/>
      <c r="F34" s="289"/>
      <c r="G34" s="188">
        <v>1</v>
      </c>
      <c r="H34" s="189">
        <v>0</v>
      </c>
      <c r="I34" s="190">
        <f>SUM(G34:H34)</f>
        <v>1</v>
      </c>
      <c r="J34" s="191">
        <v>0</v>
      </c>
      <c r="K34" s="189">
        <v>20</v>
      </c>
      <c r="L34" s="188">
        <v>30</v>
      </c>
      <c r="M34" s="188">
        <v>38</v>
      </c>
      <c r="N34" s="188">
        <v>27</v>
      </c>
      <c r="O34" s="189">
        <v>20</v>
      </c>
      <c r="P34" s="188">
        <f t="shared" si="6"/>
        <v>135</v>
      </c>
      <c r="Q34" s="192">
        <f t="shared" si="7"/>
        <v>136</v>
      </c>
      <c r="R34" s="119"/>
    </row>
    <row r="35" spans="1:18" ht="18" customHeight="1">
      <c r="A35" s="119"/>
      <c r="B35" s="119"/>
      <c r="C35" s="131"/>
      <c r="D35" s="287" t="s">
        <v>80</v>
      </c>
      <c r="E35" s="288"/>
      <c r="F35" s="289"/>
      <c r="G35" s="188">
        <v>0</v>
      </c>
      <c r="H35" s="189">
        <v>0</v>
      </c>
      <c r="I35" s="190">
        <f>SUM(G35:H35)</f>
        <v>0</v>
      </c>
      <c r="J35" s="191">
        <v>0</v>
      </c>
      <c r="K35" s="189">
        <v>0</v>
      </c>
      <c r="L35" s="188">
        <v>4</v>
      </c>
      <c r="M35" s="188">
        <v>4</v>
      </c>
      <c r="N35" s="188">
        <v>2</v>
      </c>
      <c r="O35" s="189">
        <v>3</v>
      </c>
      <c r="P35" s="188">
        <f t="shared" si="6"/>
        <v>13</v>
      </c>
      <c r="Q35" s="192">
        <f t="shared" si="7"/>
        <v>13</v>
      </c>
      <c r="R35" s="119"/>
    </row>
    <row r="36" spans="1:18" ht="18" customHeight="1">
      <c r="A36" s="119"/>
      <c r="B36" s="119"/>
      <c r="C36" s="131"/>
      <c r="D36" s="287" t="s">
        <v>81</v>
      </c>
      <c r="E36" s="288"/>
      <c r="F36" s="289"/>
      <c r="G36" s="199"/>
      <c r="H36" s="189">
        <v>0</v>
      </c>
      <c r="I36" s="190">
        <f>SUM(G36:H36)</f>
        <v>0</v>
      </c>
      <c r="J36" s="201"/>
      <c r="K36" s="189">
        <v>79</v>
      </c>
      <c r="L36" s="188">
        <v>104</v>
      </c>
      <c r="M36" s="188">
        <v>77</v>
      </c>
      <c r="N36" s="188">
        <v>50</v>
      </c>
      <c r="O36" s="189">
        <v>16</v>
      </c>
      <c r="P36" s="188">
        <f t="shared" si="6"/>
        <v>326</v>
      </c>
      <c r="Q36" s="192">
        <f t="shared" si="7"/>
        <v>326</v>
      </c>
      <c r="R36" s="119"/>
    </row>
    <row r="37" spans="1:18" ht="18" customHeight="1">
      <c r="A37" s="119"/>
      <c r="B37" s="119"/>
      <c r="C37" s="131"/>
      <c r="D37" s="287" t="s">
        <v>82</v>
      </c>
      <c r="E37" s="288"/>
      <c r="F37" s="289"/>
      <c r="G37" s="198"/>
      <c r="H37" s="199"/>
      <c r="I37" s="200"/>
      <c r="J37" s="202"/>
      <c r="K37" s="189">
        <v>0</v>
      </c>
      <c r="L37" s="188">
        <v>0</v>
      </c>
      <c r="M37" s="188">
        <v>0</v>
      </c>
      <c r="N37" s="188">
        <v>0</v>
      </c>
      <c r="O37" s="189">
        <v>0</v>
      </c>
      <c r="P37" s="188">
        <f t="shared" si="6"/>
        <v>0</v>
      </c>
      <c r="Q37" s="192">
        <f t="shared" si="7"/>
        <v>0</v>
      </c>
      <c r="R37" s="119"/>
    </row>
    <row r="38" spans="1:18" ht="18" customHeight="1">
      <c r="A38" s="119"/>
      <c r="B38" s="119"/>
      <c r="C38" s="152"/>
      <c r="D38" s="304" t="s">
        <v>83</v>
      </c>
      <c r="E38" s="305"/>
      <c r="F38" s="306"/>
      <c r="G38" s="193">
        <v>0</v>
      </c>
      <c r="H38" s="194">
        <v>0</v>
      </c>
      <c r="I38" s="195">
        <f>SUM(G38:H38)</f>
        <v>0</v>
      </c>
      <c r="J38" s="203"/>
      <c r="K38" s="194">
        <v>0</v>
      </c>
      <c r="L38" s="193">
        <v>0</v>
      </c>
      <c r="M38" s="193">
        <v>0</v>
      </c>
      <c r="N38" s="193">
        <v>0</v>
      </c>
      <c r="O38" s="194">
        <v>0</v>
      </c>
      <c r="P38" s="193">
        <f t="shared" si="6"/>
        <v>0</v>
      </c>
      <c r="Q38" s="197">
        <f t="shared" si="7"/>
        <v>0</v>
      </c>
      <c r="R38" s="119"/>
    </row>
    <row r="39" spans="1:18" ht="18" customHeight="1">
      <c r="A39" s="119"/>
      <c r="B39" s="119"/>
      <c r="C39" s="131" t="s">
        <v>104</v>
      </c>
      <c r="D39" s="133"/>
      <c r="E39" s="133"/>
      <c r="F39" s="133"/>
      <c r="G39" s="184">
        <f>SUM(G40:G42)</f>
        <v>1</v>
      </c>
      <c r="H39" s="184">
        <f>SUM(H40:H42)</f>
        <v>7</v>
      </c>
      <c r="I39" s="185">
        <f>SUM(I40:I42)</f>
        <v>8</v>
      </c>
      <c r="J39" s="204"/>
      <c r="K39" s="184">
        <f aca="true" t="shared" si="8" ref="K39:Q39">SUM(K40:K42)</f>
        <v>238</v>
      </c>
      <c r="L39" s="183">
        <f t="shared" si="8"/>
        <v>367</v>
      </c>
      <c r="M39" s="183">
        <f t="shared" si="8"/>
        <v>454</v>
      </c>
      <c r="N39" s="183">
        <f t="shared" si="8"/>
        <v>505</v>
      </c>
      <c r="O39" s="184">
        <f t="shared" si="8"/>
        <v>625</v>
      </c>
      <c r="P39" s="183">
        <f t="shared" si="8"/>
        <v>2189</v>
      </c>
      <c r="Q39" s="187">
        <f t="shared" si="8"/>
        <v>2197</v>
      </c>
      <c r="R39" s="119"/>
    </row>
    <row r="40" spans="1:18" ht="18" customHeight="1">
      <c r="A40" s="119"/>
      <c r="B40" s="119"/>
      <c r="C40" s="131"/>
      <c r="D40" s="140" t="s">
        <v>31</v>
      </c>
      <c r="E40" s="140"/>
      <c r="F40" s="144"/>
      <c r="G40" s="189">
        <v>0</v>
      </c>
      <c r="H40" s="189">
        <v>6</v>
      </c>
      <c r="I40" s="190">
        <f>SUM(G40:H40)</f>
        <v>6</v>
      </c>
      <c r="J40" s="201"/>
      <c r="K40" s="189">
        <v>76</v>
      </c>
      <c r="L40" s="188">
        <v>148</v>
      </c>
      <c r="M40" s="188">
        <v>211</v>
      </c>
      <c r="N40" s="188">
        <v>263</v>
      </c>
      <c r="O40" s="189">
        <v>285</v>
      </c>
      <c r="P40" s="188">
        <f>SUM(J40:O40)</f>
        <v>983</v>
      </c>
      <c r="Q40" s="192">
        <f>I40+P40</f>
        <v>989</v>
      </c>
      <c r="R40" s="119"/>
    </row>
    <row r="41" spans="1:18" ht="18" customHeight="1">
      <c r="A41" s="119"/>
      <c r="B41" s="119"/>
      <c r="C41" s="131"/>
      <c r="D41" s="140" t="s">
        <v>32</v>
      </c>
      <c r="E41" s="140"/>
      <c r="F41" s="144"/>
      <c r="G41" s="188">
        <v>1</v>
      </c>
      <c r="H41" s="189">
        <v>1</v>
      </c>
      <c r="I41" s="190">
        <f>SUM(G41:H41)</f>
        <v>2</v>
      </c>
      <c r="J41" s="202"/>
      <c r="K41" s="189">
        <v>155</v>
      </c>
      <c r="L41" s="188">
        <v>208</v>
      </c>
      <c r="M41" s="188">
        <v>208</v>
      </c>
      <c r="N41" s="188">
        <v>174</v>
      </c>
      <c r="O41" s="189">
        <v>131</v>
      </c>
      <c r="P41" s="188">
        <f>SUM(J41:O41)</f>
        <v>876</v>
      </c>
      <c r="Q41" s="192">
        <f>I41+P41</f>
        <v>878</v>
      </c>
      <c r="R41" s="119"/>
    </row>
    <row r="42" spans="1:18" ht="18" customHeight="1">
      <c r="A42" s="119"/>
      <c r="B42" s="119"/>
      <c r="C42" s="131"/>
      <c r="D42" s="153" t="s">
        <v>33</v>
      </c>
      <c r="E42" s="153"/>
      <c r="F42" s="154"/>
      <c r="G42" s="205">
        <v>0</v>
      </c>
      <c r="H42" s="206">
        <v>0</v>
      </c>
      <c r="I42" s="207">
        <f>SUM(G42:H42)</f>
        <v>0</v>
      </c>
      <c r="J42" s="208"/>
      <c r="K42" s="209">
        <v>7</v>
      </c>
      <c r="L42" s="210">
        <v>11</v>
      </c>
      <c r="M42" s="210">
        <v>35</v>
      </c>
      <c r="N42" s="210">
        <v>68</v>
      </c>
      <c r="O42" s="209">
        <v>209</v>
      </c>
      <c r="P42" s="210">
        <f>SUM(J42:O42)</f>
        <v>330</v>
      </c>
      <c r="Q42" s="211">
        <f>I42+P42</f>
        <v>330</v>
      </c>
      <c r="R42" s="119"/>
    </row>
    <row r="43" spans="1:18" ht="18" customHeight="1" thickBot="1">
      <c r="A43" s="119"/>
      <c r="B43" s="119"/>
      <c r="C43" s="157"/>
      <c r="D43" s="158" t="s">
        <v>84</v>
      </c>
      <c r="E43" s="158"/>
      <c r="F43" s="158"/>
      <c r="G43" s="212">
        <f aca="true" t="shared" si="9" ref="G43:Q43">G12+G32+G39</f>
        <v>3132</v>
      </c>
      <c r="H43" s="213">
        <f t="shared" si="9"/>
        <v>1339</v>
      </c>
      <c r="I43" s="214">
        <f t="shared" si="9"/>
        <v>4471</v>
      </c>
      <c r="J43" s="215">
        <f>J12+J32+J39</f>
        <v>1075</v>
      </c>
      <c r="K43" s="213">
        <f t="shared" si="9"/>
        <v>5869</v>
      </c>
      <c r="L43" s="212">
        <f t="shared" si="9"/>
        <v>4734</v>
      </c>
      <c r="M43" s="212">
        <f t="shared" si="9"/>
        <v>3964</v>
      </c>
      <c r="N43" s="212">
        <f t="shared" si="9"/>
        <v>2493</v>
      </c>
      <c r="O43" s="213">
        <f t="shared" si="9"/>
        <v>2870</v>
      </c>
      <c r="P43" s="212">
        <f t="shared" si="9"/>
        <v>21005</v>
      </c>
      <c r="Q43" s="216">
        <f t="shared" si="9"/>
        <v>25476</v>
      </c>
      <c r="R43" s="119"/>
    </row>
    <row r="44" spans="3:17" ht="18" customHeight="1">
      <c r="C44" s="124" t="s">
        <v>85</v>
      </c>
      <c r="D44" s="125"/>
      <c r="E44" s="125"/>
      <c r="F44" s="125"/>
      <c r="G44" s="217"/>
      <c r="H44" s="217"/>
      <c r="I44" s="217"/>
      <c r="J44" s="217"/>
      <c r="K44" s="217"/>
      <c r="L44" s="217"/>
      <c r="M44" s="217"/>
      <c r="N44" s="217"/>
      <c r="O44" s="217"/>
      <c r="P44" s="217"/>
      <c r="Q44" s="218"/>
    </row>
    <row r="45" spans="3:17" ht="18" customHeight="1">
      <c r="C45" s="128" t="s">
        <v>70</v>
      </c>
      <c r="D45" s="129"/>
      <c r="E45" s="129"/>
      <c r="F45" s="130"/>
      <c r="G45" s="183">
        <f aca="true" t="shared" si="10" ref="G45:Q45">G46+G52+G55+G59+G61+G62</f>
        <v>3914183</v>
      </c>
      <c r="H45" s="184">
        <f t="shared" si="10"/>
        <v>2670370</v>
      </c>
      <c r="I45" s="185">
        <f t="shared" si="10"/>
        <v>6584553</v>
      </c>
      <c r="J45" s="186">
        <f t="shared" si="10"/>
        <v>1820672</v>
      </c>
      <c r="K45" s="184">
        <f t="shared" si="10"/>
        <v>15882935</v>
      </c>
      <c r="L45" s="183">
        <f t="shared" si="10"/>
        <v>14421707</v>
      </c>
      <c r="M45" s="183">
        <f t="shared" si="10"/>
        <v>14073215</v>
      </c>
      <c r="N45" s="183">
        <f t="shared" si="10"/>
        <v>8848483</v>
      </c>
      <c r="O45" s="184">
        <f t="shared" si="10"/>
        <v>11080471</v>
      </c>
      <c r="P45" s="183">
        <f t="shared" si="10"/>
        <v>66127483</v>
      </c>
      <c r="Q45" s="187">
        <f t="shared" si="10"/>
        <v>72712036</v>
      </c>
    </row>
    <row r="46" spans="3:17" ht="18" customHeight="1">
      <c r="C46" s="131"/>
      <c r="D46" s="132" t="s">
        <v>91</v>
      </c>
      <c r="E46" s="133"/>
      <c r="F46" s="133"/>
      <c r="G46" s="188">
        <f aca="true" t="shared" si="11" ref="G46:Q46">SUM(G47:G51)</f>
        <v>1995466</v>
      </c>
      <c r="H46" s="189">
        <f t="shared" si="11"/>
        <v>1082962</v>
      </c>
      <c r="I46" s="190">
        <f t="shared" si="11"/>
        <v>3078428</v>
      </c>
      <c r="J46" s="191">
        <f t="shared" si="11"/>
        <v>926701</v>
      </c>
      <c r="K46" s="189">
        <f t="shared" si="11"/>
        <v>7043448</v>
      </c>
      <c r="L46" s="188">
        <f t="shared" si="11"/>
        <v>5867976</v>
      </c>
      <c r="M46" s="188">
        <f t="shared" si="11"/>
        <v>5720839</v>
      </c>
      <c r="N46" s="188">
        <f t="shared" si="11"/>
        <v>4088221</v>
      </c>
      <c r="O46" s="189">
        <f t="shared" si="11"/>
        <v>7169603</v>
      </c>
      <c r="P46" s="188">
        <f t="shared" si="11"/>
        <v>30816788</v>
      </c>
      <c r="Q46" s="192">
        <f t="shared" si="11"/>
        <v>33895216</v>
      </c>
    </row>
    <row r="47" spans="3:17" ht="18" customHeight="1">
      <c r="C47" s="131"/>
      <c r="D47" s="134"/>
      <c r="E47" s="135" t="s">
        <v>92</v>
      </c>
      <c r="F47" s="136"/>
      <c r="G47" s="188">
        <v>1833844</v>
      </c>
      <c r="H47" s="189">
        <v>903405</v>
      </c>
      <c r="I47" s="190">
        <f>SUM(G47:H47)</f>
        <v>2737249</v>
      </c>
      <c r="J47" s="191">
        <v>855173</v>
      </c>
      <c r="K47" s="189">
        <v>6003509</v>
      </c>
      <c r="L47" s="188">
        <v>4651277</v>
      </c>
      <c r="M47" s="188">
        <v>4322073</v>
      </c>
      <c r="N47" s="188">
        <v>2884350</v>
      </c>
      <c r="O47" s="189">
        <v>4480252</v>
      </c>
      <c r="P47" s="188">
        <f>SUM(J47:O47)</f>
        <v>23196634</v>
      </c>
      <c r="Q47" s="192">
        <f>I47+P47</f>
        <v>25933883</v>
      </c>
    </row>
    <row r="48" spans="3:17" ht="18" customHeight="1">
      <c r="C48" s="131"/>
      <c r="D48" s="134"/>
      <c r="E48" s="135" t="s">
        <v>93</v>
      </c>
      <c r="F48" s="136"/>
      <c r="G48" s="188">
        <v>0</v>
      </c>
      <c r="H48" s="189">
        <v>0</v>
      </c>
      <c r="I48" s="190">
        <f>SUM(G48:H48)</f>
        <v>0</v>
      </c>
      <c r="J48" s="191">
        <v>0</v>
      </c>
      <c r="K48" s="189">
        <v>28450</v>
      </c>
      <c r="L48" s="188">
        <v>100425</v>
      </c>
      <c r="M48" s="188">
        <v>165500</v>
      </c>
      <c r="N48" s="188">
        <v>230429</v>
      </c>
      <c r="O48" s="189">
        <v>932252</v>
      </c>
      <c r="P48" s="188">
        <f>SUM(J48:O48)</f>
        <v>1457056</v>
      </c>
      <c r="Q48" s="192">
        <f>I48+P48</f>
        <v>1457056</v>
      </c>
    </row>
    <row r="49" spans="3:17" ht="18" customHeight="1">
      <c r="C49" s="131"/>
      <c r="D49" s="134"/>
      <c r="E49" s="135" t="s">
        <v>94</v>
      </c>
      <c r="F49" s="136"/>
      <c r="G49" s="188">
        <v>102892</v>
      </c>
      <c r="H49" s="189">
        <v>140487</v>
      </c>
      <c r="I49" s="190">
        <f>SUM(G49:H49)</f>
        <v>243379</v>
      </c>
      <c r="J49" s="191">
        <v>42368</v>
      </c>
      <c r="K49" s="189">
        <v>828209</v>
      </c>
      <c r="L49" s="188">
        <v>898004</v>
      </c>
      <c r="M49" s="188">
        <v>1047696</v>
      </c>
      <c r="N49" s="188">
        <v>826982</v>
      </c>
      <c r="O49" s="189">
        <v>1575789</v>
      </c>
      <c r="P49" s="188">
        <f>SUM(J49:O49)</f>
        <v>5219048</v>
      </c>
      <c r="Q49" s="192">
        <f>I49+P49</f>
        <v>5462427</v>
      </c>
    </row>
    <row r="50" spans="3:17" ht="18" customHeight="1">
      <c r="C50" s="131"/>
      <c r="D50" s="134"/>
      <c r="E50" s="135" t="s">
        <v>95</v>
      </c>
      <c r="F50" s="136"/>
      <c r="G50" s="188">
        <v>9880</v>
      </c>
      <c r="H50" s="189">
        <v>13000</v>
      </c>
      <c r="I50" s="190">
        <f>SUM(G50:H50)</f>
        <v>22880</v>
      </c>
      <c r="J50" s="191">
        <v>5200</v>
      </c>
      <c r="K50" s="189">
        <v>31900</v>
      </c>
      <c r="L50" s="188">
        <v>40440</v>
      </c>
      <c r="M50" s="188">
        <v>29040</v>
      </c>
      <c r="N50" s="188">
        <v>15080</v>
      </c>
      <c r="O50" s="189">
        <v>46780</v>
      </c>
      <c r="P50" s="188">
        <f>SUM(J50:O50)</f>
        <v>168440</v>
      </c>
      <c r="Q50" s="192">
        <f>I50+P50</f>
        <v>191320</v>
      </c>
    </row>
    <row r="51" spans="3:17" ht="18" customHeight="1">
      <c r="C51" s="131"/>
      <c r="D51" s="134"/>
      <c r="E51" s="298" t="s">
        <v>105</v>
      </c>
      <c r="F51" s="299"/>
      <c r="G51" s="188">
        <v>48850</v>
      </c>
      <c r="H51" s="189">
        <v>26070</v>
      </c>
      <c r="I51" s="190">
        <f>SUM(G51:H51)</f>
        <v>74920</v>
      </c>
      <c r="J51" s="191">
        <v>23960</v>
      </c>
      <c r="K51" s="189">
        <v>151380</v>
      </c>
      <c r="L51" s="188">
        <v>177830</v>
      </c>
      <c r="M51" s="188">
        <v>156530</v>
      </c>
      <c r="N51" s="188">
        <v>131380</v>
      </c>
      <c r="O51" s="189">
        <v>134530</v>
      </c>
      <c r="P51" s="188">
        <f>SUM(J51:O51)</f>
        <v>775610</v>
      </c>
      <c r="Q51" s="192">
        <f>I51+P51</f>
        <v>850530</v>
      </c>
    </row>
    <row r="52" spans="3:17" ht="18" customHeight="1">
      <c r="C52" s="131"/>
      <c r="D52" s="132" t="s">
        <v>71</v>
      </c>
      <c r="E52" s="137"/>
      <c r="F52" s="136"/>
      <c r="G52" s="188">
        <f aca="true" t="shared" si="12" ref="G52:Q52">SUM(G53:G54)</f>
        <v>1005543</v>
      </c>
      <c r="H52" s="189">
        <f t="shared" si="12"/>
        <v>966638</v>
      </c>
      <c r="I52" s="190">
        <f t="shared" si="12"/>
        <v>1972181</v>
      </c>
      <c r="J52" s="191">
        <f t="shared" si="12"/>
        <v>428195</v>
      </c>
      <c r="K52" s="189">
        <f t="shared" si="12"/>
        <v>4893305</v>
      </c>
      <c r="L52" s="188">
        <f t="shared" si="12"/>
        <v>4598325</v>
      </c>
      <c r="M52" s="188">
        <f t="shared" si="12"/>
        <v>3921024</v>
      </c>
      <c r="N52" s="188">
        <f t="shared" si="12"/>
        <v>1881879</v>
      </c>
      <c r="O52" s="189">
        <f t="shared" si="12"/>
        <v>1231707</v>
      </c>
      <c r="P52" s="188">
        <f t="shared" si="12"/>
        <v>16954435</v>
      </c>
      <c r="Q52" s="192">
        <f t="shared" si="12"/>
        <v>18926616</v>
      </c>
    </row>
    <row r="53" spans="3:17" ht="18" customHeight="1">
      <c r="C53" s="131"/>
      <c r="D53" s="134"/>
      <c r="E53" s="138" t="s">
        <v>97</v>
      </c>
      <c r="F53" s="138"/>
      <c r="G53" s="188">
        <v>873607</v>
      </c>
      <c r="H53" s="189">
        <v>859491</v>
      </c>
      <c r="I53" s="190">
        <f>SUM(G53:H53)</f>
        <v>1733098</v>
      </c>
      <c r="J53" s="191">
        <v>385453</v>
      </c>
      <c r="K53" s="189">
        <v>4019645</v>
      </c>
      <c r="L53" s="188">
        <v>3692229</v>
      </c>
      <c r="M53" s="188">
        <v>2941404</v>
      </c>
      <c r="N53" s="188">
        <v>1505552</v>
      </c>
      <c r="O53" s="189">
        <v>906593</v>
      </c>
      <c r="P53" s="188">
        <f>SUM(J53:O53)</f>
        <v>13450876</v>
      </c>
      <c r="Q53" s="192">
        <f>I53+P53</f>
        <v>15183974</v>
      </c>
    </row>
    <row r="54" spans="3:17" ht="18" customHeight="1">
      <c r="C54" s="131"/>
      <c r="D54" s="134"/>
      <c r="E54" s="138" t="s">
        <v>98</v>
      </c>
      <c r="F54" s="138"/>
      <c r="G54" s="188">
        <v>131936</v>
      </c>
      <c r="H54" s="189">
        <v>107147</v>
      </c>
      <c r="I54" s="190">
        <f>SUM(G54:H54)</f>
        <v>239083</v>
      </c>
      <c r="J54" s="191">
        <v>42742</v>
      </c>
      <c r="K54" s="189">
        <v>873660</v>
      </c>
      <c r="L54" s="188">
        <v>906096</v>
      </c>
      <c r="M54" s="188">
        <v>979620</v>
      </c>
      <c r="N54" s="188">
        <v>376327</v>
      </c>
      <c r="O54" s="189">
        <v>325114</v>
      </c>
      <c r="P54" s="188">
        <f>SUM(J54:O54)</f>
        <v>3503559</v>
      </c>
      <c r="Q54" s="192">
        <f>I54+P54</f>
        <v>3742642</v>
      </c>
    </row>
    <row r="55" spans="3:17" ht="18" customHeight="1">
      <c r="C55" s="131"/>
      <c r="D55" s="132" t="s">
        <v>72</v>
      </c>
      <c r="E55" s="133"/>
      <c r="F55" s="133"/>
      <c r="G55" s="188">
        <f aca="true" t="shared" si="13" ref="G55:Q55">SUM(G56:G58)</f>
        <v>5829</v>
      </c>
      <c r="H55" s="189">
        <f t="shared" si="13"/>
        <v>36391</v>
      </c>
      <c r="I55" s="190">
        <f t="shared" si="13"/>
        <v>42220</v>
      </c>
      <c r="J55" s="191">
        <f t="shared" si="13"/>
        <v>4426</v>
      </c>
      <c r="K55" s="189">
        <f t="shared" si="13"/>
        <v>497069</v>
      </c>
      <c r="L55" s="188">
        <f t="shared" si="13"/>
        <v>811136</v>
      </c>
      <c r="M55" s="188">
        <f t="shared" si="13"/>
        <v>1315903</v>
      </c>
      <c r="N55" s="188">
        <f t="shared" si="13"/>
        <v>846318</v>
      </c>
      <c r="O55" s="189">
        <f t="shared" si="13"/>
        <v>906684</v>
      </c>
      <c r="P55" s="188">
        <f t="shared" si="13"/>
        <v>4381536</v>
      </c>
      <c r="Q55" s="192">
        <f t="shared" si="13"/>
        <v>4423756</v>
      </c>
    </row>
    <row r="56" spans="3:17" ht="18" customHeight="1">
      <c r="C56" s="131"/>
      <c r="D56" s="134"/>
      <c r="E56" s="135" t="s">
        <v>99</v>
      </c>
      <c r="F56" s="136"/>
      <c r="G56" s="188">
        <v>2519</v>
      </c>
      <c r="H56" s="189">
        <v>33768</v>
      </c>
      <c r="I56" s="190">
        <f>SUM(G56:H56)</f>
        <v>36287</v>
      </c>
      <c r="J56" s="191">
        <v>1422</v>
      </c>
      <c r="K56" s="189">
        <v>406418</v>
      </c>
      <c r="L56" s="188">
        <v>655767</v>
      </c>
      <c r="M56" s="188">
        <v>953571</v>
      </c>
      <c r="N56" s="188">
        <v>674010</v>
      </c>
      <c r="O56" s="189">
        <v>742209</v>
      </c>
      <c r="P56" s="188">
        <f>SUM(J56:O56)</f>
        <v>3433397</v>
      </c>
      <c r="Q56" s="192">
        <f>I56+P56</f>
        <v>3469684</v>
      </c>
    </row>
    <row r="57" spans="3:17" ht="18" customHeight="1">
      <c r="C57" s="131"/>
      <c r="D57" s="134"/>
      <c r="E57" s="287" t="s">
        <v>100</v>
      </c>
      <c r="F57" s="289"/>
      <c r="G57" s="188">
        <v>3310</v>
      </c>
      <c r="H57" s="189">
        <v>2623</v>
      </c>
      <c r="I57" s="190">
        <f>SUM(G57:H57)</f>
        <v>5933</v>
      </c>
      <c r="J57" s="191">
        <v>3004</v>
      </c>
      <c r="K57" s="189">
        <v>90651</v>
      </c>
      <c r="L57" s="188">
        <v>155369</v>
      </c>
      <c r="M57" s="188">
        <v>358810</v>
      </c>
      <c r="N57" s="188">
        <v>172308</v>
      </c>
      <c r="O57" s="189">
        <v>164475</v>
      </c>
      <c r="P57" s="188">
        <f>SUM(J57:O57)</f>
        <v>944617</v>
      </c>
      <c r="Q57" s="192">
        <f>I57+P57</f>
        <v>950550</v>
      </c>
    </row>
    <row r="58" spans="3:17" ht="18" customHeight="1">
      <c r="C58" s="131"/>
      <c r="D58" s="138"/>
      <c r="E58" s="287" t="s">
        <v>101</v>
      </c>
      <c r="F58" s="289"/>
      <c r="G58" s="188">
        <v>0</v>
      </c>
      <c r="H58" s="189">
        <v>0</v>
      </c>
      <c r="I58" s="190">
        <f>SUM(G58:H58)</f>
        <v>0</v>
      </c>
      <c r="J58" s="191">
        <v>0</v>
      </c>
      <c r="K58" s="189">
        <v>0</v>
      </c>
      <c r="L58" s="188">
        <v>0</v>
      </c>
      <c r="M58" s="188">
        <v>3522</v>
      </c>
      <c r="N58" s="188">
        <v>0</v>
      </c>
      <c r="O58" s="189">
        <v>0</v>
      </c>
      <c r="P58" s="188">
        <f>SUM(J58:O58)</f>
        <v>3522</v>
      </c>
      <c r="Q58" s="192">
        <f>I58+P58</f>
        <v>3522</v>
      </c>
    </row>
    <row r="59" spans="3:17" ht="18" customHeight="1">
      <c r="C59" s="131"/>
      <c r="D59" s="132" t="s">
        <v>73</v>
      </c>
      <c r="E59" s="133"/>
      <c r="F59" s="139"/>
      <c r="G59" s="188">
        <f aca="true" t="shared" si="14" ref="G59:Q59">G60</f>
        <v>113838</v>
      </c>
      <c r="H59" s="189">
        <f t="shared" si="14"/>
        <v>94083</v>
      </c>
      <c r="I59" s="190">
        <f t="shared" si="14"/>
        <v>207921</v>
      </c>
      <c r="J59" s="191">
        <f t="shared" si="14"/>
        <v>50810</v>
      </c>
      <c r="K59" s="189">
        <f t="shared" si="14"/>
        <v>410467</v>
      </c>
      <c r="L59" s="188">
        <f t="shared" si="14"/>
        <v>1031112</v>
      </c>
      <c r="M59" s="188">
        <f t="shared" si="14"/>
        <v>990564</v>
      </c>
      <c r="N59" s="188">
        <f t="shared" si="14"/>
        <v>672847</v>
      </c>
      <c r="O59" s="189">
        <f t="shared" si="14"/>
        <v>861961</v>
      </c>
      <c r="P59" s="188">
        <f t="shared" si="14"/>
        <v>4017761</v>
      </c>
      <c r="Q59" s="192">
        <f t="shared" si="14"/>
        <v>4225682</v>
      </c>
    </row>
    <row r="60" spans="3:17" ht="18" customHeight="1">
      <c r="C60" s="131"/>
      <c r="D60" s="134"/>
      <c r="E60" s="135" t="s">
        <v>102</v>
      </c>
      <c r="F60" s="136"/>
      <c r="G60" s="188">
        <v>113838</v>
      </c>
      <c r="H60" s="189">
        <v>94083</v>
      </c>
      <c r="I60" s="190">
        <f>SUM(G60:H60)</f>
        <v>207921</v>
      </c>
      <c r="J60" s="191">
        <v>50810</v>
      </c>
      <c r="K60" s="189">
        <v>410467</v>
      </c>
      <c r="L60" s="188">
        <v>1031112</v>
      </c>
      <c r="M60" s="188">
        <v>990564</v>
      </c>
      <c r="N60" s="188">
        <v>672847</v>
      </c>
      <c r="O60" s="189">
        <v>861961</v>
      </c>
      <c r="P60" s="188">
        <f>SUM(J60:O60)</f>
        <v>4017761</v>
      </c>
      <c r="Q60" s="192">
        <f>I60+P60</f>
        <v>4225682</v>
      </c>
    </row>
    <row r="61" spans="3:17" ht="18" customHeight="1">
      <c r="C61" s="159"/>
      <c r="D61" s="135" t="s">
        <v>106</v>
      </c>
      <c r="E61" s="137"/>
      <c r="F61" s="137"/>
      <c r="G61" s="219">
        <v>200607</v>
      </c>
      <c r="H61" s="219">
        <v>268596</v>
      </c>
      <c r="I61" s="220">
        <f>SUM(G61:H61)</f>
        <v>469203</v>
      </c>
      <c r="J61" s="221">
        <v>55340</v>
      </c>
      <c r="K61" s="219">
        <v>1215696</v>
      </c>
      <c r="L61" s="222">
        <v>934708</v>
      </c>
      <c r="M61" s="222">
        <v>1029245</v>
      </c>
      <c r="N61" s="222">
        <v>814908</v>
      </c>
      <c r="O61" s="219">
        <v>328216</v>
      </c>
      <c r="P61" s="222">
        <f>SUM(J61:O61)</f>
        <v>4378113</v>
      </c>
      <c r="Q61" s="223">
        <f>I61+P61</f>
        <v>4847316</v>
      </c>
    </row>
    <row r="62" spans="3:17" ht="18" customHeight="1">
      <c r="C62" s="146"/>
      <c r="D62" s="147" t="s">
        <v>107</v>
      </c>
      <c r="E62" s="148"/>
      <c r="F62" s="148"/>
      <c r="G62" s="193">
        <v>592900</v>
      </c>
      <c r="H62" s="194">
        <v>221700</v>
      </c>
      <c r="I62" s="195">
        <f>SUM(G62:H62)</f>
        <v>814600</v>
      </c>
      <c r="J62" s="196">
        <v>355200</v>
      </c>
      <c r="K62" s="194">
        <v>1822950</v>
      </c>
      <c r="L62" s="193">
        <v>1178450</v>
      </c>
      <c r="M62" s="193">
        <v>1095640</v>
      </c>
      <c r="N62" s="193">
        <v>544310</v>
      </c>
      <c r="O62" s="194">
        <v>582300</v>
      </c>
      <c r="P62" s="195">
        <f>SUM(J62:O62)</f>
        <v>5578850</v>
      </c>
      <c r="Q62" s="197">
        <f>I62+P62</f>
        <v>6393450</v>
      </c>
    </row>
    <row r="63" spans="3:17" ht="18" customHeight="1">
      <c r="C63" s="128" t="s">
        <v>77</v>
      </c>
      <c r="D63" s="149"/>
      <c r="E63" s="150"/>
      <c r="F63" s="151"/>
      <c r="G63" s="183">
        <f aca="true" t="shared" si="15" ref="G63:Q63">SUM(G64:G69)</f>
        <v>2484</v>
      </c>
      <c r="H63" s="184">
        <f t="shared" si="15"/>
        <v>0</v>
      </c>
      <c r="I63" s="185">
        <f t="shared" si="15"/>
        <v>2484</v>
      </c>
      <c r="J63" s="186">
        <f t="shared" si="15"/>
        <v>0</v>
      </c>
      <c r="K63" s="184">
        <f t="shared" si="15"/>
        <v>2087824</v>
      </c>
      <c r="L63" s="183">
        <f t="shared" si="15"/>
        <v>2957326</v>
      </c>
      <c r="M63" s="183">
        <f t="shared" si="15"/>
        <v>2424915</v>
      </c>
      <c r="N63" s="183">
        <f t="shared" si="15"/>
        <v>1631385</v>
      </c>
      <c r="O63" s="184">
        <f t="shared" si="15"/>
        <v>722899</v>
      </c>
      <c r="P63" s="183">
        <f t="shared" si="15"/>
        <v>9824349</v>
      </c>
      <c r="Q63" s="187">
        <f t="shared" si="15"/>
        <v>9826833</v>
      </c>
    </row>
    <row r="64" spans="3:17" ht="18" customHeight="1">
      <c r="C64" s="131"/>
      <c r="D64" s="287" t="s">
        <v>78</v>
      </c>
      <c r="E64" s="288"/>
      <c r="F64" s="289"/>
      <c r="G64" s="198"/>
      <c r="H64" s="199"/>
      <c r="I64" s="200"/>
      <c r="J64" s="201"/>
      <c r="K64" s="189">
        <v>0</v>
      </c>
      <c r="L64" s="188">
        <v>0</v>
      </c>
      <c r="M64" s="188">
        <v>0</v>
      </c>
      <c r="N64" s="188">
        <v>0</v>
      </c>
      <c r="O64" s="189">
        <v>0</v>
      </c>
      <c r="P64" s="188">
        <f aca="true" t="shared" si="16" ref="P64:P69">SUM(J64:O64)</f>
        <v>0</v>
      </c>
      <c r="Q64" s="192">
        <f aca="true" t="shared" si="17" ref="Q64:Q69">I64+P64</f>
        <v>0</v>
      </c>
    </row>
    <row r="65" spans="3:17" ht="18" customHeight="1">
      <c r="C65" s="131"/>
      <c r="D65" s="287" t="s">
        <v>79</v>
      </c>
      <c r="E65" s="288"/>
      <c r="F65" s="289"/>
      <c r="G65" s="188">
        <v>2484</v>
      </c>
      <c r="H65" s="189">
        <v>0</v>
      </c>
      <c r="I65" s="190">
        <f>SUM(G65:H65)</f>
        <v>2484</v>
      </c>
      <c r="J65" s="191">
        <v>0</v>
      </c>
      <c r="K65" s="189">
        <v>99520</v>
      </c>
      <c r="L65" s="188">
        <v>200155</v>
      </c>
      <c r="M65" s="188">
        <v>317254</v>
      </c>
      <c r="N65" s="188">
        <v>222121</v>
      </c>
      <c r="O65" s="189">
        <v>198847</v>
      </c>
      <c r="P65" s="188">
        <f t="shared" si="16"/>
        <v>1037897</v>
      </c>
      <c r="Q65" s="192">
        <f t="shared" si="17"/>
        <v>1040381</v>
      </c>
    </row>
    <row r="66" spans="3:17" ht="18" customHeight="1">
      <c r="C66" s="131"/>
      <c r="D66" s="287" t="s">
        <v>80</v>
      </c>
      <c r="E66" s="288"/>
      <c r="F66" s="289"/>
      <c r="G66" s="188">
        <v>0</v>
      </c>
      <c r="H66" s="189">
        <v>0</v>
      </c>
      <c r="I66" s="190">
        <f>SUM(G66:H66)</f>
        <v>0</v>
      </c>
      <c r="J66" s="191">
        <v>0</v>
      </c>
      <c r="K66" s="189">
        <v>0</v>
      </c>
      <c r="L66" s="188">
        <v>65300</v>
      </c>
      <c r="M66" s="188">
        <v>69858</v>
      </c>
      <c r="N66" s="188">
        <v>42527</v>
      </c>
      <c r="O66" s="189">
        <v>85410</v>
      </c>
      <c r="P66" s="188">
        <f t="shared" si="16"/>
        <v>263095</v>
      </c>
      <c r="Q66" s="192">
        <f t="shared" si="17"/>
        <v>263095</v>
      </c>
    </row>
    <row r="67" spans="3:17" ht="18" customHeight="1">
      <c r="C67" s="131"/>
      <c r="D67" s="287" t="s">
        <v>81</v>
      </c>
      <c r="E67" s="288"/>
      <c r="F67" s="289"/>
      <c r="G67" s="199"/>
      <c r="H67" s="189">
        <v>0</v>
      </c>
      <c r="I67" s="190">
        <f>SUM(G67:H67)</f>
        <v>0</v>
      </c>
      <c r="J67" s="201"/>
      <c r="K67" s="189">
        <v>1988304</v>
      </c>
      <c r="L67" s="188">
        <v>2691871</v>
      </c>
      <c r="M67" s="188">
        <v>2037803</v>
      </c>
      <c r="N67" s="188">
        <v>1366737</v>
      </c>
      <c r="O67" s="189">
        <v>438642</v>
      </c>
      <c r="P67" s="188">
        <f t="shared" si="16"/>
        <v>8523357</v>
      </c>
      <c r="Q67" s="192">
        <f t="shared" si="17"/>
        <v>8523357</v>
      </c>
    </row>
    <row r="68" spans="3:17" ht="18" customHeight="1">
      <c r="C68" s="131"/>
      <c r="D68" s="287" t="s">
        <v>82</v>
      </c>
      <c r="E68" s="288"/>
      <c r="F68" s="289"/>
      <c r="G68" s="198"/>
      <c r="H68" s="199"/>
      <c r="I68" s="200"/>
      <c r="J68" s="202"/>
      <c r="K68" s="189">
        <v>0</v>
      </c>
      <c r="L68" s="188">
        <v>0</v>
      </c>
      <c r="M68" s="188">
        <v>0</v>
      </c>
      <c r="N68" s="188">
        <v>0</v>
      </c>
      <c r="O68" s="189">
        <v>0</v>
      </c>
      <c r="P68" s="188">
        <f t="shared" si="16"/>
        <v>0</v>
      </c>
      <c r="Q68" s="192">
        <f t="shared" si="17"/>
        <v>0</v>
      </c>
    </row>
    <row r="69" spans="3:17" ht="18" customHeight="1">
      <c r="C69" s="152"/>
      <c r="D69" s="304" t="s">
        <v>83</v>
      </c>
      <c r="E69" s="305"/>
      <c r="F69" s="306"/>
      <c r="G69" s="193">
        <v>0</v>
      </c>
      <c r="H69" s="194">
        <v>0</v>
      </c>
      <c r="I69" s="195">
        <f>SUM(G69:H69)</f>
        <v>0</v>
      </c>
      <c r="J69" s="203"/>
      <c r="K69" s="194">
        <v>0</v>
      </c>
      <c r="L69" s="193">
        <v>0</v>
      </c>
      <c r="M69" s="193">
        <v>0</v>
      </c>
      <c r="N69" s="193">
        <v>0</v>
      </c>
      <c r="O69" s="194">
        <v>0</v>
      </c>
      <c r="P69" s="193">
        <f t="shared" si="16"/>
        <v>0</v>
      </c>
      <c r="Q69" s="197">
        <f t="shared" si="17"/>
        <v>0</v>
      </c>
    </row>
    <row r="70" spans="3:17" ht="18" customHeight="1">
      <c r="C70" s="131" t="s">
        <v>104</v>
      </c>
      <c r="D70" s="133"/>
      <c r="E70" s="133"/>
      <c r="F70" s="133"/>
      <c r="G70" s="184">
        <f>SUM(G71:G73)</f>
        <v>19660</v>
      </c>
      <c r="H70" s="184">
        <f>SUM(H71:H73)</f>
        <v>131092</v>
      </c>
      <c r="I70" s="185">
        <f>SUM(I71:I73)</f>
        <v>150752</v>
      </c>
      <c r="J70" s="204"/>
      <c r="K70" s="184">
        <f aca="true" t="shared" si="18" ref="K70:Q70">SUM(K71:K73)</f>
        <v>5403412</v>
      </c>
      <c r="L70" s="183">
        <f t="shared" si="18"/>
        <v>9073030</v>
      </c>
      <c r="M70" s="183">
        <f t="shared" si="18"/>
        <v>12081414</v>
      </c>
      <c r="N70" s="183">
        <f t="shared" si="18"/>
        <v>14603647</v>
      </c>
      <c r="O70" s="184">
        <f t="shared" si="18"/>
        <v>20699570</v>
      </c>
      <c r="P70" s="183">
        <f t="shared" si="18"/>
        <v>61861073</v>
      </c>
      <c r="Q70" s="187">
        <f t="shared" si="18"/>
        <v>62011825</v>
      </c>
    </row>
    <row r="71" spans="3:17" ht="18" customHeight="1">
      <c r="C71" s="131"/>
      <c r="D71" s="140" t="s">
        <v>31</v>
      </c>
      <c r="E71" s="140"/>
      <c r="F71" s="144"/>
      <c r="G71" s="189">
        <v>0</v>
      </c>
      <c r="H71" s="189">
        <v>129590</v>
      </c>
      <c r="I71" s="190">
        <f>SUM(G71:H71)</f>
        <v>129590</v>
      </c>
      <c r="J71" s="201"/>
      <c r="K71" s="189">
        <v>1557626</v>
      </c>
      <c r="L71" s="188">
        <v>3398385</v>
      </c>
      <c r="M71" s="188">
        <v>5196260</v>
      </c>
      <c r="N71" s="188">
        <v>7109089</v>
      </c>
      <c r="O71" s="189">
        <v>8108071</v>
      </c>
      <c r="P71" s="188">
        <f>SUM(J71:O71)</f>
        <v>25369431</v>
      </c>
      <c r="Q71" s="192">
        <f>I71+P71</f>
        <v>25499021</v>
      </c>
    </row>
    <row r="72" spans="3:17" ht="18" customHeight="1">
      <c r="C72" s="131"/>
      <c r="D72" s="140" t="s">
        <v>32</v>
      </c>
      <c r="E72" s="140"/>
      <c r="F72" s="144"/>
      <c r="G72" s="188">
        <v>19660</v>
      </c>
      <c r="H72" s="189">
        <v>1502</v>
      </c>
      <c r="I72" s="190">
        <f>SUM(G72:H72)</f>
        <v>21162</v>
      </c>
      <c r="J72" s="202"/>
      <c r="K72" s="189">
        <v>3671666</v>
      </c>
      <c r="L72" s="188">
        <v>5389711</v>
      </c>
      <c r="M72" s="188">
        <v>5646738</v>
      </c>
      <c r="N72" s="188">
        <v>4928618</v>
      </c>
      <c r="O72" s="189">
        <v>3967265</v>
      </c>
      <c r="P72" s="188">
        <f>SUM(J72:O72)</f>
        <v>23603998</v>
      </c>
      <c r="Q72" s="192">
        <f>I72+P72</f>
        <v>23625160</v>
      </c>
    </row>
    <row r="73" spans="3:17" ht="18" customHeight="1">
      <c r="C73" s="131"/>
      <c r="D73" s="153" t="s">
        <v>33</v>
      </c>
      <c r="E73" s="153"/>
      <c r="F73" s="154"/>
      <c r="G73" s="205">
        <v>0</v>
      </c>
      <c r="H73" s="206">
        <v>0</v>
      </c>
      <c r="I73" s="207">
        <f>SUM(G73:H73)</f>
        <v>0</v>
      </c>
      <c r="J73" s="208"/>
      <c r="K73" s="209">
        <v>174120</v>
      </c>
      <c r="L73" s="210">
        <v>284934</v>
      </c>
      <c r="M73" s="210">
        <v>1238416</v>
      </c>
      <c r="N73" s="210">
        <v>2565940</v>
      </c>
      <c r="O73" s="209">
        <v>8624234</v>
      </c>
      <c r="P73" s="210">
        <f>SUM(J73:O73)</f>
        <v>12887644</v>
      </c>
      <c r="Q73" s="211">
        <f>I73+P73</f>
        <v>12887644</v>
      </c>
    </row>
    <row r="74" spans="3:17" ht="18" customHeight="1" thickBot="1">
      <c r="C74" s="157"/>
      <c r="D74" s="158" t="s">
        <v>84</v>
      </c>
      <c r="E74" s="158"/>
      <c r="F74" s="158"/>
      <c r="G74" s="212">
        <f aca="true" t="shared" si="19" ref="G74:Q74">G45+G63+G70</f>
        <v>3936327</v>
      </c>
      <c r="H74" s="213">
        <f t="shared" si="19"/>
        <v>2801462</v>
      </c>
      <c r="I74" s="214">
        <f t="shared" si="19"/>
        <v>6737789</v>
      </c>
      <c r="J74" s="215">
        <f t="shared" si="19"/>
        <v>1820672</v>
      </c>
      <c r="K74" s="213">
        <f t="shared" si="19"/>
        <v>23374171</v>
      </c>
      <c r="L74" s="212">
        <f t="shared" si="19"/>
        <v>26452063</v>
      </c>
      <c r="M74" s="212">
        <f t="shared" si="19"/>
        <v>28579544</v>
      </c>
      <c r="N74" s="212">
        <f t="shared" si="19"/>
        <v>25083515</v>
      </c>
      <c r="O74" s="213">
        <f t="shared" si="19"/>
        <v>32502940</v>
      </c>
      <c r="P74" s="212">
        <f t="shared" si="19"/>
        <v>137812905</v>
      </c>
      <c r="Q74" s="216">
        <f t="shared" si="19"/>
        <v>144550694</v>
      </c>
    </row>
    <row r="75" spans="3:17" ht="18" customHeight="1">
      <c r="C75" s="124" t="s">
        <v>86</v>
      </c>
      <c r="D75" s="125"/>
      <c r="E75" s="125"/>
      <c r="F75" s="125"/>
      <c r="G75" s="217"/>
      <c r="H75" s="217"/>
      <c r="I75" s="217"/>
      <c r="J75" s="217"/>
      <c r="K75" s="217"/>
      <c r="L75" s="217"/>
      <c r="M75" s="217"/>
      <c r="N75" s="217"/>
      <c r="O75" s="217"/>
      <c r="P75" s="217"/>
      <c r="Q75" s="218"/>
    </row>
    <row r="76" spans="3:17" ht="18" customHeight="1">
      <c r="C76" s="128" t="s">
        <v>70</v>
      </c>
      <c r="D76" s="129"/>
      <c r="E76" s="129"/>
      <c r="F76" s="130"/>
      <c r="G76" s="183">
        <f aca="true" t="shared" si="20" ref="G76:Q76">G77+G83+G86+G90+G94+G95</f>
        <v>44310375</v>
      </c>
      <c r="H76" s="184">
        <f t="shared" si="20"/>
        <v>29123308</v>
      </c>
      <c r="I76" s="185">
        <f t="shared" si="20"/>
        <v>73433683</v>
      </c>
      <c r="J76" s="186">
        <f t="shared" si="20"/>
        <v>21700179</v>
      </c>
      <c r="K76" s="224">
        <f t="shared" si="20"/>
        <v>169907017</v>
      </c>
      <c r="L76" s="183">
        <f t="shared" si="20"/>
        <v>153286432</v>
      </c>
      <c r="M76" s="183">
        <f t="shared" si="20"/>
        <v>148875900</v>
      </c>
      <c r="N76" s="183">
        <f t="shared" si="20"/>
        <v>94220709</v>
      </c>
      <c r="O76" s="184">
        <f t="shared" si="20"/>
        <v>116431533</v>
      </c>
      <c r="P76" s="183">
        <f t="shared" si="20"/>
        <v>704421770</v>
      </c>
      <c r="Q76" s="187">
        <f t="shared" si="20"/>
        <v>777855453</v>
      </c>
    </row>
    <row r="77" spans="3:17" ht="18" customHeight="1">
      <c r="C77" s="131"/>
      <c r="D77" s="132" t="s">
        <v>91</v>
      </c>
      <c r="E77" s="133"/>
      <c r="F77" s="133"/>
      <c r="G77" s="188">
        <f aca="true" t="shared" si="21" ref="G77:Q77">SUM(G78:G82)</f>
        <v>21096259</v>
      </c>
      <c r="H77" s="189">
        <f t="shared" si="21"/>
        <v>11430342</v>
      </c>
      <c r="I77" s="190">
        <f t="shared" si="21"/>
        <v>32526601</v>
      </c>
      <c r="J77" s="191">
        <f t="shared" si="21"/>
        <v>9799781</v>
      </c>
      <c r="K77" s="225">
        <f t="shared" si="21"/>
        <v>74388319</v>
      </c>
      <c r="L77" s="188">
        <f t="shared" si="21"/>
        <v>61924587</v>
      </c>
      <c r="M77" s="188">
        <f t="shared" si="21"/>
        <v>60338045</v>
      </c>
      <c r="N77" s="188">
        <f t="shared" si="21"/>
        <v>43084271</v>
      </c>
      <c r="O77" s="189">
        <f t="shared" si="21"/>
        <v>75581518</v>
      </c>
      <c r="P77" s="188">
        <f t="shared" si="21"/>
        <v>325116521</v>
      </c>
      <c r="Q77" s="192">
        <f t="shared" si="21"/>
        <v>357643122</v>
      </c>
    </row>
    <row r="78" spans="3:17" ht="18" customHeight="1">
      <c r="C78" s="131"/>
      <c r="D78" s="134"/>
      <c r="E78" s="135" t="s">
        <v>92</v>
      </c>
      <c r="F78" s="136"/>
      <c r="G78" s="188">
        <v>19434933</v>
      </c>
      <c r="H78" s="189">
        <v>9574442</v>
      </c>
      <c r="I78" s="190">
        <f>SUM(G78:H78)</f>
        <v>29009375</v>
      </c>
      <c r="J78" s="191">
        <v>9065608</v>
      </c>
      <c r="K78" s="225">
        <v>63636436</v>
      </c>
      <c r="L78" s="188">
        <v>49325995</v>
      </c>
      <c r="M78" s="188">
        <v>45822804</v>
      </c>
      <c r="N78" s="188">
        <v>30571562</v>
      </c>
      <c r="O78" s="189">
        <v>47485972</v>
      </c>
      <c r="P78" s="188">
        <f>SUM(J78:O78)</f>
        <v>245908377</v>
      </c>
      <c r="Q78" s="192">
        <f>I78+P78</f>
        <v>274917752</v>
      </c>
    </row>
    <row r="79" spans="3:17" ht="18" customHeight="1">
      <c r="C79" s="131"/>
      <c r="D79" s="134"/>
      <c r="E79" s="135" t="s">
        <v>93</v>
      </c>
      <c r="F79" s="136"/>
      <c r="G79" s="188">
        <v>0</v>
      </c>
      <c r="H79" s="189">
        <v>0</v>
      </c>
      <c r="I79" s="190">
        <f>SUM(G79:H79)</f>
        <v>0</v>
      </c>
      <c r="J79" s="191">
        <v>0</v>
      </c>
      <c r="K79" s="225">
        <v>301570</v>
      </c>
      <c r="L79" s="188">
        <v>1064505</v>
      </c>
      <c r="M79" s="188">
        <v>1754300</v>
      </c>
      <c r="N79" s="188">
        <v>2442547</v>
      </c>
      <c r="O79" s="189">
        <v>9876621</v>
      </c>
      <c r="P79" s="188">
        <f>SUM(J79:O79)</f>
        <v>15439543</v>
      </c>
      <c r="Q79" s="192">
        <f>I79+P79</f>
        <v>15439543</v>
      </c>
    </row>
    <row r="80" spans="3:17" ht="18" customHeight="1">
      <c r="C80" s="131"/>
      <c r="D80" s="134"/>
      <c r="E80" s="135" t="s">
        <v>94</v>
      </c>
      <c r="F80" s="136"/>
      <c r="G80" s="188">
        <v>1070074</v>
      </c>
      <c r="H80" s="189">
        <v>1460000</v>
      </c>
      <c r="I80" s="190">
        <f>SUM(G80:H80)</f>
        <v>2530074</v>
      </c>
      <c r="J80" s="191">
        <v>440493</v>
      </c>
      <c r="K80" s="225">
        <v>8604753</v>
      </c>
      <c r="L80" s="188">
        <v>9335771</v>
      </c>
      <c r="M80" s="188">
        <v>10893625</v>
      </c>
      <c r="N80" s="188">
        <v>8599530</v>
      </c>
      <c r="O80" s="189">
        <v>16387113</v>
      </c>
      <c r="P80" s="188">
        <f>SUM(J80:O80)</f>
        <v>54261285</v>
      </c>
      <c r="Q80" s="192">
        <f>I80+P80</f>
        <v>56791359</v>
      </c>
    </row>
    <row r="81" spans="3:17" ht="18" customHeight="1">
      <c r="C81" s="131"/>
      <c r="D81" s="134"/>
      <c r="E81" s="135" t="s">
        <v>95</v>
      </c>
      <c r="F81" s="136"/>
      <c r="G81" s="188">
        <v>102752</v>
      </c>
      <c r="H81" s="189">
        <v>135200</v>
      </c>
      <c r="I81" s="190">
        <f>SUM(G81:H81)</f>
        <v>237952</v>
      </c>
      <c r="J81" s="191">
        <v>54080</v>
      </c>
      <c r="K81" s="225">
        <v>331760</v>
      </c>
      <c r="L81" s="188">
        <v>420016</v>
      </c>
      <c r="M81" s="188">
        <v>302016</v>
      </c>
      <c r="N81" s="188">
        <v>156832</v>
      </c>
      <c r="O81" s="189">
        <v>486512</v>
      </c>
      <c r="P81" s="188">
        <f>SUM(J81:O81)</f>
        <v>1751216</v>
      </c>
      <c r="Q81" s="192">
        <f>I81+P81</f>
        <v>1989168</v>
      </c>
    </row>
    <row r="82" spans="3:17" ht="18" customHeight="1">
      <c r="C82" s="131"/>
      <c r="D82" s="134"/>
      <c r="E82" s="298" t="s">
        <v>105</v>
      </c>
      <c r="F82" s="299"/>
      <c r="G82" s="188">
        <v>488500</v>
      </c>
      <c r="H82" s="189">
        <v>260700</v>
      </c>
      <c r="I82" s="190">
        <f>SUM(G82:H82)</f>
        <v>749200</v>
      </c>
      <c r="J82" s="191">
        <v>239600</v>
      </c>
      <c r="K82" s="225">
        <v>1513800</v>
      </c>
      <c r="L82" s="188">
        <v>1778300</v>
      </c>
      <c r="M82" s="188">
        <v>1565300</v>
      </c>
      <c r="N82" s="188">
        <v>1313800</v>
      </c>
      <c r="O82" s="189">
        <v>1345300</v>
      </c>
      <c r="P82" s="188">
        <f>SUM(J82:O82)</f>
        <v>7756100</v>
      </c>
      <c r="Q82" s="192">
        <f>I82+P82</f>
        <v>8505300</v>
      </c>
    </row>
    <row r="83" spans="3:17" ht="18" customHeight="1">
      <c r="C83" s="131"/>
      <c r="D83" s="132" t="s">
        <v>71</v>
      </c>
      <c r="E83" s="137"/>
      <c r="F83" s="136"/>
      <c r="G83" s="188">
        <f aca="true" t="shared" si="22" ref="G83:Q83">SUM(G84:G85)</f>
        <v>10631403</v>
      </c>
      <c r="H83" s="189">
        <f t="shared" si="22"/>
        <v>10219398</v>
      </c>
      <c r="I83" s="190">
        <f t="shared" si="22"/>
        <v>20850801</v>
      </c>
      <c r="J83" s="191">
        <f t="shared" si="22"/>
        <v>4530295</v>
      </c>
      <c r="K83" s="225">
        <f t="shared" si="22"/>
        <v>51666577</v>
      </c>
      <c r="L83" s="188">
        <f t="shared" si="22"/>
        <v>48532168</v>
      </c>
      <c r="M83" s="188">
        <f t="shared" si="22"/>
        <v>41360014</v>
      </c>
      <c r="N83" s="188">
        <f t="shared" si="22"/>
        <v>19872591</v>
      </c>
      <c r="O83" s="189">
        <f t="shared" si="22"/>
        <v>12991015</v>
      </c>
      <c r="P83" s="188">
        <f t="shared" si="22"/>
        <v>178952660</v>
      </c>
      <c r="Q83" s="192">
        <f t="shared" si="22"/>
        <v>199803461</v>
      </c>
    </row>
    <row r="84" spans="3:17" ht="18" customHeight="1">
      <c r="C84" s="131"/>
      <c r="D84" s="134"/>
      <c r="E84" s="138" t="s">
        <v>97</v>
      </c>
      <c r="F84" s="138"/>
      <c r="G84" s="188">
        <v>9260051</v>
      </c>
      <c r="H84" s="189">
        <v>9105070</v>
      </c>
      <c r="I84" s="190">
        <f>SUM(G84:H84)</f>
        <v>18365121</v>
      </c>
      <c r="J84" s="191">
        <v>4085783</v>
      </c>
      <c r="K84" s="225">
        <v>42586928</v>
      </c>
      <c r="L84" s="188">
        <v>39110853</v>
      </c>
      <c r="M84" s="188">
        <v>31171967</v>
      </c>
      <c r="N84" s="188">
        <v>15958813</v>
      </c>
      <c r="O84" s="189">
        <v>9609846</v>
      </c>
      <c r="P84" s="188">
        <f>SUM(J84:O84)</f>
        <v>142524190</v>
      </c>
      <c r="Q84" s="192">
        <f>I84+P84</f>
        <v>160889311</v>
      </c>
    </row>
    <row r="85" spans="3:17" ht="18" customHeight="1">
      <c r="C85" s="131"/>
      <c r="D85" s="134"/>
      <c r="E85" s="138" t="s">
        <v>98</v>
      </c>
      <c r="F85" s="138"/>
      <c r="G85" s="188">
        <v>1371352</v>
      </c>
      <c r="H85" s="189">
        <v>1114328</v>
      </c>
      <c r="I85" s="190">
        <f>SUM(G85:H85)</f>
        <v>2485680</v>
      </c>
      <c r="J85" s="191">
        <v>444512</v>
      </c>
      <c r="K85" s="225">
        <v>9079649</v>
      </c>
      <c r="L85" s="188">
        <v>9421315</v>
      </c>
      <c r="M85" s="188">
        <v>10188047</v>
      </c>
      <c r="N85" s="188">
        <v>3913778</v>
      </c>
      <c r="O85" s="189">
        <v>3381169</v>
      </c>
      <c r="P85" s="188">
        <f>SUM(J85:O85)</f>
        <v>36428470</v>
      </c>
      <c r="Q85" s="192">
        <f>I85+P85</f>
        <v>38914150</v>
      </c>
    </row>
    <row r="86" spans="3:17" ht="18" customHeight="1">
      <c r="C86" s="131"/>
      <c r="D86" s="132" t="s">
        <v>72</v>
      </c>
      <c r="E86" s="133"/>
      <c r="F86" s="133"/>
      <c r="G86" s="188">
        <f aca="true" t="shared" si="23" ref="G86:Q86">SUM(G87:G89)</f>
        <v>60621</v>
      </c>
      <c r="H86" s="189">
        <f t="shared" si="23"/>
        <v>376288</v>
      </c>
      <c r="I86" s="190">
        <f t="shared" si="23"/>
        <v>436909</v>
      </c>
      <c r="J86" s="191">
        <f t="shared" si="23"/>
        <v>46029</v>
      </c>
      <c r="K86" s="225">
        <f t="shared" si="23"/>
        <v>5167377</v>
      </c>
      <c r="L86" s="188">
        <f t="shared" si="23"/>
        <v>8430408</v>
      </c>
      <c r="M86" s="188">
        <f t="shared" si="23"/>
        <v>13672548</v>
      </c>
      <c r="N86" s="188">
        <f t="shared" si="23"/>
        <v>8801673</v>
      </c>
      <c r="O86" s="189">
        <f t="shared" si="23"/>
        <v>9427905</v>
      </c>
      <c r="P86" s="188">
        <f t="shared" si="23"/>
        <v>45545940</v>
      </c>
      <c r="Q86" s="192">
        <f t="shared" si="23"/>
        <v>45982849</v>
      </c>
    </row>
    <row r="87" spans="3:17" ht="18" customHeight="1">
      <c r="C87" s="131"/>
      <c r="D87" s="134"/>
      <c r="E87" s="135" t="s">
        <v>99</v>
      </c>
      <c r="F87" s="136"/>
      <c r="G87" s="188">
        <v>26197</v>
      </c>
      <c r="H87" s="189">
        <v>349009</v>
      </c>
      <c r="I87" s="190">
        <f>SUM(G87:H87)</f>
        <v>375206</v>
      </c>
      <c r="J87" s="191">
        <v>14788</v>
      </c>
      <c r="K87" s="225">
        <v>4224617</v>
      </c>
      <c r="L87" s="188">
        <v>6814581</v>
      </c>
      <c r="M87" s="188">
        <v>9904314</v>
      </c>
      <c r="N87" s="188">
        <v>7009679</v>
      </c>
      <c r="O87" s="189">
        <v>7717371</v>
      </c>
      <c r="P87" s="188">
        <f>SUM(J87:O87)</f>
        <v>35685350</v>
      </c>
      <c r="Q87" s="192">
        <f>I87+P87</f>
        <v>36060556</v>
      </c>
    </row>
    <row r="88" spans="3:17" ht="18" customHeight="1">
      <c r="C88" s="131"/>
      <c r="D88" s="134"/>
      <c r="E88" s="287" t="s">
        <v>100</v>
      </c>
      <c r="F88" s="289"/>
      <c r="G88" s="188">
        <v>34424</v>
      </c>
      <c r="H88" s="189">
        <v>27279</v>
      </c>
      <c r="I88" s="190">
        <f>SUM(G88:H88)</f>
        <v>61703</v>
      </c>
      <c r="J88" s="191">
        <v>31241</v>
      </c>
      <c r="K88" s="225">
        <v>942760</v>
      </c>
      <c r="L88" s="188">
        <v>1615827</v>
      </c>
      <c r="M88" s="188">
        <v>3731606</v>
      </c>
      <c r="N88" s="188">
        <v>1791994</v>
      </c>
      <c r="O88" s="189">
        <v>1710534</v>
      </c>
      <c r="P88" s="188">
        <f>SUM(J88:O88)</f>
        <v>9823962</v>
      </c>
      <c r="Q88" s="192">
        <f>I88+P88</f>
        <v>9885665</v>
      </c>
    </row>
    <row r="89" spans="3:17" ht="18" customHeight="1">
      <c r="C89" s="131"/>
      <c r="D89" s="138"/>
      <c r="E89" s="287" t="s">
        <v>101</v>
      </c>
      <c r="F89" s="289"/>
      <c r="G89" s="188">
        <v>0</v>
      </c>
      <c r="H89" s="189">
        <v>0</v>
      </c>
      <c r="I89" s="190">
        <f>SUM(G89:H89)</f>
        <v>0</v>
      </c>
      <c r="J89" s="191">
        <v>0</v>
      </c>
      <c r="K89" s="225">
        <v>0</v>
      </c>
      <c r="L89" s="188">
        <v>0</v>
      </c>
      <c r="M89" s="188">
        <v>36628</v>
      </c>
      <c r="N89" s="188">
        <v>0</v>
      </c>
      <c r="O89" s="189">
        <v>0</v>
      </c>
      <c r="P89" s="188">
        <f>SUM(J89:O89)</f>
        <v>36628</v>
      </c>
      <c r="Q89" s="192">
        <f>I89+P89</f>
        <v>36628</v>
      </c>
    </row>
    <row r="90" spans="3:17" ht="18" customHeight="1">
      <c r="C90" s="131"/>
      <c r="D90" s="132" t="s">
        <v>73</v>
      </c>
      <c r="E90" s="133"/>
      <c r="F90" s="139"/>
      <c r="G90" s="188">
        <f aca="true" t="shared" si="24" ref="G90:Q90">SUM(G91:G93)</f>
        <v>4116661</v>
      </c>
      <c r="H90" s="189">
        <f t="shared" si="24"/>
        <v>1915926</v>
      </c>
      <c r="I90" s="190">
        <f t="shared" si="24"/>
        <v>6032587</v>
      </c>
      <c r="J90" s="191">
        <f t="shared" si="24"/>
        <v>2975887</v>
      </c>
      <c r="K90" s="189">
        <f t="shared" si="24"/>
        <v>6511525</v>
      </c>
      <c r="L90" s="188">
        <f t="shared" si="24"/>
        <v>12013848</v>
      </c>
      <c r="M90" s="188">
        <f t="shared" si="24"/>
        <v>11026342</v>
      </c>
      <c r="N90" s="188">
        <f t="shared" si="24"/>
        <v>8067620</v>
      </c>
      <c r="O90" s="189">
        <f t="shared" si="24"/>
        <v>8809345</v>
      </c>
      <c r="P90" s="188">
        <f t="shared" si="24"/>
        <v>49404567</v>
      </c>
      <c r="Q90" s="192">
        <f t="shared" si="24"/>
        <v>55437154</v>
      </c>
    </row>
    <row r="91" spans="3:17" ht="18" customHeight="1">
      <c r="C91" s="131"/>
      <c r="D91" s="134"/>
      <c r="E91" s="140" t="s">
        <v>102</v>
      </c>
      <c r="F91" s="136"/>
      <c r="G91" s="188">
        <v>1138380</v>
      </c>
      <c r="H91" s="189">
        <v>940830</v>
      </c>
      <c r="I91" s="190">
        <f>SUM(G91:H91)</f>
        <v>2079210</v>
      </c>
      <c r="J91" s="191">
        <v>508100</v>
      </c>
      <c r="K91" s="189">
        <v>4104670</v>
      </c>
      <c r="L91" s="188">
        <v>10311120</v>
      </c>
      <c r="M91" s="188">
        <v>9905640</v>
      </c>
      <c r="N91" s="188">
        <v>6728470</v>
      </c>
      <c r="O91" s="189">
        <v>8619610</v>
      </c>
      <c r="P91" s="188">
        <f>SUM(J91:O91)</f>
        <v>40177610</v>
      </c>
      <c r="Q91" s="192">
        <f>I91+P91</f>
        <v>42256820</v>
      </c>
    </row>
    <row r="92" spans="3:17" ht="18" customHeight="1">
      <c r="C92" s="131"/>
      <c r="D92" s="141"/>
      <c r="E92" s="138" t="s">
        <v>74</v>
      </c>
      <c r="F92" s="142"/>
      <c r="G92" s="188">
        <v>769277</v>
      </c>
      <c r="H92" s="189">
        <v>134757</v>
      </c>
      <c r="I92" s="190">
        <f>SUM(G92:H92)</f>
        <v>904034</v>
      </c>
      <c r="J92" s="191">
        <v>23300</v>
      </c>
      <c r="K92" s="189">
        <v>686842</v>
      </c>
      <c r="L92" s="188">
        <v>952858</v>
      </c>
      <c r="M92" s="188">
        <v>720702</v>
      </c>
      <c r="N92" s="188">
        <v>425855</v>
      </c>
      <c r="O92" s="189">
        <v>57435</v>
      </c>
      <c r="P92" s="188">
        <f>SUM(J92:O92)</f>
        <v>2866992</v>
      </c>
      <c r="Q92" s="192">
        <f>I92+P92</f>
        <v>3771026</v>
      </c>
    </row>
    <row r="93" spans="3:17" ht="18" customHeight="1">
      <c r="C93" s="131"/>
      <c r="D93" s="143"/>
      <c r="E93" s="135" t="s">
        <v>75</v>
      </c>
      <c r="F93" s="144"/>
      <c r="G93" s="188">
        <v>2209004</v>
      </c>
      <c r="H93" s="189">
        <v>840339</v>
      </c>
      <c r="I93" s="190">
        <f>SUM(G93:H93)</f>
        <v>3049343</v>
      </c>
      <c r="J93" s="191">
        <v>2444487</v>
      </c>
      <c r="K93" s="189">
        <v>1720013</v>
      </c>
      <c r="L93" s="188">
        <v>749870</v>
      </c>
      <c r="M93" s="188">
        <v>400000</v>
      </c>
      <c r="N93" s="188">
        <v>913295</v>
      </c>
      <c r="O93" s="189">
        <v>132300</v>
      </c>
      <c r="P93" s="188">
        <f>SUM(J93:O93)</f>
        <v>6359965</v>
      </c>
      <c r="Q93" s="192">
        <f>I93+P93</f>
        <v>9409308</v>
      </c>
    </row>
    <row r="94" spans="3:17" ht="18" customHeight="1">
      <c r="C94" s="131"/>
      <c r="D94" s="134" t="s">
        <v>76</v>
      </c>
      <c r="E94" s="145"/>
      <c r="F94" s="145"/>
      <c r="G94" s="188">
        <v>2123241</v>
      </c>
      <c r="H94" s="189">
        <v>2831334</v>
      </c>
      <c r="I94" s="190">
        <f>SUM(G94:H94)</f>
        <v>4954575</v>
      </c>
      <c r="J94" s="191">
        <v>583814</v>
      </c>
      <c r="K94" s="189">
        <v>12858334</v>
      </c>
      <c r="L94" s="188">
        <v>9898561</v>
      </c>
      <c r="M94" s="188">
        <v>10869037</v>
      </c>
      <c r="N94" s="188">
        <v>8628258</v>
      </c>
      <c r="O94" s="189">
        <v>3453216</v>
      </c>
      <c r="P94" s="188">
        <f>SUM(J94:O94)</f>
        <v>46291220</v>
      </c>
      <c r="Q94" s="192">
        <f>I94+P94</f>
        <v>51245795</v>
      </c>
    </row>
    <row r="95" spans="3:17" ht="18" customHeight="1">
      <c r="C95" s="146"/>
      <c r="D95" s="147" t="s">
        <v>103</v>
      </c>
      <c r="E95" s="148"/>
      <c r="F95" s="148"/>
      <c r="G95" s="193">
        <v>6282190</v>
      </c>
      <c r="H95" s="194">
        <v>2350020</v>
      </c>
      <c r="I95" s="195">
        <f>SUM(G95:H95)</f>
        <v>8632210</v>
      </c>
      <c r="J95" s="196">
        <v>3764373</v>
      </c>
      <c r="K95" s="194">
        <v>19314885</v>
      </c>
      <c r="L95" s="193">
        <v>12486860</v>
      </c>
      <c r="M95" s="193">
        <v>11609914</v>
      </c>
      <c r="N95" s="193">
        <v>5766296</v>
      </c>
      <c r="O95" s="194">
        <v>6168534</v>
      </c>
      <c r="P95" s="195">
        <f>SUM(J95:O95)</f>
        <v>59110862</v>
      </c>
      <c r="Q95" s="197">
        <f>I95+P95</f>
        <v>67743072</v>
      </c>
    </row>
    <row r="96" spans="3:17" ht="18" customHeight="1">
      <c r="C96" s="128" t="s">
        <v>77</v>
      </c>
      <c r="D96" s="149"/>
      <c r="E96" s="150"/>
      <c r="F96" s="151"/>
      <c r="G96" s="183">
        <f aca="true" t="shared" si="25" ref="G96:P96">SUM(G97:G102)</f>
        <v>26330</v>
      </c>
      <c r="H96" s="184">
        <f t="shared" si="25"/>
        <v>0</v>
      </c>
      <c r="I96" s="185">
        <f t="shared" si="25"/>
        <v>26330</v>
      </c>
      <c r="J96" s="186">
        <f t="shared" si="25"/>
        <v>0</v>
      </c>
      <c r="K96" s="224">
        <f t="shared" si="25"/>
        <v>22141101</v>
      </c>
      <c r="L96" s="183">
        <f t="shared" si="25"/>
        <v>31226543</v>
      </c>
      <c r="M96" s="183">
        <f t="shared" si="25"/>
        <v>25655539</v>
      </c>
      <c r="N96" s="183">
        <f t="shared" si="25"/>
        <v>17264254</v>
      </c>
      <c r="O96" s="184">
        <f t="shared" si="25"/>
        <v>7645253</v>
      </c>
      <c r="P96" s="183">
        <f t="shared" si="25"/>
        <v>103932690</v>
      </c>
      <c r="Q96" s="187">
        <f>SUM(Q97:Q102)</f>
        <v>103959020</v>
      </c>
    </row>
    <row r="97" spans="3:17" ht="18" customHeight="1">
      <c r="C97" s="131"/>
      <c r="D97" s="287" t="s">
        <v>78</v>
      </c>
      <c r="E97" s="288"/>
      <c r="F97" s="289"/>
      <c r="G97" s="198"/>
      <c r="H97" s="199"/>
      <c r="I97" s="200"/>
      <c r="J97" s="201"/>
      <c r="K97" s="225">
        <v>0</v>
      </c>
      <c r="L97" s="188">
        <v>0</v>
      </c>
      <c r="M97" s="188">
        <v>0</v>
      </c>
      <c r="N97" s="188">
        <v>0</v>
      </c>
      <c r="O97" s="189">
        <v>0</v>
      </c>
      <c r="P97" s="188">
        <f aca="true" t="shared" si="26" ref="P97:P102">SUM(J97:O97)</f>
        <v>0</v>
      </c>
      <c r="Q97" s="192">
        <f aca="true" t="shared" si="27" ref="Q97:Q102">I97+P97</f>
        <v>0</v>
      </c>
    </row>
    <row r="98" spans="3:17" ht="18" customHeight="1">
      <c r="C98" s="131"/>
      <c r="D98" s="287" t="s">
        <v>79</v>
      </c>
      <c r="E98" s="288"/>
      <c r="F98" s="289"/>
      <c r="G98" s="188">
        <v>26330</v>
      </c>
      <c r="H98" s="189">
        <v>0</v>
      </c>
      <c r="I98" s="190">
        <f>SUM(G98:H98)</f>
        <v>26330</v>
      </c>
      <c r="J98" s="191">
        <v>0</v>
      </c>
      <c r="K98" s="225">
        <v>1050686</v>
      </c>
      <c r="L98" s="188">
        <v>2121629</v>
      </c>
      <c r="M98" s="188">
        <v>3362881</v>
      </c>
      <c r="N98" s="188">
        <v>2354473</v>
      </c>
      <c r="O98" s="189">
        <v>2107771</v>
      </c>
      <c r="P98" s="188">
        <f t="shared" si="26"/>
        <v>10997440</v>
      </c>
      <c r="Q98" s="192">
        <f>I98+P98</f>
        <v>11023770</v>
      </c>
    </row>
    <row r="99" spans="3:17" ht="18" customHeight="1">
      <c r="C99" s="131"/>
      <c r="D99" s="287" t="s">
        <v>80</v>
      </c>
      <c r="E99" s="288"/>
      <c r="F99" s="289"/>
      <c r="G99" s="188">
        <v>0</v>
      </c>
      <c r="H99" s="189">
        <v>0</v>
      </c>
      <c r="I99" s="190">
        <f>SUM(G99:H99)</f>
        <v>0</v>
      </c>
      <c r="J99" s="191">
        <v>0</v>
      </c>
      <c r="K99" s="225">
        <v>0</v>
      </c>
      <c r="L99" s="188">
        <v>692180</v>
      </c>
      <c r="M99" s="188">
        <v>740493</v>
      </c>
      <c r="N99" s="188">
        <v>450786</v>
      </c>
      <c r="O99" s="189">
        <v>905346</v>
      </c>
      <c r="P99" s="188">
        <f>SUM(J99:O99)</f>
        <v>2788805</v>
      </c>
      <c r="Q99" s="192">
        <f t="shared" si="27"/>
        <v>2788805</v>
      </c>
    </row>
    <row r="100" spans="3:17" ht="18" customHeight="1">
      <c r="C100" s="131"/>
      <c r="D100" s="287" t="s">
        <v>81</v>
      </c>
      <c r="E100" s="288"/>
      <c r="F100" s="289"/>
      <c r="G100" s="199"/>
      <c r="H100" s="189">
        <v>0</v>
      </c>
      <c r="I100" s="190">
        <f>SUM(G100:H100)</f>
        <v>0</v>
      </c>
      <c r="J100" s="201"/>
      <c r="K100" s="225">
        <v>21090415</v>
      </c>
      <c r="L100" s="188">
        <v>28412734</v>
      </c>
      <c r="M100" s="188">
        <v>21552165</v>
      </c>
      <c r="N100" s="188">
        <v>14458995</v>
      </c>
      <c r="O100" s="189">
        <v>4632136</v>
      </c>
      <c r="P100" s="188">
        <f t="shared" si="26"/>
        <v>90146445</v>
      </c>
      <c r="Q100" s="192">
        <f t="shared" si="27"/>
        <v>90146445</v>
      </c>
    </row>
    <row r="101" spans="3:17" ht="18" customHeight="1">
      <c r="C101" s="131"/>
      <c r="D101" s="287" t="s">
        <v>82</v>
      </c>
      <c r="E101" s="288"/>
      <c r="F101" s="289"/>
      <c r="G101" s="198"/>
      <c r="H101" s="199"/>
      <c r="I101" s="200"/>
      <c r="J101" s="202"/>
      <c r="K101" s="225">
        <v>0</v>
      </c>
      <c r="L101" s="188">
        <v>0</v>
      </c>
      <c r="M101" s="188">
        <v>0</v>
      </c>
      <c r="N101" s="188">
        <v>0</v>
      </c>
      <c r="O101" s="189">
        <v>0</v>
      </c>
      <c r="P101" s="188">
        <f t="shared" si="26"/>
        <v>0</v>
      </c>
      <c r="Q101" s="192">
        <f t="shared" si="27"/>
        <v>0</v>
      </c>
    </row>
    <row r="102" spans="3:17" ht="18" customHeight="1">
      <c r="C102" s="152"/>
      <c r="D102" s="304" t="s">
        <v>83</v>
      </c>
      <c r="E102" s="305"/>
      <c r="F102" s="306"/>
      <c r="G102" s="193">
        <v>0</v>
      </c>
      <c r="H102" s="194">
        <v>0</v>
      </c>
      <c r="I102" s="195">
        <f>SUM(G102:H102)</f>
        <v>0</v>
      </c>
      <c r="J102" s="203"/>
      <c r="K102" s="226">
        <v>0</v>
      </c>
      <c r="L102" s="193">
        <v>0</v>
      </c>
      <c r="M102" s="193">
        <v>0</v>
      </c>
      <c r="N102" s="193">
        <v>0</v>
      </c>
      <c r="O102" s="194">
        <v>0</v>
      </c>
      <c r="P102" s="193">
        <f t="shared" si="26"/>
        <v>0</v>
      </c>
      <c r="Q102" s="197">
        <f t="shared" si="27"/>
        <v>0</v>
      </c>
    </row>
    <row r="103" spans="3:17" ht="18" customHeight="1">
      <c r="C103" s="131" t="s">
        <v>104</v>
      </c>
      <c r="D103" s="133"/>
      <c r="E103" s="133"/>
      <c r="F103" s="133"/>
      <c r="G103" s="184">
        <f>SUM(G104:G106)</f>
        <v>204464</v>
      </c>
      <c r="H103" s="184">
        <f>SUM(H104:H106)</f>
        <v>1357487</v>
      </c>
      <c r="I103" s="185">
        <f>SUM(I104:I106)</f>
        <v>1561951</v>
      </c>
      <c r="J103" s="204"/>
      <c r="K103" s="224">
        <f aca="true" t="shared" si="28" ref="K103:P103">SUM(K104:K106)</f>
        <v>56026002</v>
      </c>
      <c r="L103" s="183">
        <f t="shared" si="28"/>
        <v>94154273</v>
      </c>
      <c r="M103" s="183">
        <f t="shared" si="28"/>
        <v>125354344</v>
      </c>
      <c r="N103" s="183">
        <f t="shared" si="28"/>
        <v>151392731</v>
      </c>
      <c r="O103" s="184">
        <f t="shared" si="28"/>
        <v>214279333</v>
      </c>
      <c r="P103" s="183">
        <f t="shared" si="28"/>
        <v>641206683</v>
      </c>
      <c r="Q103" s="187">
        <f>SUM(Q104:Q106)</f>
        <v>642768634</v>
      </c>
    </row>
    <row r="104" spans="3:17" ht="18" customHeight="1">
      <c r="C104" s="131"/>
      <c r="D104" s="140" t="s">
        <v>31</v>
      </c>
      <c r="E104" s="140"/>
      <c r="F104" s="144"/>
      <c r="G104" s="189">
        <v>0</v>
      </c>
      <c r="H104" s="189">
        <v>1341867</v>
      </c>
      <c r="I104" s="190">
        <f>SUM(G104:H104)</f>
        <v>1341867</v>
      </c>
      <c r="J104" s="201"/>
      <c r="K104" s="225">
        <v>16153271</v>
      </c>
      <c r="L104" s="188">
        <v>35254114</v>
      </c>
      <c r="M104" s="188">
        <v>53929941</v>
      </c>
      <c r="N104" s="188">
        <v>73706179</v>
      </c>
      <c r="O104" s="189">
        <v>84077985</v>
      </c>
      <c r="P104" s="188">
        <f>SUM(J104:O104)</f>
        <v>263121490</v>
      </c>
      <c r="Q104" s="192">
        <f>I104+P104</f>
        <v>264463357</v>
      </c>
    </row>
    <row r="105" spans="3:17" ht="18" customHeight="1">
      <c r="C105" s="131"/>
      <c r="D105" s="140" t="s">
        <v>32</v>
      </c>
      <c r="E105" s="140"/>
      <c r="F105" s="144"/>
      <c r="G105" s="188">
        <v>204464</v>
      </c>
      <c r="H105" s="189">
        <v>15620</v>
      </c>
      <c r="I105" s="190">
        <f>SUM(G105:H105)</f>
        <v>220084</v>
      </c>
      <c r="J105" s="202"/>
      <c r="K105" s="225">
        <v>38076730</v>
      </c>
      <c r="L105" s="188">
        <v>55954081</v>
      </c>
      <c r="M105" s="188">
        <v>58687166</v>
      </c>
      <c r="N105" s="188">
        <v>51182562</v>
      </c>
      <c r="O105" s="189">
        <v>41179144</v>
      </c>
      <c r="P105" s="188">
        <f>SUM(J105:O105)</f>
        <v>245079683</v>
      </c>
      <c r="Q105" s="192">
        <f>I105+P105</f>
        <v>245299767</v>
      </c>
    </row>
    <row r="106" spans="3:17" ht="18" customHeight="1">
      <c r="C106" s="131"/>
      <c r="D106" s="153" t="s">
        <v>33</v>
      </c>
      <c r="E106" s="153"/>
      <c r="F106" s="154"/>
      <c r="G106" s="205">
        <v>0</v>
      </c>
      <c r="H106" s="206">
        <v>0</v>
      </c>
      <c r="I106" s="207">
        <f>SUM(G106:H106)</f>
        <v>0</v>
      </c>
      <c r="J106" s="208"/>
      <c r="K106" s="227">
        <v>1796001</v>
      </c>
      <c r="L106" s="210">
        <v>2946078</v>
      </c>
      <c r="M106" s="210">
        <v>12737237</v>
      </c>
      <c r="N106" s="210">
        <v>26503990</v>
      </c>
      <c r="O106" s="209">
        <v>89022204</v>
      </c>
      <c r="P106" s="210">
        <f>SUM(J106:O106)</f>
        <v>133005510</v>
      </c>
      <c r="Q106" s="211">
        <f>I106+P106</f>
        <v>133005510</v>
      </c>
    </row>
    <row r="107" spans="3:17" ht="18" customHeight="1" thickBot="1">
      <c r="C107" s="157"/>
      <c r="D107" s="158" t="s">
        <v>84</v>
      </c>
      <c r="E107" s="158"/>
      <c r="F107" s="158"/>
      <c r="G107" s="212">
        <f aca="true" t="shared" si="29" ref="G107:P107">G76+G96+G103</f>
        <v>44541169</v>
      </c>
      <c r="H107" s="213">
        <f t="shared" si="29"/>
        <v>30480795</v>
      </c>
      <c r="I107" s="214">
        <f t="shared" si="29"/>
        <v>75021964</v>
      </c>
      <c r="J107" s="215">
        <f t="shared" si="29"/>
        <v>21700179</v>
      </c>
      <c r="K107" s="228">
        <f t="shared" si="29"/>
        <v>248074120</v>
      </c>
      <c r="L107" s="212">
        <f t="shared" si="29"/>
        <v>278667248</v>
      </c>
      <c r="M107" s="212">
        <f t="shared" si="29"/>
        <v>299885783</v>
      </c>
      <c r="N107" s="212">
        <f t="shared" si="29"/>
        <v>262877694</v>
      </c>
      <c r="O107" s="213">
        <f t="shared" si="29"/>
        <v>338356119</v>
      </c>
      <c r="P107" s="212">
        <f t="shared" si="29"/>
        <v>1449561143</v>
      </c>
      <c r="Q107" s="216">
        <f>Q76+Q96+Q103</f>
        <v>1524583107</v>
      </c>
    </row>
    <row r="108" spans="3:17" ht="18" customHeight="1">
      <c r="C108" s="124" t="s">
        <v>87</v>
      </c>
      <c r="D108" s="125"/>
      <c r="E108" s="125"/>
      <c r="F108" s="125"/>
      <c r="G108" s="217"/>
      <c r="H108" s="217"/>
      <c r="I108" s="217"/>
      <c r="J108" s="217"/>
      <c r="K108" s="217"/>
      <c r="L108" s="217"/>
      <c r="M108" s="217"/>
      <c r="N108" s="217"/>
      <c r="O108" s="217"/>
      <c r="P108" s="217"/>
      <c r="Q108" s="218"/>
    </row>
    <row r="109" spans="3:17" ht="18" customHeight="1">
      <c r="C109" s="128" t="s">
        <v>70</v>
      </c>
      <c r="D109" s="129"/>
      <c r="E109" s="129"/>
      <c r="F109" s="130"/>
      <c r="G109" s="183">
        <f aca="true" t="shared" si="30" ref="G109:Q109">G110+G116+G119+G123+G127+G128</f>
        <v>40507440</v>
      </c>
      <c r="H109" s="184">
        <f t="shared" si="30"/>
        <v>26445815</v>
      </c>
      <c r="I109" s="185">
        <f t="shared" si="30"/>
        <v>66953255</v>
      </c>
      <c r="J109" s="186">
        <f t="shared" si="30"/>
        <v>19906351</v>
      </c>
      <c r="K109" s="224">
        <f t="shared" si="30"/>
        <v>154846594</v>
      </c>
      <c r="L109" s="183">
        <f t="shared" si="30"/>
        <v>139193981</v>
      </c>
      <c r="M109" s="183">
        <f t="shared" si="30"/>
        <v>135148590</v>
      </c>
      <c r="N109" s="183">
        <f t="shared" si="30"/>
        <v>85374898</v>
      </c>
      <c r="O109" s="184">
        <f t="shared" si="30"/>
        <v>105357609</v>
      </c>
      <c r="P109" s="183">
        <f t="shared" si="30"/>
        <v>639828023</v>
      </c>
      <c r="Q109" s="187">
        <f t="shared" si="30"/>
        <v>706781278</v>
      </c>
    </row>
    <row r="110" spans="3:17" ht="18" customHeight="1">
      <c r="C110" s="131"/>
      <c r="D110" s="132" t="s">
        <v>91</v>
      </c>
      <c r="E110" s="133"/>
      <c r="F110" s="133"/>
      <c r="G110" s="188">
        <f aca="true" t="shared" si="31" ref="G110:Q110">SUM(G111:G115)</f>
        <v>18986616</v>
      </c>
      <c r="H110" s="189">
        <f t="shared" si="31"/>
        <v>10287239</v>
      </c>
      <c r="I110" s="190">
        <f t="shared" si="31"/>
        <v>29273855</v>
      </c>
      <c r="J110" s="191">
        <f t="shared" si="31"/>
        <v>8819639</v>
      </c>
      <c r="K110" s="225">
        <f t="shared" si="31"/>
        <v>66948820</v>
      </c>
      <c r="L110" s="188">
        <f t="shared" si="31"/>
        <v>55731721</v>
      </c>
      <c r="M110" s="188">
        <f t="shared" si="31"/>
        <v>54303900</v>
      </c>
      <c r="N110" s="188">
        <f t="shared" si="31"/>
        <v>38775621</v>
      </c>
      <c r="O110" s="189">
        <f t="shared" si="31"/>
        <v>67975865</v>
      </c>
      <c r="P110" s="188">
        <f t="shared" si="31"/>
        <v>292555566</v>
      </c>
      <c r="Q110" s="192">
        <f t="shared" si="31"/>
        <v>321829421</v>
      </c>
    </row>
    <row r="111" spans="3:17" ht="18" customHeight="1">
      <c r="C111" s="131"/>
      <c r="D111" s="134"/>
      <c r="E111" s="135" t="s">
        <v>92</v>
      </c>
      <c r="F111" s="136"/>
      <c r="G111" s="188">
        <v>17491438</v>
      </c>
      <c r="H111" s="189">
        <v>8616947</v>
      </c>
      <c r="I111" s="190">
        <f>SUM(G111:H111)</f>
        <v>26108385</v>
      </c>
      <c r="J111" s="191">
        <v>8158886</v>
      </c>
      <c r="K111" s="225">
        <v>57272208</v>
      </c>
      <c r="L111" s="188">
        <v>44393069</v>
      </c>
      <c r="M111" s="188">
        <v>41240273</v>
      </c>
      <c r="N111" s="188">
        <v>27514253</v>
      </c>
      <c r="O111" s="189">
        <v>42697690</v>
      </c>
      <c r="P111" s="188">
        <f>SUM(J111:O111)</f>
        <v>221276379</v>
      </c>
      <c r="Q111" s="192">
        <f>I111+P111</f>
        <v>247384764</v>
      </c>
    </row>
    <row r="112" spans="3:17" ht="18" customHeight="1">
      <c r="C112" s="131"/>
      <c r="D112" s="134"/>
      <c r="E112" s="135" t="s">
        <v>93</v>
      </c>
      <c r="F112" s="136"/>
      <c r="G112" s="188">
        <v>0</v>
      </c>
      <c r="H112" s="189">
        <v>0</v>
      </c>
      <c r="I112" s="190">
        <f>SUM(G112:H112)</f>
        <v>0</v>
      </c>
      <c r="J112" s="191">
        <v>0</v>
      </c>
      <c r="K112" s="225">
        <v>271413</v>
      </c>
      <c r="L112" s="188">
        <v>958054</v>
      </c>
      <c r="M112" s="188">
        <v>1578869</v>
      </c>
      <c r="N112" s="188">
        <v>2198291</v>
      </c>
      <c r="O112" s="189">
        <v>8888954</v>
      </c>
      <c r="P112" s="188">
        <f>SUM(J112:O112)</f>
        <v>13895581</v>
      </c>
      <c r="Q112" s="192">
        <f>I112+P112</f>
        <v>13895581</v>
      </c>
    </row>
    <row r="113" spans="3:17" ht="18" customHeight="1">
      <c r="C113" s="131"/>
      <c r="D113" s="134"/>
      <c r="E113" s="135" t="s">
        <v>94</v>
      </c>
      <c r="F113" s="136"/>
      <c r="G113" s="188">
        <v>963054</v>
      </c>
      <c r="H113" s="189">
        <v>1313986</v>
      </c>
      <c r="I113" s="190">
        <f>SUM(G113:H113)</f>
        <v>2277040</v>
      </c>
      <c r="J113" s="191">
        <v>396441</v>
      </c>
      <c r="K113" s="225">
        <v>7744207</v>
      </c>
      <c r="L113" s="188">
        <v>8402125</v>
      </c>
      <c r="M113" s="188">
        <v>9804181</v>
      </c>
      <c r="N113" s="188">
        <v>7739514</v>
      </c>
      <c r="O113" s="189">
        <v>14740601</v>
      </c>
      <c r="P113" s="188">
        <f>SUM(J113:O113)</f>
        <v>48827069</v>
      </c>
      <c r="Q113" s="192">
        <f>I113+P113</f>
        <v>51104109</v>
      </c>
    </row>
    <row r="114" spans="3:17" ht="18" customHeight="1">
      <c r="C114" s="131"/>
      <c r="D114" s="134"/>
      <c r="E114" s="135" t="s">
        <v>95</v>
      </c>
      <c r="F114" s="136"/>
      <c r="G114" s="188">
        <v>92474</v>
      </c>
      <c r="H114" s="189">
        <v>121676</v>
      </c>
      <c r="I114" s="190">
        <f>SUM(G114:H114)</f>
        <v>214150</v>
      </c>
      <c r="J114" s="191">
        <v>48672</v>
      </c>
      <c r="K114" s="225">
        <v>298572</v>
      </c>
      <c r="L114" s="188">
        <v>378003</v>
      </c>
      <c r="M114" s="188">
        <v>271807</v>
      </c>
      <c r="N114" s="188">
        <v>141143</v>
      </c>
      <c r="O114" s="189">
        <v>437850</v>
      </c>
      <c r="P114" s="188">
        <f>SUM(J114:O114)</f>
        <v>1576047</v>
      </c>
      <c r="Q114" s="192">
        <f>I114+P114</f>
        <v>1790197</v>
      </c>
    </row>
    <row r="115" spans="3:17" ht="18" customHeight="1">
      <c r="C115" s="131"/>
      <c r="D115" s="134"/>
      <c r="E115" s="298" t="s">
        <v>105</v>
      </c>
      <c r="F115" s="299"/>
      <c r="G115" s="188">
        <v>439650</v>
      </c>
      <c r="H115" s="189">
        <v>234630</v>
      </c>
      <c r="I115" s="190">
        <f>SUM(G115:H115)</f>
        <v>674280</v>
      </c>
      <c r="J115" s="191">
        <v>215640</v>
      </c>
      <c r="K115" s="225">
        <v>1362420</v>
      </c>
      <c r="L115" s="188">
        <v>1600470</v>
      </c>
      <c r="M115" s="188">
        <v>1408770</v>
      </c>
      <c r="N115" s="188">
        <v>1182420</v>
      </c>
      <c r="O115" s="189">
        <v>1210770</v>
      </c>
      <c r="P115" s="188">
        <f>SUM(J115:O115)</f>
        <v>6980490</v>
      </c>
      <c r="Q115" s="192">
        <f>I115+P115</f>
        <v>7654770</v>
      </c>
    </row>
    <row r="116" spans="3:17" ht="18" customHeight="1">
      <c r="C116" s="131"/>
      <c r="D116" s="132" t="s">
        <v>71</v>
      </c>
      <c r="E116" s="137"/>
      <c r="F116" s="136"/>
      <c r="G116" s="188">
        <f aca="true" t="shared" si="32" ref="G116:Q116">SUM(G117:G118)</f>
        <v>9568175</v>
      </c>
      <c r="H116" s="189">
        <f t="shared" si="32"/>
        <v>9197377</v>
      </c>
      <c r="I116" s="190">
        <f t="shared" si="32"/>
        <v>18765552</v>
      </c>
      <c r="J116" s="191">
        <f t="shared" si="32"/>
        <v>4077191</v>
      </c>
      <c r="K116" s="225">
        <f t="shared" si="32"/>
        <v>46499454</v>
      </c>
      <c r="L116" s="188">
        <f t="shared" si="32"/>
        <v>43678659</v>
      </c>
      <c r="M116" s="188">
        <f t="shared" si="32"/>
        <v>37223747</v>
      </c>
      <c r="N116" s="188">
        <f t="shared" si="32"/>
        <v>17885235</v>
      </c>
      <c r="O116" s="189">
        <f t="shared" si="32"/>
        <v>11691840</v>
      </c>
      <c r="P116" s="188">
        <f t="shared" si="32"/>
        <v>161056126</v>
      </c>
      <c r="Q116" s="192">
        <f t="shared" si="32"/>
        <v>179821678</v>
      </c>
    </row>
    <row r="117" spans="3:17" ht="18" customHeight="1">
      <c r="C117" s="131"/>
      <c r="D117" s="134"/>
      <c r="E117" s="138" t="s">
        <v>97</v>
      </c>
      <c r="F117" s="138"/>
      <c r="G117" s="188">
        <v>8333969</v>
      </c>
      <c r="H117" s="189">
        <v>8194499</v>
      </c>
      <c r="I117" s="190">
        <f>SUM(G117:H117)</f>
        <v>16528468</v>
      </c>
      <c r="J117" s="191">
        <v>3677136</v>
      </c>
      <c r="K117" s="225">
        <v>38327866</v>
      </c>
      <c r="L117" s="188">
        <v>35199541</v>
      </c>
      <c r="M117" s="188">
        <v>28054582</v>
      </c>
      <c r="N117" s="188">
        <v>14362854</v>
      </c>
      <c r="O117" s="189">
        <v>8648809</v>
      </c>
      <c r="P117" s="188">
        <f>SUM(J117:O117)</f>
        <v>128270788</v>
      </c>
      <c r="Q117" s="192">
        <f>I117+P117</f>
        <v>144799256</v>
      </c>
    </row>
    <row r="118" spans="3:17" ht="18" customHeight="1">
      <c r="C118" s="131"/>
      <c r="D118" s="134"/>
      <c r="E118" s="138" t="s">
        <v>98</v>
      </c>
      <c r="F118" s="138"/>
      <c r="G118" s="188">
        <v>1234206</v>
      </c>
      <c r="H118" s="189">
        <v>1002878</v>
      </c>
      <c r="I118" s="190">
        <f>SUM(G118:H118)</f>
        <v>2237084</v>
      </c>
      <c r="J118" s="191">
        <v>400055</v>
      </c>
      <c r="K118" s="225">
        <v>8171588</v>
      </c>
      <c r="L118" s="188">
        <v>8479118</v>
      </c>
      <c r="M118" s="188">
        <v>9169165</v>
      </c>
      <c r="N118" s="188">
        <v>3522381</v>
      </c>
      <c r="O118" s="189">
        <v>3043031</v>
      </c>
      <c r="P118" s="188">
        <f>SUM(J118:O118)</f>
        <v>32785338</v>
      </c>
      <c r="Q118" s="192">
        <f>I118+P118</f>
        <v>35022422</v>
      </c>
    </row>
    <row r="119" spans="3:17" ht="18" customHeight="1">
      <c r="C119" s="131"/>
      <c r="D119" s="132" t="s">
        <v>72</v>
      </c>
      <c r="E119" s="133"/>
      <c r="F119" s="133"/>
      <c r="G119" s="188">
        <f aca="true" t="shared" si="33" ref="G119:Q119">SUM(G120:G122)</f>
        <v>54558</v>
      </c>
      <c r="H119" s="189">
        <f t="shared" si="33"/>
        <v>338654</v>
      </c>
      <c r="I119" s="190">
        <f t="shared" si="33"/>
        <v>393212</v>
      </c>
      <c r="J119" s="191">
        <f t="shared" si="33"/>
        <v>41425</v>
      </c>
      <c r="K119" s="225">
        <f t="shared" si="33"/>
        <v>4650591</v>
      </c>
      <c r="L119" s="188">
        <f t="shared" si="33"/>
        <v>7587306</v>
      </c>
      <c r="M119" s="188">
        <f t="shared" si="33"/>
        <v>12305207</v>
      </c>
      <c r="N119" s="188">
        <f t="shared" si="33"/>
        <v>7921469</v>
      </c>
      <c r="O119" s="189">
        <f t="shared" si="33"/>
        <v>8485067</v>
      </c>
      <c r="P119" s="188">
        <f t="shared" si="33"/>
        <v>40991065</v>
      </c>
      <c r="Q119" s="192">
        <f t="shared" si="33"/>
        <v>41384277</v>
      </c>
    </row>
    <row r="120" spans="3:17" ht="18" customHeight="1">
      <c r="C120" s="131"/>
      <c r="D120" s="134"/>
      <c r="E120" s="135" t="s">
        <v>99</v>
      </c>
      <c r="F120" s="136"/>
      <c r="G120" s="188">
        <v>23577</v>
      </c>
      <c r="H120" s="189">
        <v>314103</v>
      </c>
      <c r="I120" s="190">
        <f>SUM(G120:H120)</f>
        <v>337680</v>
      </c>
      <c r="J120" s="191">
        <v>13309</v>
      </c>
      <c r="K120" s="225">
        <v>3802117</v>
      </c>
      <c r="L120" s="188">
        <v>6133075</v>
      </c>
      <c r="M120" s="188">
        <v>8913818</v>
      </c>
      <c r="N120" s="188">
        <v>6308685</v>
      </c>
      <c r="O120" s="189">
        <v>6945597</v>
      </c>
      <c r="P120" s="188">
        <f>SUM(J120:O120)</f>
        <v>32116601</v>
      </c>
      <c r="Q120" s="192">
        <f>I120+P120</f>
        <v>32454281</v>
      </c>
    </row>
    <row r="121" spans="3:17" ht="18" customHeight="1">
      <c r="C121" s="131"/>
      <c r="D121" s="134"/>
      <c r="E121" s="287" t="s">
        <v>100</v>
      </c>
      <c r="F121" s="289"/>
      <c r="G121" s="188">
        <v>30981</v>
      </c>
      <c r="H121" s="189">
        <v>24551</v>
      </c>
      <c r="I121" s="190">
        <f>SUM(G121:H121)</f>
        <v>55532</v>
      </c>
      <c r="J121" s="191">
        <v>28116</v>
      </c>
      <c r="K121" s="225">
        <v>848474</v>
      </c>
      <c r="L121" s="188">
        <v>1454231</v>
      </c>
      <c r="M121" s="188">
        <v>3358424</v>
      </c>
      <c r="N121" s="188">
        <v>1612784</v>
      </c>
      <c r="O121" s="189">
        <v>1539470</v>
      </c>
      <c r="P121" s="188">
        <f>SUM(J121:O121)</f>
        <v>8841499</v>
      </c>
      <c r="Q121" s="192">
        <f>I121+P121</f>
        <v>8897031</v>
      </c>
    </row>
    <row r="122" spans="3:17" ht="18" customHeight="1">
      <c r="C122" s="131"/>
      <c r="D122" s="138"/>
      <c r="E122" s="287" t="s">
        <v>101</v>
      </c>
      <c r="F122" s="289"/>
      <c r="G122" s="188">
        <v>0</v>
      </c>
      <c r="H122" s="189">
        <v>0</v>
      </c>
      <c r="I122" s="190">
        <f>SUM(G122:H122)</f>
        <v>0</v>
      </c>
      <c r="J122" s="191">
        <v>0</v>
      </c>
      <c r="K122" s="225">
        <v>0</v>
      </c>
      <c r="L122" s="188">
        <v>0</v>
      </c>
      <c r="M122" s="188">
        <v>32965</v>
      </c>
      <c r="N122" s="188">
        <v>0</v>
      </c>
      <c r="O122" s="189">
        <v>0</v>
      </c>
      <c r="P122" s="188">
        <f>SUM(J122:O122)</f>
        <v>32965</v>
      </c>
      <c r="Q122" s="192">
        <f>I122+P122</f>
        <v>32965</v>
      </c>
    </row>
    <row r="123" spans="3:17" ht="18" customHeight="1">
      <c r="C123" s="131"/>
      <c r="D123" s="132" t="s">
        <v>73</v>
      </c>
      <c r="E123" s="133"/>
      <c r="F123" s="139"/>
      <c r="G123" s="188">
        <f aca="true" t="shared" si="34" ref="G123:Q123">SUM(G124:G126)</f>
        <v>3704992</v>
      </c>
      <c r="H123" s="189">
        <f t="shared" si="34"/>
        <v>1724331</v>
      </c>
      <c r="I123" s="190">
        <f t="shared" si="34"/>
        <v>5429323</v>
      </c>
      <c r="J123" s="191">
        <f t="shared" si="34"/>
        <v>2678294</v>
      </c>
      <c r="K123" s="189">
        <f t="shared" si="34"/>
        <v>5860369</v>
      </c>
      <c r="L123" s="188">
        <f t="shared" si="34"/>
        <v>10800757</v>
      </c>
      <c r="M123" s="188">
        <f t="shared" si="34"/>
        <v>9923706</v>
      </c>
      <c r="N123" s="188">
        <f t="shared" si="34"/>
        <v>7260857</v>
      </c>
      <c r="O123" s="189">
        <f t="shared" si="34"/>
        <v>7928410</v>
      </c>
      <c r="P123" s="188">
        <f t="shared" si="34"/>
        <v>44452393</v>
      </c>
      <c r="Q123" s="192">
        <f t="shared" si="34"/>
        <v>49881716</v>
      </c>
    </row>
    <row r="124" spans="3:17" ht="18" customHeight="1">
      <c r="C124" s="131"/>
      <c r="D124" s="134"/>
      <c r="E124" s="140" t="s">
        <v>102</v>
      </c>
      <c r="F124" s="136"/>
      <c r="G124" s="188">
        <v>1024542</v>
      </c>
      <c r="H124" s="189">
        <v>846747</v>
      </c>
      <c r="I124" s="190">
        <f>SUM(G124:H124)</f>
        <v>1871289</v>
      </c>
      <c r="J124" s="191">
        <v>457290</v>
      </c>
      <c r="K124" s="189">
        <v>3694203</v>
      </c>
      <c r="L124" s="188">
        <v>9268308</v>
      </c>
      <c r="M124" s="188">
        <v>8915076</v>
      </c>
      <c r="N124" s="188">
        <v>6055623</v>
      </c>
      <c r="O124" s="189">
        <v>7757649</v>
      </c>
      <c r="P124" s="188">
        <f>SUM(J124:O124)</f>
        <v>36148149</v>
      </c>
      <c r="Q124" s="192">
        <f>I124+P124</f>
        <v>38019438</v>
      </c>
    </row>
    <row r="125" spans="3:17" ht="18" customHeight="1">
      <c r="C125" s="131"/>
      <c r="D125" s="141"/>
      <c r="E125" s="138" t="s">
        <v>74</v>
      </c>
      <c r="F125" s="142"/>
      <c r="G125" s="188">
        <v>692348</v>
      </c>
      <c r="H125" s="189">
        <v>121280</v>
      </c>
      <c r="I125" s="190">
        <f>SUM(G125:H125)</f>
        <v>813628</v>
      </c>
      <c r="J125" s="191">
        <v>20970</v>
      </c>
      <c r="K125" s="189">
        <v>618155</v>
      </c>
      <c r="L125" s="188">
        <v>857568</v>
      </c>
      <c r="M125" s="188">
        <v>648630</v>
      </c>
      <c r="N125" s="188">
        <v>383269</v>
      </c>
      <c r="O125" s="189">
        <v>51691</v>
      </c>
      <c r="P125" s="188">
        <f>SUM(J125:O125)</f>
        <v>2580283</v>
      </c>
      <c r="Q125" s="192">
        <f>I125+P125</f>
        <v>3393911</v>
      </c>
    </row>
    <row r="126" spans="3:17" ht="18" customHeight="1">
      <c r="C126" s="131"/>
      <c r="D126" s="143"/>
      <c r="E126" s="135" t="s">
        <v>75</v>
      </c>
      <c r="F126" s="144"/>
      <c r="G126" s="188">
        <v>1988102</v>
      </c>
      <c r="H126" s="189">
        <v>756304</v>
      </c>
      <c r="I126" s="190">
        <f>SUM(G126:H126)</f>
        <v>2744406</v>
      </c>
      <c r="J126" s="191">
        <v>2200034</v>
      </c>
      <c r="K126" s="189">
        <v>1548011</v>
      </c>
      <c r="L126" s="188">
        <v>674881</v>
      </c>
      <c r="M126" s="188">
        <v>360000</v>
      </c>
      <c r="N126" s="188">
        <v>821965</v>
      </c>
      <c r="O126" s="189">
        <v>119070</v>
      </c>
      <c r="P126" s="188">
        <f>SUM(J126:O126)</f>
        <v>5723961</v>
      </c>
      <c r="Q126" s="192">
        <f>I126+P126</f>
        <v>8468367</v>
      </c>
    </row>
    <row r="127" spans="3:17" ht="18" customHeight="1">
      <c r="C127" s="131"/>
      <c r="D127" s="134" t="s">
        <v>76</v>
      </c>
      <c r="E127" s="145"/>
      <c r="F127" s="145"/>
      <c r="G127" s="188">
        <v>1910909</v>
      </c>
      <c r="H127" s="189">
        <v>2548194</v>
      </c>
      <c r="I127" s="190">
        <f>SUM(G127:H127)</f>
        <v>4459103</v>
      </c>
      <c r="J127" s="191">
        <v>525429</v>
      </c>
      <c r="K127" s="189">
        <v>11572475</v>
      </c>
      <c r="L127" s="188">
        <v>8908678</v>
      </c>
      <c r="M127" s="188">
        <v>9782116</v>
      </c>
      <c r="N127" s="188">
        <v>7765420</v>
      </c>
      <c r="O127" s="189">
        <v>3107893</v>
      </c>
      <c r="P127" s="188">
        <f>SUM(J127:O127)</f>
        <v>41662011</v>
      </c>
      <c r="Q127" s="192">
        <f>I127+P127</f>
        <v>46121114</v>
      </c>
    </row>
    <row r="128" spans="3:17" ht="18" customHeight="1">
      <c r="C128" s="146"/>
      <c r="D128" s="147" t="s">
        <v>103</v>
      </c>
      <c r="E128" s="148"/>
      <c r="F128" s="148"/>
      <c r="G128" s="193">
        <v>6282190</v>
      </c>
      <c r="H128" s="194">
        <v>2350020</v>
      </c>
      <c r="I128" s="195">
        <f>SUM(G128:H128)</f>
        <v>8632210</v>
      </c>
      <c r="J128" s="196">
        <v>3764373</v>
      </c>
      <c r="K128" s="194">
        <v>19314885</v>
      </c>
      <c r="L128" s="193">
        <v>12486860</v>
      </c>
      <c r="M128" s="193">
        <v>11609914</v>
      </c>
      <c r="N128" s="193">
        <v>5766296</v>
      </c>
      <c r="O128" s="194">
        <v>6168534</v>
      </c>
      <c r="P128" s="195">
        <f>SUM(J128:O128)</f>
        <v>59110862</v>
      </c>
      <c r="Q128" s="197">
        <f>I128+P128</f>
        <v>67743072</v>
      </c>
    </row>
    <row r="129" spans="3:17" ht="18" customHeight="1">
      <c r="C129" s="128" t="s">
        <v>77</v>
      </c>
      <c r="D129" s="149"/>
      <c r="E129" s="150"/>
      <c r="F129" s="151"/>
      <c r="G129" s="183">
        <f aca="true" t="shared" si="35" ref="G129:Q129">SUM(G130:G135)</f>
        <v>23697</v>
      </c>
      <c r="H129" s="184">
        <f t="shared" si="35"/>
        <v>0</v>
      </c>
      <c r="I129" s="185">
        <f t="shared" si="35"/>
        <v>23697</v>
      </c>
      <c r="J129" s="186">
        <f t="shared" si="35"/>
        <v>0</v>
      </c>
      <c r="K129" s="224">
        <f t="shared" si="35"/>
        <v>19926936</v>
      </c>
      <c r="L129" s="183">
        <f t="shared" si="35"/>
        <v>28103830</v>
      </c>
      <c r="M129" s="183">
        <f t="shared" si="35"/>
        <v>23089929</v>
      </c>
      <c r="N129" s="183">
        <f t="shared" si="35"/>
        <v>15537807</v>
      </c>
      <c r="O129" s="184">
        <f t="shared" si="35"/>
        <v>6880711</v>
      </c>
      <c r="P129" s="183">
        <f t="shared" si="35"/>
        <v>93539213</v>
      </c>
      <c r="Q129" s="187">
        <f t="shared" si="35"/>
        <v>93562910</v>
      </c>
    </row>
    <row r="130" spans="3:17" ht="18" customHeight="1">
      <c r="C130" s="131"/>
      <c r="D130" s="287" t="s">
        <v>78</v>
      </c>
      <c r="E130" s="288"/>
      <c r="F130" s="289"/>
      <c r="G130" s="198"/>
      <c r="H130" s="199"/>
      <c r="I130" s="200"/>
      <c r="J130" s="201"/>
      <c r="K130" s="225">
        <v>0</v>
      </c>
      <c r="L130" s="188">
        <v>0</v>
      </c>
      <c r="M130" s="188">
        <v>0</v>
      </c>
      <c r="N130" s="188">
        <v>0</v>
      </c>
      <c r="O130" s="189">
        <v>0</v>
      </c>
      <c r="P130" s="188">
        <f aca="true" t="shared" si="36" ref="P130:P135">SUM(J130:O130)</f>
        <v>0</v>
      </c>
      <c r="Q130" s="192">
        <f aca="true" t="shared" si="37" ref="Q130:Q135">I130+P130</f>
        <v>0</v>
      </c>
    </row>
    <row r="131" spans="3:17" ht="18" customHeight="1">
      <c r="C131" s="131"/>
      <c r="D131" s="287" t="s">
        <v>79</v>
      </c>
      <c r="E131" s="288"/>
      <c r="F131" s="289"/>
      <c r="G131" s="188">
        <v>23697</v>
      </c>
      <c r="H131" s="189">
        <v>0</v>
      </c>
      <c r="I131" s="190">
        <f>SUM(G131:H131)</f>
        <v>23697</v>
      </c>
      <c r="J131" s="191">
        <v>0</v>
      </c>
      <c r="K131" s="225">
        <v>945609</v>
      </c>
      <c r="L131" s="188">
        <v>1909452</v>
      </c>
      <c r="M131" s="188">
        <v>3026574</v>
      </c>
      <c r="N131" s="188">
        <v>2119014</v>
      </c>
      <c r="O131" s="189">
        <v>1896984</v>
      </c>
      <c r="P131" s="188">
        <f t="shared" si="36"/>
        <v>9897633</v>
      </c>
      <c r="Q131" s="192">
        <f t="shared" si="37"/>
        <v>9921330</v>
      </c>
    </row>
    <row r="132" spans="3:17" ht="18" customHeight="1">
      <c r="C132" s="131"/>
      <c r="D132" s="287" t="s">
        <v>80</v>
      </c>
      <c r="E132" s="288"/>
      <c r="F132" s="289"/>
      <c r="G132" s="188">
        <v>0</v>
      </c>
      <c r="H132" s="189">
        <v>0</v>
      </c>
      <c r="I132" s="190">
        <f>SUM(G132:H132)</f>
        <v>0</v>
      </c>
      <c r="J132" s="191">
        <v>0</v>
      </c>
      <c r="K132" s="225">
        <v>0</v>
      </c>
      <c r="L132" s="188">
        <v>622960</v>
      </c>
      <c r="M132" s="188">
        <v>666441</v>
      </c>
      <c r="N132" s="188">
        <v>405707</v>
      </c>
      <c r="O132" s="189">
        <v>814809</v>
      </c>
      <c r="P132" s="188">
        <f t="shared" si="36"/>
        <v>2509917</v>
      </c>
      <c r="Q132" s="192">
        <f t="shared" si="37"/>
        <v>2509917</v>
      </c>
    </row>
    <row r="133" spans="3:17" ht="18" customHeight="1">
      <c r="C133" s="131"/>
      <c r="D133" s="287" t="s">
        <v>81</v>
      </c>
      <c r="E133" s="288"/>
      <c r="F133" s="289"/>
      <c r="G133" s="199"/>
      <c r="H133" s="189">
        <v>0</v>
      </c>
      <c r="I133" s="190">
        <f>SUM(G133:H133)</f>
        <v>0</v>
      </c>
      <c r="J133" s="201"/>
      <c r="K133" s="225">
        <v>18981327</v>
      </c>
      <c r="L133" s="188">
        <v>25571418</v>
      </c>
      <c r="M133" s="188">
        <v>19396914</v>
      </c>
      <c r="N133" s="188">
        <v>13013086</v>
      </c>
      <c r="O133" s="189">
        <v>4168918</v>
      </c>
      <c r="P133" s="188">
        <f t="shared" si="36"/>
        <v>81131663</v>
      </c>
      <c r="Q133" s="192">
        <f t="shared" si="37"/>
        <v>81131663</v>
      </c>
    </row>
    <row r="134" spans="3:17" ht="18" customHeight="1">
      <c r="C134" s="131"/>
      <c r="D134" s="287" t="s">
        <v>82</v>
      </c>
      <c r="E134" s="288"/>
      <c r="F134" s="289"/>
      <c r="G134" s="198"/>
      <c r="H134" s="199"/>
      <c r="I134" s="200"/>
      <c r="J134" s="202"/>
      <c r="K134" s="225">
        <v>0</v>
      </c>
      <c r="L134" s="188">
        <v>0</v>
      </c>
      <c r="M134" s="188">
        <v>0</v>
      </c>
      <c r="N134" s="188">
        <v>0</v>
      </c>
      <c r="O134" s="189">
        <v>0</v>
      </c>
      <c r="P134" s="188">
        <f t="shared" si="36"/>
        <v>0</v>
      </c>
      <c r="Q134" s="192">
        <f t="shared" si="37"/>
        <v>0</v>
      </c>
    </row>
    <row r="135" spans="3:17" ht="18" customHeight="1">
      <c r="C135" s="152"/>
      <c r="D135" s="304" t="s">
        <v>83</v>
      </c>
      <c r="E135" s="305"/>
      <c r="F135" s="306"/>
      <c r="G135" s="193">
        <v>0</v>
      </c>
      <c r="H135" s="194">
        <v>0</v>
      </c>
      <c r="I135" s="195">
        <f>SUM(G135:H135)</f>
        <v>0</v>
      </c>
      <c r="J135" s="203"/>
      <c r="K135" s="226">
        <v>0</v>
      </c>
      <c r="L135" s="193">
        <v>0</v>
      </c>
      <c r="M135" s="193">
        <v>0</v>
      </c>
      <c r="N135" s="193">
        <v>0</v>
      </c>
      <c r="O135" s="194">
        <v>0</v>
      </c>
      <c r="P135" s="193">
        <f t="shared" si="36"/>
        <v>0</v>
      </c>
      <c r="Q135" s="197">
        <f t="shared" si="37"/>
        <v>0</v>
      </c>
    </row>
    <row r="136" spans="3:17" ht="18" customHeight="1">
      <c r="C136" s="131" t="s">
        <v>104</v>
      </c>
      <c r="D136" s="133"/>
      <c r="E136" s="133"/>
      <c r="F136" s="133"/>
      <c r="G136" s="184">
        <f>SUM(G137:G139)</f>
        <v>184017</v>
      </c>
      <c r="H136" s="184">
        <f>SUM(H137:H139)</f>
        <v>1237759</v>
      </c>
      <c r="I136" s="185">
        <f>SUM(I137:I139)</f>
        <v>1421776</v>
      </c>
      <c r="J136" s="204"/>
      <c r="K136" s="224">
        <f aca="true" t="shared" si="38" ref="K136:Q136">SUM(K137:K139)</f>
        <v>50477838</v>
      </c>
      <c r="L136" s="183">
        <f t="shared" si="38"/>
        <v>84903017</v>
      </c>
      <c r="M136" s="183">
        <f t="shared" si="38"/>
        <v>112986269</v>
      </c>
      <c r="N136" s="183">
        <f t="shared" si="38"/>
        <v>136632772</v>
      </c>
      <c r="O136" s="184">
        <f t="shared" si="38"/>
        <v>193456612</v>
      </c>
      <c r="P136" s="183">
        <f t="shared" si="38"/>
        <v>578456508</v>
      </c>
      <c r="Q136" s="187">
        <f t="shared" si="38"/>
        <v>579878284</v>
      </c>
    </row>
    <row r="137" spans="3:17" ht="18" customHeight="1">
      <c r="C137" s="131"/>
      <c r="D137" s="140" t="s">
        <v>31</v>
      </c>
      <c r="E137" s="140"/>
      <c r="F137" s="144"/>
      <c r="G137" s="189">
        <v>0</v>
      </c>
      <c r="H137" s="189">
        <v>1223701</v>
      </c>
      <c r="I137" s="190">
        <f>SUM(G137:H137)</f>
        <v>1223701</v>
      </c>
      <c r="J137" s="201"/>
      <c r="K137" s="225">
        <v>14592463</v>
      </c>
      <c r="L137" s="188">
        <v>31892943</v>
      </c>
      <c r="M137" s="188">
        <v>48704410</v>
      </c>
      <c r="N137" s="188">
        <v>66714980</v>
      </c>
      <c r="O137" s="189">
        <v>76275515</v>
      </c>
      <c r="P137" s="188">
        <f>SUM(J137:O137)</f>
        <v>238180311</v>
      </c>
      <c r="Q137" s="192">
        <f>I137+P137</f>
        <v>239404012</v>
      </c>
    </row>
    <row r="138" spans="3:17" ht="18" customHeight="1">
      <c r="C138" s="131"/>
      <c r="D138" s="140" t="s">
        <v>32</v>
      </c>
      <c r="E138" s="140"/>
      <c r="F138" s="144"/>
      <c r="G138" s="188">
        <v>184017</v>
      </c>
      <c r="H138" s="189">
        <v>14058</v>
      </c>
      <c r="I138" s="190">
        <f>SUM(G138:H138)</f>
        <v>198075</v>
      </c>
      <c r="J138" s="202"/>
      <c r="K138" s="225">
        <v>34268976</v>
      </c>
      <c r="L138" s="188">
        <v>50358606</v>
      </c>
      <c r="M138" s="188">
        <v>52818359</v>
      </c>
      <c r="N138" s="188">
        <v>46064230</v>
      </c>
      <c r="O138" s="189">
        <v>37061172</v>
      </c>
      <c r="P138" s="188">
        <f>SUM(J138:O138)</f>
        <v>220571343</v>
      </c>
      <c r="Q138" s="192">
        <f>I138+P138</f>
        <v>220769418</v>
      </c>
    </row>
    <row r="139" spans="3:17" ht="18" customHeight="1">
      <c r="C139" s="131"/>
      <c r="D139" s="153" t="s">
        <v>33</v>
      </c>
      <c r="E139" s="153"/>
      <c r="F139" s="154"/>
      <c r="G139" s="205">
        <v>0</v>
      </c>
      <c r="H139" s="206">
        <v>0</v>
      </c>
      <c r="I139" s="207">
        <f>SUM(G139:H139)</f>
        <v>0</v>
      </c>
      <c r="J139" s="208"/>
      <c r="K139" s="227">
        <v>1616399</v>
      </c>
      <c r="L139" s="210">
        <v>2651468</v>
      </c>
      <c r="M139" s="210">
        <v>11463500</v>
      </c>
      <c r="N139" s="210">
        <v>23853562</v>
      </c>
      <c r="O139" s="209">
        <v>80119925</v>
      </c>
      <c r="P139" s="210">
        <f>SUM(J139:O139)</f>
        <v>119704854</v>
      </c>
      <c r="Q139" s="211">
        <f>I139+P139</f>
        <v>119704854</v>
      </c>
    </row>
    <row r="140" spans="3:17" ht="18" customHeight="1" thickBot="1">
      <c r="C140" s="157"/>
      <c r="D140" s="158" t="s">
        <v>84</v>
      </c>
      <c r="E140" s="158"/>
      <c r="F140" s="158"/>
      <c r="G140" s="212">
        <f aca="true" t="shared" si="39" ref="G140:Q140">G109+G129+G136</f>
        <v>40715154</v>
      </c>
      <c r="H140" s="213">
        <f t="shared" si="39"/>
        <v>27683574</v>
      </c>
      <c r="I140" s="214">
        <f t="shared" si="39"/>
        <v>68398728</v>
      </c>
      <c r="J140" s="215">
        <f t="shared" si="39"/>
        <v>19906351</v>
      </c>
      <c r="K140" s="228">
        <f t="shared" si="39"/>
        <v>225251368</v>
      </c>
      <c r="L140" s="212">
        <f t="shared" si="39"/>
        <v>252200828</v>
      </c>
      <c r="M140" s="212">
        <f t="shared" si="39"/>
        <v>271224788</v>
      </c>
      <c r="N140" s="212">
        <f t="shared" si="39"/>
        <v>237545477</v>
      </c>
      <c r="O140" s="213">
        <f t="shared" si="39"/>
        <v>305694932</v>
      </c>
      <c r="P140" s="212">
        <f t="shared" si="39"/>
        <v>1311823744</v>
      </c>
      <c r="Q140" s="216">
        <f t="shared" si="39"/>
        <v>1380222472</v>
      </c>
    </row>
  </sheetData>
  <mergeCells count="40">
    <mergeCell ref="D134:F134"/>
    <mergeCell ref="D135:F135"/>
    <mergeCell ref="D130:F130"/>
    <mergeCell ref="D131:F131"/>
    <mergeCell ref="D132:F132"/>
    <mergeCell ref="D133:F133"/>
    <mergeCell ref="D102:F102"/>
    <mergeCell ref="E115:F115"/>
    <mergeCell ref="E121:F121"/>
    <mergeCell ref="E122:F122"/>
    <mergeCell ref="D98:F98"/>
    <mergeCell ref="D99:F99"/>
    <mergeCell ref="D100:F100"/>
    <mergeCell ref="D101:F101"/>
    <mergeCell ref="E82:F82"/>
    <mergeCell ref="E88:F88"/>
    <mergeCell ref="E89:F89"/>
    <mergeCell ref="D97:F97"/>
    <mergeCell ref="D66:F66"/>
    <mergeCell ref="D67:F67"/>
    <mergeCell ref="D68:F68"/>
    <mergeCell ref="D69:F69"/>
    <mergeCell ref="E57:F57"/>
    <mergeCell ref="E58:F58"/>
    <mergeCell ref="D64:F64"/>
    <mergeCell ref="D65:F65"/>
    <mergeCell ref="D35:F35"/>
    <mergeCell ref="D36:F36"/>
    <mergeCell ref="D37:F37"/>
    <mergeCell ref="E51:F51"/>
    <mergeCell ref="D38:F38"/>
    <mergeCell ref="D33:F33"/>
    <mergeCell ref="D34:F34"/>
    <mergeCell ref="Q9:Q10"/>
    <mergeCell ref="E24:F24"/>
    <mergeCell ref="E25:F25"/>
    <mergeCell ref="C9:F10"/>
    <mergeCell ref="E18:F18"/>
    <mergeCell ref="G9:I9"/>
    <mergeCell ref="J9:P9"/>
  </mergeCells>
  <printOptions/>
  <pageMargins left="0.5905511811023623" right="0.1968503937007874" top="0.3937007874015748" bottom="0.2" header="0.5118110236220472" footer="0.31"/>
  <pageSetup horizontalDpi="300" verticalDpi="300" orientation="landscape" paperSize="9" scale="77" r:id="rId2"/>
  <rowBreaks count="3" manualBreakCount="3">
    <brk id="43" max="255" man="1"/>
    <brk id="74" max="255" man="1"/>
    <brk id="107" max="255" man="1"/>
  </rowBreaks>
  <colBreaks count="1" manualBreakCount="1">
    <brk id="17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4"/>
  <dimension ref="A1:R44"/>
  <sheetViews>
    <sheetView view="pageBreakPreview" zoomScaleNormal="80" zoomScaleSheetLayoutView="100" workbookViewId="0" topLeftCell="A1">
      <selection activeCell="O33" sqref="O33"/>
    </sheetView>
  </sheetViews>
  <sheetFormatPr defaultColWidth="9.00390625" defaultRowHeight="13.5"/>
  <cols>
    <col min="1" max="5" width="1.4921875" style="117" customWidth="1"/>
    <col min="6" max="6" width="33.625" style="117" customWidth="1"/>
    <col min="7" max="17" width="10.375" style="117" customWidth="1"/>
    <col min="18" max="18" width="1.4921875" style="117" customWidth="1"/>
    <col min="19" max="16384" width="8.00390625" style="117" customWidth="1"/>
  </cols>
  <sheetData>
    <row r="1" s="113" customFormat="1" ht="17.25">
      <c r="A1" s="112" t="s">
        <v>112</v>
      </c>
    </row>
    <row r="2" spans="1:18" s="113" customFormat="1" ht="24" customHeight="1">
      <c r="A2" s="160" t="s">
        <v>16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14"/>
      <c r="N2" s="114"/>
      <c r="O2" s="114"/>
      <c r="P2" s="114"/>
      <c r="Q2" s="114"/>
      <c r="R2" s="114"/>
    </row>
    <row r="3" spans="1:18" s="113" customFormat="1" ht="21" customHeight="1">
      <c r="A3" s="114" t="str">
        <f>'様式１'!A5</f>
        <v>平成１９年２月月報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</row>
    <row r="4" spans="1:12" s="116" customFormat="1" ht="13.5">
      <c r="A4" s="115"/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</row>
    <row r="5" spans="1:5" ht="17.25">
      <c r="A5" s="162" t="s">
        <v>66</v>
      </c>
      <c r="B5" s="162"/>
      <c r="C5" s="162"/>
      <c r="D5" s="162"/>
      <c r="E5" s="162"/>
    </row>
    <row r="6" spans="2:3" ht="14.25">
      <c r="B6" s="118" t="s">
        <v>113</v>
      </c>
      <c r="C6" s="118"/>
    </row>
    <row r="7" spans="2:4" ht="15" thickBot="1">
      <c r="B7" s="118"/>
      <c r="C7" s="118"/>
      <c r="D7" s="163" t="s">
        <v>114</v>
      </c>
    </row>
    <row r="8" spans="3:17" ht="12">
      <c r="C8" s="292" t="s">
        <v>108</v>
      </c>
      <c r="D8" s="293"/>
      <c r="E8" s="293"/>
      <c r="F8" s="294"/>
      <c r="G8" s="307" t="s">
        <v>49</v>
      </c>
      <c r="H8" s="308"/>
      <c r="I8" s="309"/>
      <c r="J8" s="310" t="s">
        <v>50</v>
      </c>
      <c r="K8" s="308"/>
      <c r="L8" s="308"/>
      <c r="M8" s="308"/>
      <c r="N8" s="308"/>
      <c r="O8" s="308"/>
      <c r="P8" s="308"/>
      <c r="Q8" s="311" t="s">
        <v>47</v>
      </c>
    </row>
    <row r="9" spans="3:17" ht="24.75" customHeight="1">
      <c r="C9" s="295"/>
      <c r="D9" s="296"/>
      <c r="E9" s="296"/>
      <c r="F9" s="297"/>
      <c r="G9" s="120" t="s">
        <v>89</v>
      </c>
      <c r="H9" s="121" t="s">
        <v>90</v>
      </c>
      <c r="I9" s="122" t="s">
        <v>45</v>
      </c>
      <c r="J9" s="123" t="s">
        <v>46</v>
      </c>
      <c r="K9" s="121" t="s">
        <v>10</v>
      </c>
      <c r="L9" s="120" t="s">
        <v>11</v>
      </c>
      <c r="M9" s="120" t="s">
        <v>12</v>
      </c>
      <c r="N9" s="120" t="s">
        <v>13</v>
      </c>
      <c r="O9" s="121" t="s">
        <v>14</v>
      </c>
      <c r="P9" s="164" t="s">
        <v>2</v>
      </c>
      <c r="Q9" s="312"/>
    </row>
    <row r="10" spans="3:17" ht="14.25" customHeight="1">
      <c r="C10" s="124" t="s">
        <v>69</v>
      </c>
      <c r="D10" s="125"/>
      <c r="E10" s="125"/>
      <c r="F10" s="125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7"/>
    </row>
    <row r="11" spans="3:17" ht="14.25" customHeight="1">
      <c r="C11" s="131"/>
      <c r="D11" s="165" t="s">
        <v>120</v>
      </c>
      <c r="E11" s="133"/>
      <c r="F11" s="145"/>
      <c r="G11" s="219">
        <f aca="true" t="shared" si="0" ref="G11:Q11">SUM(G12:G18)</f>
        <v>0</v>
      </c>
      <c r="H11" s="222">
        <f t="shared" si="0"/>
        <v>3</v>
      </c>
      <c r="I11" s="185">
        <f t="shared" si="0"/>
        <v>3</v>
      </c>
      <c r="J11" s="186">
        <f t="shared" si="0"/>
        <v>0</v>
      </c>
      <c r="K11" s="229">
        <f t="shared" si="0"/>
        <v>189</v>
      </c>
      <c r="L11" s="222">
        <f t="shared" si="0"/>
        <v>287</v>
      </c>
      <c r="M11" s="222">
        <f t="shared" si="0"/>
        <v>337</v>
      </c>
      <c r="N11" s="222">
        <f t="shared" si="0"/>
        <v>345</v>
      </c>
      <c r="O11" s="222">
        <f t="shared" si="0"/>
        <v>417</v>
      </c>
      <c r="P11" s="185">
        <f t="shared" si="0"/>
        <v>1575</v>
      </c>
      <c r="Q11" s="187">
        <f t="shared" si="0"/>
        <v>1578</v>
      </c>
    </row>
    <row r="12" spans="3:17" ht="14.25" customHeight="1">
      <c r="C12" s="131"/>
      <c r="D12" s="156"/>
      <c r="E12" s="135" t="s">
        <v>115</v>
      </c>
      <c r="F12" s="137"/>
      <c r="G12" s="219">
        <v>0</v>
      </c>
      <c r="H12" s="219">
        <v>0</v>
      </c>
      <c r="I12" s="220">
        <f aca="true" t="shared" si="1" ref="I12:I18">SUM(G12:H12)</f>
        <v>0</v>
      </c>
      <c r="J12" s="201"/>
      <c r="K12" s="230">
        <v>59</v>
      </c>
      <c r="L12" s="222">
        <v>113</v>
      </c>
      <c r="M12" s="222">
        <v>151</v>
      </c>
      <c r="N12" s="222">
        <v>191</v>
      </c>
      <c r="O12" s="222">
        <v>194</v>
      </c>
      <c r="P12" s="220">
        <f aca="true" t="shared" si="2" ref="P12:P18">SUM(J12:O12)</f>
        <v>708</v>
      </c>
      <c r="Q12" s="223">
        <f aca="true" t="shared" si="3" ref="Q12:Q18">I12+P12</f>
        <v>708</v>
      </c>
    </row>
    <row r="13" spans="3:17" ht="14.25" customHeight="1">
      <c r="C13" s="131"/>
      <c r="D13" s="166"/>
      <c r="E13" s="135" t="s">
        <v>32</v>
      </c>
      <c r="F13" s="137"/>
      <c r="G13" s="219">
        <v>0</v>
      </c>
      <c r="H13" s="219">
        <v>0</v>
      </c>
      <c r="I13" s="220">
        <f t="shared" si="1"/>
        <v>0</v>
      </c>
      <c r="J13" s="201"/>
      <c r="K13" s="230">
        <v>88</v>
      </c>
      <c r="L13" s="222">
        <v>104</v>
      </c>
      <c r="M13" s="222">
        <v>98</v>
      </c>
      <c r="N13" s="222">
        <v>88</v>
      </c>
      <c r="O13" s="222">
        <v>61</v>
      </c>
      <c r="P13" s="220">
        <f t="shared" si="2"/>
        <v>439</v>
      </c>
      <c r="Q13" s="223">
        <f t="shared" si="3"/>
        <v>439</v>
      </c>
    </row>
    <row r="14" spans="3:17" ht="14.25" customHeight="1">
      <c r="C14" s="131"/>
      <c r="D14" s="156"/>
      <c r="E14" s="135" t="s">
        <v>116</v>
      </c>
      <c r="F14" s="137"/>
      <c r="G14" s="219">
        <v>0</v>
      </c>
      <c r="H14" s="219">
        <v>0</v>
      </c>
      <c r="I14" s="220">
        <f t="shared" si="1"/>
        <v>0</v>
      </c>
      <c r="J14" s="201"/>
      <c r="K14" s="230">
        <v>6</v>
      </c>
      <c r="L14" s="222">
        <v>5</v>
      </c>
      <c r="M14" s="222">
        <v>17</v>
      </c>
      <c r="N14" s="222">
        <v>30</v>
      </c>
      <c r="O14" s="222">
        <v>120</v>
      </c>
      <c r="P14" s="220">
        <f t="shared" si="2"/>
        <v>178</v>
      </c>
      <c r="Q14" s="223">
        <f t="shared" si="3"/>
        <v>178</v>
      </c>
    </row>
    <row r="15" spans="3:17" ht="14.25" customHeight="1">
      <c r="C15" s="131"/>
      <c r="D15" s="156"/>
      <c r="E15" s="287" t="s">
        <v>109</v>
      </c>
      <c r="F15" s="289"/>
      <c r="G15" s="219">
        <v>0</v>
      </c>
      <c r="H15" s="219">
        <v>0</v>
      </c>
      <c r="I15" s="220">
        <f t="shared" si="1"/>
        <v>0</v>
      </c>
      <c r="J15" s="201"/>
      <c r="K15" s="230">
        <v>0</v>
      </c>
      <c r="L15" s="222">
        <v>0</v>
      </c>
      <c r="M15" s="222">
        <v>0</v>
      </c>
      <c r="N15" s="222">
        <v>0</v>
      </c>
      <c r="O15" s="222">
        <v>0</v>
      </c>
      <c r="P15" s="220">
        <f t="shared" si="2"/>
        <v>0</v>
      </c>
      <c r="Q15" s="223">
        <f t="shared" si="3"/>
        <v>0</v>
      </c>
    </row>
    <row r="16" spans="3:17" ht="14.25" customHeight="1">
      <c r="C16" s="131"/>
      <c r="D16" s="156"/>
      <c r="E16" s="135" t="s">
        <v>117</v>
      </c>
      <c r="F16" s="137"/>
      <c r="G16" s="222">
        <v>0</v>
      </c>
      <c r="H16" s="222">
        <v>3</v>
      </c>
      <c r="I16" s="220">
        <f t="shared" si="1"/>
        <v>3</v>
      </c>
      <c r="J16" s="221">
        <v>0</v>
      </c>
      <c r="K16" s="230">
        <v>29</v>
      </c>
      <c r="L16" s="222">
        <v>55</v>
      </c>
      <c r="M16" s="222">
        <v>53</v>
      </c>
      <c r="N16" s="222">
        <v>29</v>
      </c>
      <c r="O16" s="222">
        <v>33</v>
      </c>
      <c r="P16" s="220">
        <f t="shared" si="2"/>
        <v>199</v>
      </c>
      <c r="Q16" s="223">
        <f t="shared" si="3"/>
        <v>202</v>
      </c>
    </row>
    <row r="17" spans="3:17" ht="14.25" customHeight="1">
      <c r="C17" s="131"/>
      <c r="D17" s="156"/>
      <c r="E17" s="287" t="s">
        <v>110</v>
      </c>
      <c r="F17" s="289"/>
      <c r="G17" s="231">
        <v>0</v>
      </c>
      <c r="H17" s="231">
        <v>0</v>
      </c>
      <c r="I17" s="232">
        <f t="shared" si="1"/>
        <v>0</v>
      </c>
      <c r="J17" s="233">
        <v>0</v>
      </c>
      <c r="K17" s="234">
        <v>7</v>
      </c>
      <c r="L17" s="231">
        <v>10</v>
      </c>
      <c r="M17" s="231">
        <v>18</v>
      </c>
      <c r="N17" s="231">
        <v>7</v>
      </c>
      <c r="O17" s="231">
        <v>9</v>
      </c>
      <c r="P17" s="232">
        <f t="shared" si="2"/>
        <v>51</v>
      </c>
      <c r="Q17" s="235">
        <f t="shared" si="3"/>
        <v>51</v>
      </c>
    </row>
    <row r="18" spans="3:17" ht="14.25" customHeight="1">
      <c r="C18" s="131"/>
      <c r="D18" s="155"/>
      <c r="E18" s="304" t="s">
        <v>111</v>
      </c>
      <c r="F18" s="306"/>
      <c r="G18" s="193">
        <v>0</v>
      </c>
      <c r="H18" s="193">
        <v>0</v>
      </c>
      <c r="I18" s="195">
        <f t="shared" si="1"/>
        <v>0</v>
      </c>
      <c r="J18" s="196">
        <v>0</v>
      </c>
      <c r="K18" s="236">
        <v>0</v>
      </c>
      <c r="L18" s="193">
        <v>0</v>
      </c>
      <c r="M18" s="193">
        <v>0</v>
      </c>
      <c r="N18" s="193">
        <v>0</v>
      </c>
      <c r="O18" s="193">
        <v>0</v>
      </c>
      <c r="P18" s="195">
        <f t="shared" si="2"/>
        <v>0</v>
      </c>
      <c r="Q18" s="197">
        <f t="shared" si="3"/>
        <v>0</v>
      </c>
    </row>
    <row r="19" spans="3:17" ht="14.25" customHeight="1">
      <c r="C19" s="131"/>
      <c r="D19" s="167" t="s">
        <v>118</v>
      </c>
      <c r="E19" s="150"/>
      <c r="F19" s="145"/>
      <c r="G19" s="188">
        <f aca="true" t="shared" si="4" ref="G19:Q19">SUM(G20:G26)</f>
        <v>0</v>
      </c>
      <c r="H19" s="188">
        <f t="shared" si="4"/>
        <v>1</v>
      </c>
      <c r="I19" s="190">
        <f t="shared" si="4"/>
        <v>1</v>
      </c>
      <c r="J19" s="191">
        <f t="shared" si="4"/>
        <v>0</v>
      </c>
      <c r="K19" s="229">
        <f t="shared" si="4"/>
        <v>62</v>
      </c>
      <c r="L19" s="188">
        <f t="shared" si="4"/>
        <v>95</v>
      </c>
      <c r="M19" s="188">
        <f t="shared" si="4"/>
        <v>104</v>
      </c>
      <c r="N19" s="188">
        <f t="shared" si="4"/>
        <v>102</v>
      </c>
      <c r="O19" s="188">
        <f t="shared" si="4"/>
        <v>107</v>
      </c>
      <c r="P19" s="190">
        <f t="shared" si="4"/>
        <v>470</v>
      </c>
      <c r="Q19" s="192">
        <f t="shared" si="4"/>
        <v>471</v>
      </c>
    </row>
    <row r="20" spans="3:17" ht="14.25" customHeight="1">
      <c r="C20" s="131"/>
      <c r="D20" s="156"/>
      <c r="E20" s="135" t="s">
        <v>115</v>
      </c>
      <c r="F20" s="137"/>
      <c r="G20" s="219">
        <v>0</v>
      </c>
      <c r="H20" s="219">
        <v>0</v>
      </c>
      <c r="I20" s="220">
        <f aca="true" t="shared" si="5" ref="I20:I26">SUM(G20:H20)</f>
        <v>0</v>
      </c>
      <c r="J20" s="201"/>
      <c r="K20" s="230">
        <v>19</v>
      </c>
      <c r="L20" s="222">
        <v>33</v>
      </c>
      <c r="M20" s="222">
        <v>48</v>
      </c>
      <c r="N20" s="222">
        <v>57</v>
      </c>
      <c r="O20" s="222">
        <v>50</v>
      </c>
      <c r="P20" s="220">
        <f aca="true" t="shared" si="6" ref="P20:P26">SUM(J20:O20)</f>
        <v>207</v>
      </c>
      <c r="Q20" s="223">
        <f aca="true" t="shared" si="7" ref="Q20:Q26">I20+P20</f>
        <v>207</v>
      </c>
    </row>
    <row r="21" spans="3:17" ht="14.25" customHeight="1">
      <c r="C21" s="131"/>
      <c r="D21" s="166"/>
      <c r="E21" s="135" t="s">
        <v>32</v>
      </c>
      <c r="F21" s="137"/>
      <c r="G21" s="219">
        <v>0</v>
      </c>
      <c r="H21" s="219">
        <v>0</v>
      </c>
      <c r="I21" s="220">
        <f t="shared" si="5"/>
        <v>0</v>
      </c>
      <c r="J21" s="201"/>
      <c r="K21" s="230">
        <v>19</v>
      </c>
      <c r="L21" s="222">
        <v>27</v>
      </c>
      <c r="M21" s="222">
        <v>13</v>
      </c>
      <c r="N21" s="222">
        <v>19</v>
      </c>
      <c r="O21" s="222">
        <v>7</v>
      </c>
      <c r="P21" s="220">
        <f t="shared" si="6"/>
        <v>85</v>
      </c>
      <c r="Q21" s="223">
        <f t="shared" si="7"/>
        <v>85</v>
      </c>
    </row>
    <row r="22" spans="3:17" ht="14.25" customHeight="1">
      <c r="C22" s="131"/>
      <c r="D22" s="156"/>
      <c r="E22" s="135" t="s">
        <v>116</v>
      </c>
      <c r="F22" s="137"/>
      <c r="G22" s="219">
        <v>0</v>
      </c>
      <c r="H22" s="219">
        <v>0</v>
      </c>
      <c r="I22" s="220">
        <f t="shared" si="5"/>
        <v>0</v>
      </c>
      <c r="J22" s="201"/>
      <c r="K22" s="230">
        <v>3</v>
      </c>
      <c r="L22" s="222">
        <v>0</v>
      </c>
      <c r="M22" s="222">
        <v>6</v>
      </c>
      <c r="N22" s="222">
        <v>9</v>
      </c>
      <c r="O22" s="222">
        <v>26</v>
      </c>
      <c r="P22" s="220">
        <f t="shared" si="6"/>
        <v>44</v>
      </c>
      <c r="Q22" s="223">
        <f t="shared" si="7"/>
        <v>44</v>
      </c>
    </row>
    <row r="23" spans="3:17" ht="14.25" customHeight="1">
      <c r="C23" s="131"/>
      <c r="D23" s="156"/>
      <c r="E23" s="287" t="s">
        <v>109</v>
      </c>
      <c r="F23" s="289"/>
      <c r="G23" s="219">
        <v>0</v>
      </c>
      <c r="H23" s="219">
        <v>0</v>
      </c>
      <c r="I23" s="220">
        <f t="shared" si="5"/>
        <v>0</v>
      </c>
      <c r="J23" s="201"/>
      <c r="K23" s="230">
        <v>0</v>
      </c>
      <c r="L23" s="222">
        <v>0</v>
      </c>
      <c r="M23" s="222">
        <v>0</v>
      </c>
      <c r="N23" s="222">
        <v>0</v>
      </c>
      <c r="O23" s="222">
        <v>0</v>
      </c>
      <c r="P23" s="220">
        <f>SUM(J23:O23)</f>
        <v>0</v>
      </c>
      <c r="Q23" s="223">
        <f t="shared" si="7"/>
        <v>0</v>
      </c>
    </row>
    <row r="24" spans="3:17" ht="14.25" customHeight="1">
      <c r="C24" s="131"/>
      <c r="D24" s="156"/>
      <c r="E24" s="135" t="s">
        <v>117</v>
      </c>
      <c r="F24" s="137"/>
      <c r="G24" s="222">
        <v>0</v>
      </c>
      <c r="H24" s="222">
        <v>1</v>
      </c>
      <c r="I24" s="220">
        <f t="shared" si="5"/>
        <v>1</v>
      </c>
      <c r="J24" s="221">
        <v>0</v>
      </c>
      <c r="K24" s="230">
        <v>20</v>
      </c>
      <c r="L24" s="222">
        <v>35</v>
      </c>
      <c r="M24" s="222">
        <v>31</v>
      </c>
      <c r="N24" s="222">
        <v>16</v>
      </c>
      <c r="O24" s="222">
        <v>24</v>
      </c>
      <c r="P24" s="220">
        <f t="shared" si="6"/>
        <v>126</v>
      </c>
      <c r="Q24" s="223">
        <f t="shared" si="7"/>
        <v>127</v>
      </c>
    </row>
    <row r="25" spans="3:17" ht="14.25" customHeight="1">
      <c r="C25" s="131"/>
      <c r="D25" s="156"/>
      <c r="E25" s="287" t="s">
        <v>110</v>
      </c>
      <c r="F25" s="289"/>
      <c r="G25" s="231">
        <v>0</v>
      </c>
      <c r="H25" s="231">
        <v>0</v>
      </c>
      <c r="I25" s="232">
        <f t="shared" si="5"/>
        <v>0</v>
      </c>
      <c r="J25" s="233">
        <v>0</v>
      </c>
      <c r="K25" s="234">
        <v>1</v>
      </c>
      <c r="L25" s="231">
        <v>0</v>
      </c>
      <c r="M25" s="231">
        <v>6</v>
      </c>
      <c r="N25" s="231">
        <v>1</v>
      </c>
      <c r="O25" s="231">
        <v>0</v>
      </c>
      <c r="P25" s="232">
        <f t="shared" si="6"/>
        <v>8</v>
      </c>
      <c r="Q25" s="235">
        <f t="shared" si="7"/>
        <v>8</v>
      </c>
    </row>
    <row r="26" spans="3:17" ht="14.25" customHeight="1" thickBot="1">
      <c r="C26" s="168"/>
      <c r="D26" s="169"/>
      <c r="E26" s="313" t="s">
        <v>111</v>
      </c>
      <c r="F26" s="314"/>
      <c r="G26" s="237">
        <v>0</v>
      </c>
      <c r="H26" s="237">
        <v>0</v>
      </c>
      <c r="I26" s="238">
        <f t="shared" si="5"/>
        <v>0</v>
      </c>
      <c r="J26" s="239">
        <v>0</v>
      </c>
      <c r="K26" s="240">
        <v>0</v>
      </c>
      <c r="L26" s="237">
        <v>0</v>
      </c>
      <c r="M26" s="237">
        <v>0</v>
      </c>
      <c r="N26" s="237">
        <v>0</v>
      </c>
      <c r="O26" s="237">
        <v>0</v>
      </c>
      <c r="P26" s="238">
        <f t="shared" si="6"/>
        <v>0</v>
      </c>
      <c r="Q26" s="241">
        <f t="shared" si="7"/>
        <v>0</v>
      </c>
    </row>
    <row r="27" spans="3:17" ht="14.25" customHeight="1">
      <c r="C27" s="152" t="s">
        <v>119</v>
      </c>
      <c r="D27" s="170"/>
      <c r="E27" s="170"/>
      <c r="F27" s="170"/>
      <c r="G27" s="242"/>
      <c r="H27" s="242"/>
      <c r="I27" s="242"/>
      <c r="J27" s="242"/>
      <c r="K27" s="242"/>
      <c r="L27" s="242"/>
      <c r="M27" s="242"/>
      <c r="N27" s="242"/>
      <c r="O27" s="242"/>
      <c r="P27" s="242"/>
      <c r="Q27" s="243"/>
    </row>
    <row r="28" spans="3:17" ht="14.25" customHeight="1">
      <c r="C28" s="131"/>
      <c r="D28" s="165" t="s">
        <v>121</v>
      </c>
      <c r="E28" s="133"/>
      <c r="F28" s="145"/>
      <c r="G28" s="219">
        <f aca="true" t="shared" si="8" ref="G28:P28">SUM(G29:G35)</f>
        <v>0</v>
      </c>
      <c r="H28" s="222">
        <f t="shared" si="8"/>
        <v>11990</v>
      </c>
      <c r="I28" s="185">
        <f t="shared" si="8"/>
        <v>11990</v>
      </c>
      <c r="J28" s="186">
        <f t="shared" si="8"/>
        <v>0</v>
      </c>
      <c r="K28" s="229">
        <f t="shared" si="8"/>
        <v>4431430</v>
      </c>
      <c r="L28" s="222">
        <f t="shared" si="8"/>
        <v>6755180</v>
      </c>
      <c r="M28" s="222">
        <f t="shared" si="8"/>
        <v>7916170</v>
      </c>
      <c r="N28" s="222">
        <f t="shared" si="8"/>
        <v>9072320</v>
      </c>
      <c r="O28" s="222">
        <f t="shared" si="8"/>
        <v>11156330</v>
      </c>
      <c r="P28" s="185">
        <f t="shared" si="8"/>
        <v>39331430</v>
      </c>
      <c r="Q28" s="187">
        <f>SUM(Q29:Q35)</f>
        <v>39343420</v>
      </c>
    </row>
    <row r="29" spans="3:17" ht="14.25" customHeight="1">
      <c r="C29" s="131"/>
      <c r="D29" s="156"/>
      <c r="E29" s="135" t="s">
        <v>115</v>
      </c>
      <c r="F29" s="137"/>
      <c r="G29" s="219">
        <v>0</v>
      </c>
      <c r="H29" s="219">
        <v>0</v>
      </c>
      <c r="I29" s="220">
        <f aca="true" t="shared" si="9" ref="I29:I35">SUM(G29:H29)</f>
        <v>0</v>
      </c>
      <c r="J29" s="201"/>
      <c r="K29" s="230">
        <v>1717910</v>
      </c>
      <c r="L29" s="222">
        <v>3242060</v>
      </c>
      <c r="M29" s="222">
        <v>4342260</v>
      </c>
      <c r="N29" s="222">
        <v>5456760</v>
      </c>
      <c r="O29" s="222">
        <v>5569010</v>
      </c>
      <c r="P29" s="220">
        <f aca="true" t="shared" si="10" ref="P29:P35">SUM(J29:O29)</f>
        <v>20328000</v>
      </c>
      <c r="Q29" s="223">
        <f aca="true" t="shared" si="11" ref="Q29:Q35">I29+P29</f>
        <v>20328000</v>
      </c>
    </row>
    <row r="30" spans="3:17" ht="14.25" customHeight="1">
      <c r="C30" s="131"/>
      <c r="D30" s="166"/>
      <c r="E30" s="135" t="s">
        <v>32</v>
      </c>
      <c r="F30" s="137"/>
      <c r="G30" s="219">
        <v>0</v>
      </c>
      <c r="H30" s="219">
        <v>0</v>
      </c>
      <c r="I30" s="220">
        <f t="shared" si="9"/>
        <v>0</v>
      </c>
      <c r="J30" s="201"/>
      <c r="K30" s="230">
        <v>2307250</v>
      </c>
      <c r="L30" s="222">
        <v>2942470</v>
      </c>
      <c r="M30" s="222">
        <v>2585360</v>
      </c>
      <c r="N30" s="222">
        <v>2402550</v>
      </c>
      <c r="O30" s="222">
        <v>1701710</v>
      </c>
      <c r="P30" s="220">
        <f t="shared" si="10"/>
        <v>11939340</v>
      </c>
      <c r="Q30" s="223">
        <f t="shared" si="11"/>
        <v>11939340</v>
      </c>
    </row>
    <row r="31" spans="3:17" ht="14.25" customHeight="1">
      <c r="C31" s="131"/>
      <c r="D31" s="156"/>
      <c r="E31" s="135" t="s">
        <v>116</v>
      </c>
      <c r="F31" s="137"/>
      <c r="G31" s="219">
        <v>0</v>
      </c>
      <c r="H31" s="219">
        <v>0</v>
      </c>
      <c r="I31" s="220">
        <f t="shared" si="9"/>
        <v>0</v>
      </c>
      <c r="J31" s="201"/>
      <c r="K31" s="230">
        <v>183960</v>
      </c>
      <c r="L31" s="222">
        <v>137330</v>
      </c>
      <c r="M31" s="222">
        <v>488140</v>
      </c>
      <c r="N31" s="222">
        <v>905340</v>
      </c>
      <c r="O31" s="222">
        <v>3482380</v>
      </c>
      <c r="P31" s="220">
        <f t="shared" si="10"/>
        <v>5197150</v>
      </c>
      <c r="Q31" s="223">
        <f>I31+P31</f>
        <v>5197150</v>
      </c>
    </row>
    <row r="32" spans="3:17" ht="14.25" customHeight="1">
      <c r="C32" s="131"/>
      <c r="D32" s="156"/>
      <c r="E32" s="287" t="s">
        <v>109</v>
      </c>
      <c r="F32" s="289"/>
      <c r="G32" s="219">
        <v>0</v>
      </c>
      <c r="H32" s="219">
        <v>0</v>
      </c>
      <c r="I32" s="220">
        <f t="shared" si="9"/>
        <v>0</v>
      </c>
      <c r="J32" s="201"/>
      <c r="K32" s="230">
        <v>0</v>
      </c>
      <c r="L32" s="222">
        <v>0</v>
      </c>
      <c r="M32" s="222">
        <v>0</v>
      </c>
      <c r="N32" s="222">
        <v>0</v>
      </c>
      <c r="O32" s="222">
        <v>0</v>
      </c>
      <c r="P32" s="220">
        <f>SUM(J32:O32)</f>
        <v>0</v>
      </c>
      <c r="Q32" s="223">
        <f t="shared" si="11"/>
        <v>0</v>
      </c>
    </row>
    <row r="33" spans="3:17" ht="14.25" customHeight="1">
      <c r="C33" s="131"/>
      <c r="D33" s="156"/>
      <c r="E33" s="135" t="s">
        <v>117</v>
      </c>
      <c r="F33" s="137"/>
      <c r="G33" s="222">
        <v>0</v>
      </c>
      <c r="H33" s="222">
        <v>11990</v>
      </c>
      <c r="I33" s="220">
        <f t="shared" si="9"/>
        <v>11990</v>
      </c>
      <c r="J33" s="221">
        <v>0</v>
      </c>
      <c r="K33" s="230">
        <v>189880</v>
      </c>
      <c r="L33" s="222">
        <v>376600</v>
      </c>
      <c r="M33" s="222">
        <v>391180</v>
      </c>
      <c r="N33" s="222">
        <v>258750</v>
      </c>
      <c r="O33" s="222">
        <v>340260</v>
      </c>
      <c r="P33" s="220">
        <f t="shared" si="10"/>
        <v>1556670</v>
      </c>
      <c r="Q33" s="223">
        <f t="shared" si="11"/>
        <v>1568660</v>
      </c>
    </row>
    <row r="34" spans="3:17" ht="14.25" customHeight="1">
      <c r="C34" s="131"/>
      <c r="D34" s="156"/>
      <c r="E34" s="287" t="s">
        <v>110</v>
      </c>
      <c r="F34" s="289"/>
      <c r="G34" s="231">
        <v>0</v>
      </c>
      <c r="H34" s="231">
        <v>0</v>
      </c>
      <c r="I34" s="232">
        <f t="shared" si="9"/>
        <v>0</v>
      </c>
      <c r="J34" s="233">
        <v>0</v>
      </c>
      <c r="K34" s="234">
        <v>32430</v>
      </c>
      <c r="L34" s="231">
        <v>56720</v>
      </c>
      <c r="M34" s="231">
        <v>109230</v>
      </c>
      <c r="N34" s="231">
        <v>48920</v>
      </c>
      <c r="O34" s="231">
        <v>62970</v>
      </c>
      <c r="P34" s="232">
        <f t="shared" si="10"/>
        <v>310270</v>
      </c>
      <c r="Q34" s="235">
        <f t="shared" si="11"/>
        <v>310270</v>
      </c>
    </row>
    <row r="35" spans="3:17" ht="14.25" customHeight="1">
      <c r="C35" s="131"/>
      <c r="D35" s="155"/>
      <c r="E35" s="304" t="s">
        <v>111</v>
      </c>
      <c r="F35" s="306"/>
      <c r="G35" s="193">
        <v>0</v>
      </c>
      <c r="H35" s="193">
        <v>0</v>
      </c>
      <c r="I35" s="195">
        <f t="shared" si="9"/>
        <v>0</v>
      </c>
      <c r="J35" s="196">
        <v>0</v>
      </c>
      <c r="K35" s="236">
        <v>0</v>
      </c>
      <c r="L35" s="193">
        <v>0</v>
      </c>
      <c r="M35" s="193">
        <v>0</v>
      </c>
      <c r="N35" s="193">
        <v>0</v>
      </c>
      <c r="O35" s="193">
        <v>0</v>
      </c>
      <c r="P35" s="195">
        <f t="shared" si="10"/>
        <v>0</v>
      </c>
      <c r="Q35" s="197">
        <f t="shared" si="11"/>
        <v>0</v>
      </c>
    </row>
    <row r="36" spans="3:17" ht="14.25" customHeight="1">
      <c r="C36" s="131"/>
      <c r="D36" s="167" t="s">
        <v>118</v>
      </c>
      <c r="E36" s="150"/>
      <c r="F36" s="145"/>
      <c r="G36" s="188">
        <f aca="true" t="shared" si="12" ref="G36:P36">SUM(G37:G43)</f>
        <v>0</v>
      </c>
      <c r="H36" s="188">
        <f t="shared" si="12"/>
        <v>1460</v>
      </c>
      <c r="I36" s="190">
        <f t="shared" si="12"/>
        <v>1460</v>
      </c>
      <c r="J36" s="191">
        <f t="shared" si="12"/>
        <v>0</v>
      </c>
      <c r="K36" s="229">
        <f t="shared" si="12"/>
        <v>927230</v>
      </c>
      <c r="L36" s="188">
        <f t="shared" si="12"/>
        <v>1410570</v>
      </c>
      <c r="M36" s="188">
        <f t="shared" si="12"/>
        <v>1473460</v>
      </c>
      <c r="N36" s="188">
        <f t="shared" si="12"/>
        <v>1588740</v>
      </c>
      <c r="O36" s="188">
        <f t="shared" si="12"/>
        <v>1478010</v>
      </c>
      <c r="P36" s="190">
        <f t="shared" si="12"/>
        <v>6878010</v>
      </c>
      <c r="Q36" s="192">
        <f>SUM(Q37:Q43)</f>
        <v>6879470</v>
      </c>
    </row>
    <row r="37" spans="3:17" ht="14.25" customHeight="1">
      <c r="C37" s="131"/>
      <c r="D37" s="156"/>
      <c r="E37" s="135" t="s">
        <v>115</v>
      </c>
      <c r="F37" s="137"/>
      <c r="G37" s="219">
        <v>0</v>
      </c>
      <c r="H37" s="219">
        <v>0</v>
      </c>
      <c r="I37" s="220">
        <f aca="true" t="shared" si="13" ref="I37:I43">SUM(G37:H37)</f>
        <v>0</v>
      </c>
      <c r="J37" s="201"/>
      <c r="K37" s="230">
        <v>437660</v>
      </c>
      <c r="L37" s="222">
        <v>653410</v>
      </c>
      <c r="M37" s="222">
        <v>990190</v>
      </c>
      <c r="N37" s="222">
        <v>984380</v>
      </c>
      <c r="O37" s="222">
        <v>825950</v>
      </c>
      <c r="P37" s="220">
        <f aca="true" t="shared" si="14" ref="P37:P43">SUM(J37:O37)</f>
        <v>3891590</v>
      </c>
      <c r="Q37" s="223">
        <f aca="true" t="shared" si="15" ref="Q37:Q43">I37+P37</f>
        <v>3891590</v>
      </c>
    </row>
    <row r="38" spans="3:17" ht="14.25" customHeight="1">
      <c r="C38" s="131"/>
      <c r="D38" s="166"/>
      <c r="E38" s="135" t="s">
        <v>32</v>
      </c>
      <c r="F38" s="137"/>
      <c r="G38" s="219">
        <v>0</v>
      </c>
      <c r="H38" s="219">
        <v>0</v>
      </c>
      <c r="I38" s="220">
        <f t="shared" si="13"/>
        <v>0</v>
      </c>
      <c r="J38" s="201"/>
      <c r="K38" s="230">
        <v>307970</v>
      </c>
      <c r="L38" s="222">
        <v>607370</v>
      </c>
      <c r="M38" s="222">
        <v>178480</v>
      </c>
      <c r="N38" s="222">
        <v>312700</v>
      </c>
      <c r="O38" s="222">
        <v>152180</v>
      </c>
      <c r="P38" s="220">
        <f t="shared" si="14"/>
        <v>1558700</v>
      </c>
      <c r="Q38" s="223">
        <f t="shared" si="15"/>
        <v>1558700</v>
      </c>
    </row>
    <row r="39" spans="3:17" ht="14.25" customHeight="1">
      <c r="C39" s="131"/>
      <c r="D39" s="156"/>
      <c r="E39" s="135" t="s">
        <v>116</v>
      </c>
      <c r="F39" s="137"/>
      <c r="G39" s="219">
        <v>0</v>
      </c>
      <c r="H39" s="219">
        <v>0</v>
      </c>
      <c r="I39" s="220">
        <f t="shared" si="13"/>
        <v>0</v>
      </c>
      <c r="J39" s="201"/>
      <c r="K39" s="230">
        <v>81220</v>
      </c>
      <c r="L39" s="222">
        <v>0</v>
      </c>
      <c r="M39" s="222">
        <v>133830</v>
      </c>
      <c r="N39" s="222">
        <v>192510</v>
      </c>
      <c r="O39" s="222">
        <v>316280</v>
      </c>
      <c r="P39" s="220">
        <f t="shared" si="14"/>
        <v>723840</v>
      </c>
      <c r="Q39" s="223">
        <f>I39+P39</f>
        <v>723840</v>
      </c>
    </row>
    <row r="40" spans="3:17" ht="14.25" customHeight="1">
      <c r="C40" s="131"/>
      <c r="D40" s="156"/>
      <c r="E40" s="287" t="s">
        <v>109</v>
      </c>
      <c r="F40" s="289"/>
      <c r="G40" s="219">
        <v>0</v>
      </c>
      <c r="H40" s="219">
        <v>0</v>
      </c>
      <c r="I40" s="220">
        <f t="shared" si="13"/>
        <v>0</v>
      </c>
      <c r="J40" s="201"/>
      <c r="K40" s="230">
        <v>0</v>
      </c>
      <c r="L40" s="222">
        <v>0</v>
      </c>
      <c r="M40" s="222">
        <v>0</v>
      </c>
      <c r="N40" s="222">
        <v>0</v>
      </c>
      <c r="O40" s="222">
        <v>0</v>
      </c>
      <c r="P40" s="220">
        <f>SUM(J40:O40)</f>
        <v>0</v>
      </c>
      <c r="Q40" s="223">
        <f t="shared" si="15"/>
        <v>0</v>
      </c>
    </row>
    <row r="41" spans="3:17" ht="14.25" customHeight="1">
      <c r="C41" s="131"/>
      <c r="D41" s="156"/>
      <c r="E41" s="135" t="s">
        <v>117</v>
      </c>
      <c r="F41" s="137"/>
      <c r="G41" s="222">
        <v>0</v>
      </c>
      <c r="H41" s="222">
        <v>1460</v>
      </c>
      <c r="I41" s="220">
        <f t="shared" si="13"/>
        <v>1460</v>
      </c>
      <c r="J41" s="221">
        <v>0</v>
      </c>
      <c r="K41" s="230">
        <v>91180</v>
      </c>
      <c r="L41" s="222">
        <v>149790</v>
      </c>
      <c r="M41" s="222">
        <v>145680</v>
      </c>
      <c r="N41" s="222">
        <v>94200</v>
      </c>
      <c r="O41" s="222">
        <v>183600</v>
      </c>
      <c r="P41" s="220">
        <f t="shared" si="14"/>
        <v>664450</v>
      </c>
      <c r="Q41" s="223">
        <f t="shared" si="15"/>
        <v>665910</v>
      </c>
    </row>
    <row r="42" spans="3:17" ht="14.25" customHeight="1">
      <c r="C42" s="131"/>
      <c r="D42" s="166"/>
      <c r="E42" s="287" t="s">
        <v>110</v>
      </c>
      <c r="F42" s="289"/>
      <c r="G42" s="222">
        <v>0</v>
      </c>
      <c r="H42" s="222">
        <v>0</v>
      </c>
      <c r="I42" s="220">
        <f t="shared" si="13"/>
        <v>0</v>
      </c>
      <c r="J42" s="221">
        <v>0</v>
      </c>
      <c r="K42" s="230">
        <v>9200</v>
      </c>
      <c r="L42" s="222">
        <v>0</v>
      </c>
      <c r="M42" s="222">
        <v>25280</v>
      </c>
      <c r="N42" s="222">
        <v>4950</v>
      </c>
      <c r="O42" s="222">
        <v>0</v>
      </c>
      <c r="P42" s="220">
        <f t="shared" si="14"/>
        <v>39430</v>
      </c>
      <c r="Q42" s="223">
        <f t="shared" si="15"/>
        <v>39430</v>
      </c>
    </row>
    <row r="43" spans="3:17" ht="14.25" customHeight="1">
      <c r="C43" s="152"/>
      <c r="D43" s="171"/>
      <c r="E43" s="304" t="s">
        <v>111</v>
      </c>
      <c r="F43" s="306"/>
      <c r="G43" s="193">
        <v>0</v>
      </c>
      <c r="H43" s="193">
        <v>0</v>
      </c>
      <c r="I43" s="195">
        <f t="shared" si="13"/>
        <v>0</v>
      </c>
      <c r="J43" s="196">
        <v>0</v>
      </c>
      <c r="K43" s="236">
        <v>0</v>
      </c>
      <c r="L43" s="193">
        <v>0</v>
      </c>
      <c r="M43" s="193">
        <v>0</v>
      </c>
      <c r="N43" s="193">
        <v>0</v>
      </c>
      <c r="O43" s="193">
        <v>0</v>
      </c>
      <c r="P43" s="195">
        <f t="shared" si="14"/>
        <v>0</v>
      </c>
      <c r="Q43" s="197">
        <f t="shared" si="15"/>
        <v>0</v>
      </c>
    </row>
    <row r="44" spans="3:17" ht="14.25" customHeight="1" thickBot="1">
      <c r="C44" s="157"/>
      <c r="D44" s="158" t="s">
        <v>84</v>
      </c>
      <c r="E44" s="158"/>
      <c r="F44" s="158"/>
      <c r="G44" s="213">
        <f aca="true" t="shared" si="16" ref="G44:P44">G28+G36</f>
        <v>0</v>
      </c>
      <c r="H44" s="212">
        <f t="shared" si="16"/>
        <v>13450</v>
      </c>
      <c r="I44" s="214">
        <f t="shared" si="16"/>
        <v>13450</v>
      </c>
      <c r="J44" s="215">
        <f t="shared" si="16"/>
        <v>0</v>
      </c>
      <c r="K44" s="244">
        <f t="shared" si="16"/>
        <v>5358660</v>
      </c>
      <c r="L44" s="212">
        <f t="shared" si="16"/>
        <v>8165750</v>
      </c>
      <c r="M44" s="212">
        <f t="shared" si="16"/>
        <v>9389630</v>
      </c>
      <c r="N44" s="212">
        <f t="shared" si="16"/>
        <v>10661060</v>
      </c>
      <c r="O44" s="212">
        <f>O28+O36</f>
        <v>12634340</v>
      </c>
      <c r="P44" s="214">
        <f t="shared" si="16"/>
        <v>46209440</v>
      </c>
      <c r="Q44" s="216">
        <f>Q28+Q36</f>
        <v>46222890</v>
      </c>
    </row>
  </sheetData>
  <mergeCells count="16">
    <mergeCell ref="E42:F42"/>
    <mergeCell ref="E43:F43"/>
    <mergeCell ref="E17:F17"/>
    <mergeCell ref="E18:F18"/>
    <mergeCell ref="E34:F34"/>
    <mergeCell ref="E35:F35"/>
    <mergeCell ref="E25:F25"/>
    <mergeCell ref="E26:F26"/>
    <mergeCell ref="G8:I8"/>
    <mergeCell ref="J8:P8"/>
    <mergeCell ref="Q8:Q9"/>
    <mergeCell ref="C8:F9"/>
    <mergeCell ref="E15:F15"/>
    <mergeCell ref="E23:F23"/>
    <mergeCell ref="E32:F32"/>
    <mergeCell ref="E40:F40"/>
  </mergeCells>
  <printOptions horizontalCentered="1"/>
  <pageMargins left="0.5905511811023623" right="0.2" top="0.3937007874015748" bottom="0.2" header="0.43" footer="0.2"/>
  <pageSetup horizontalDpi="300" verticalDpi="300" orientation="landscape" paperSize="9" scale="9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6"/>
  <dimension ref="A1:L47"/>
  <sheetViews>
    <sheetView view="pageBreakPreview" zoomScaleSheetLayoutView="100" workbookViewId="0" topLeftCell="A1">
      <selection activeCell="G14" sqref="G14"/>
    </sheetView>
  </sheetViews>
  <sheetFormatPr defaultColWidth="9.00390625" defaultRowHeight="13.5"/>
  <cols>
    <col min="1" max="4" width="3.25390625" style="13" customWidth="1"/>
    <col min="5" max="6" width="8.00390625" style="13" customWidth="1"/>
    <col min="7" max="8" width="15.50390625" style="13" customWidth="1"/>
    <col min="9" max="11" width="7.75390625" style="13" customWidth="1"/>
    <col min="12" max="12" width="3.25390625" style="13" customWidth="1"/>
    <col min="13" max="16384" width="8.00390625" style="13" customWidth="1"/>
  </cols>
  <sheetData>
    <row r="1" spans="1:12" s="2" customFormat="1" ht="17.25">
      <c r="A1" s="1" t="s">
        <v>122</v>
      </c>
      <c r="L1" s="64"/>
    </row>
    <row r="2" spans="1:12" s="2" customFormat="1" ht="9.75" customHeight="1">
      <c r="A2" s="1"/>
      <c r="L2" s="64"/>
    </row>
    <row r="3" spans="1:12" s="2" customFormat="1" ht="24" customHeight="1">
      <c r="A3" s="319" t="s">
        <v>16</v>
      </c>
      <c r="B3" s="319"/>
      <c r="C3" s="319"/>
      <c r="D3" s="319"/>
      <c r="E3" s="319"/>
      <c r="F3" s="319"/>
      <c r="G3" s="319"/>
      <c r="H3" s="319"/>
      <c r="I3" s="319"/>
      <c r="J3" s="319"/>
      <c r="K3" s="319"/>
      <c r="L3" s="319"/>
    </row>
    <row r="4" spans="1:12" s="2" customFormat="1" ht="24" customHeight="1">
      <c r="A4" s="319" t="str">
        <f>'様式１'!A5</f>
        <v>平成１９年２月月報</v>
      </c>
      <c r="B4" s="319"/>
      <c r="C4" s="319"/>
      <c r="D4" s="319"/>
      <c r="E4" s="319"/>
      <c r="F4" s="319"/>
      <c r="G4" s="319"/>
      <c r="H4" s="319"/>
      <c r="I4" s="319"/>
      <c r="J4" s="319"/>
      <c r="K4" s="319"/>
      <c r="L4" s="319"/>
    </row>
    <row r="5" spans="1:12" s="9" customFormat="1" ht="13.5">
      <c r="A5" s="8"/>
      <c r="B5" s="8"/>
      <c r="C5" s="8"/>
      <c r="D5" s="8"/>
      <c r="E5" s="8"/>
      <c r="F5" s="8"/>
      <c r="G5" s="8"/>
      <c r="H5" s="8"/>
      <c r="I5" s="8"/>
      <c r="J5" s="8"/>
      <c r="L5" s="67"/>
    </row>
    <row r="6" spans="9:12" s="2" customFormat="1" ht="17.25">
      <c r="I6" s="254"/>
      <c r="J6" s="11"/>
      <c r="K6" s="64"/>
      <c r="L6" s="3"/>
    </row>
    <row r="7" spans="9:12" s="2" customFormat="1" ht="17.25">
      <c r="I7" s="88"/>
      <c r="J7" s="11"/>
      <c r="K7" s="64"/>
      <c r="L7" s="3"/>
    </row>
    <row r="8" ht="15" customHeight="1">
      <c r="L8" s="245"/>
    </row>
    <row r="9" spans="1:12" s="15" customFormat="1" ht="18.75" customHeight="1">
      <c r="A9" s="14" t="s">
        <v>0</v>
      </c>
      <c r="L9" s="37"/>
    </row>
    <row r="10" spans="2:12" s="15" customFormat="1" ht="17.25" customHeight="1">
      <c r="B10" s="16" t="s">
        <v>123</v>
      </c>
      <c r="C10" s="246"/>
      <c r="D10" s="37"/>
      <c r="E10" s="37"/>
      <c r="F10" s="37"/>
      <c r="G10" s="37"/>
      <c r="H10" s="37"/>
      <c r="I10" s="37"/>
      <c r="J10" s="37"/>
      <c r="K10" s="37"/>
      <c r="L10" s="37"/>
    </row>
    <row r="11" spans="2:12" s="15" customFormat="1" ht="17.25" customHeight="1">
      <c r="B11" s="87"/>
      <c r="C11" s="37"/>
      <c r="D11" s="37"/>
      <c r="E11" s="37"/>
      <c r="F11" s="37"/>
      <c r="G11" s="37"/>
      <c r="H11" s="37"/>
      <c r="I11" s="37"/>
      <c r="J11" s="37"/>
      <c r="K11" s="37"/>
      <c r="L11" s="37"/>
    </row>
    <row r="12" spans="2:12" s="15" customFormat="1" ht="15.75" customHeight="1" thickBot="1">
      <c r="B12" s="37"/>
      <c r="C12" s="11" t="s">
        <v>39</v>
      </c>
      <c r="D12" s="246"/>
      <c r="E12" s="37"/>
      <c r="F12" s="37"/>
      <c r="G12" s="37"/>
      <c r="H12" s="37"/>
      <c r="I12" s="37"/>
      <c r="J12" s="37"/>
      <c r="K12" s="37"/>
      <c r="L12" s="37"/>
    </row>
    <row r="13" spans="2:12" s="15" customFormat="1" ht="15.75" customHeight="1">
      <c r="B13" s="37"/>
      <c r="C13" s="37"/>
      <c r="D13" s="17"/>
      <c r="E13" s="18"/>
      <c r="F13" s="18"/>
      <c r="G13" s="247" t="s">
        <v>34</v>
      </c>
      <c r="H13" s="247" t="s">
        <v>35</v>
      </c>
      <c r="I13" s="247" t="s">
        <v>2</v>
      </c>
      <c r="J13" s="248"/>
      <c r="K13" s="37"/>
      <c r="L13" s="37"/>
    </row>
    <row r="14" spans="2:12" s="15" customFormat="1" ht="15.75" customHeight="1">
      <c r="B14" s="37"/>
      <c r="C14" s="37"/>
      <c r="D14" s="56" t="s">
        <v>36</v>
      </c>
      <c r="E14" s="57"/>
      <c r="F14" s="57"/>
      <c r="G14" s="255">
        <v>179</v>
      </c>
      <c r="H14" s="255">
        <v>324</v>
      </c>
      <c r="I14" s="315">
        <f>SUM(G14:H14)</f>
        <v>503</v>
      </c>
      <c r="J14" s="316"/>
      <c r="K14" s="37"/>
      <c r="L14" s="37"/>
    </row>
    <row r="15" spans="2:12" s="15" customFormat="1" ht="15.75" customHeight="1" thickBot="1">
      <c r="B15" s="37"/>
      <c r="C15" s="37"/>
      <c r="D15" s="60" t="s">
        <v>124</v>
      </c>
      <c r="E15" s="61"/>
      <c r="F15" s="61"/>
      <c r="G15" s="256">
        <v>1132242</v>
      </c>
      <c r="H15" s="256">
        <v>2659116</v>
      </c>
      <c r="I15" s="317">
        <f>SUM(G15:H15)</f>
        <v>3791358</v>
      </c>
      <c r="J15" s="318"/>
      <c r="K15" s="37"/>
      <c r="L15" s="37"/>
    </row>
    <row r="16" spans="2:12" s="15" customFormat="1" ht="15.75" customHeight="1"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</row>
    <row r="17" spans="2:12" s="15" customFormat="1" ht="15.75" customHeight="1" thickBot="1">
      <c r="B17" s="37"/>
      <c r="C17" s="11" t="s">
        <v>125</v>
      </c>
      <c r="D17" s="246"/>
      <c r="E17" s="37"/>
      <c r="F17" s="37"/>
      <c r="G17" s="37"/>
      <c r="H17" s="37"/>
      <c r="I17" s="37"/>
      <c r="J17" s="37"/>
      <c r="K17" s="37"/>
      <c r="L17" s="37"/>
    </row>
    <row r="18" spans="2:12" s="15" customFormat="1" ht="15.75" customHeight="1">
      <c r="B18" s="37"/>
      <c r="C18" s="37"/>
      <c r="D18" s="17"/>
      <c r="E18" s="18"/>
      <c r="F18" s="18"/>
      <c r="G18" s="247" t="s">
        <v>34</v>
      </c>
      <c r="H18" s="247" t="s">
        <v>35</v>
      </c>
      <c r="I18" s="247" t="s">
        <v>2</v>
      </c>
      <c r="J18" s="248"/>
      <c r="K18" s="37"/>
      <c r="L18" s="37"/>
    </row>
    <row r="19" spans="2:12" s="15" customFormat="1" ht="15.75" customHeight="1">
      <c r="B19" s="37"/>
      <c r="C19" s="37"/>
      <c r="D19" s="56" t="s">
        <v>36</v>
      </c>
      <c r="E19" s="250"/>
      <c r="F19" s="57"/>
      <c r="G19" s="255">
        <v>44</v>
      </c>
      <c r="H19" s="255">
        <v>269</v>
      </c>
      <c r="I19" s="315">
        <f>SUM(G19:H19)</f>
        <v>313</v>
      </c>
      <c r="J19" s="316"/>
      <c r="K19" s="37"/>
      <c r="L19" s="37"/>
    </row>
    <row r="20" spans="2:12" s="15" customFormat="1" ht="15.75" customHeight="1" thickBot="1">
      <c r="B20" s="37"/>
      <c r="C20" s="37"/>
      <c r="D20" s="60" t="s">
        <v>124</v>
      </c>
      <c r="E20" s="61"/>
      <c r="F20" s="61"/>
      <c r="G20" s="256">
        <v>276360</v>
      </c>
      <c r="H20" s="256">
        <v>1659023</v>
      </c>
      <c r="I20" s="317">
        <f>SUM(G20:H20)</f>
        <v>1935383</v>
      </c>
      <c r="J20" s="318"/>
      <c r="K20" s="37"/>
      <c r="L20" s="37"/>
    </row>
    <row r="21" spans="2:12" s="15" customFormat="1" ht="15.75" customHeight="1"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</row>
    <row r="22" spans="2:12" s="15" customFormat="1" ht="15.75" customHeight="1" thickBot="1">
      <c r="B22" s="37"/>
      <c r="C22" s="11" t="s">
        <v>126</v>
      </c>
      <c r="D22" s="246"/>
      <c r="E22" s="37"/>
      <c r="F22" s="37"/>
      <c r="G22" s="37"/>
      <c r="H22" s="37"/>
      <c r="I22" s="37"/>
      <c r="J22" s="37"/>
      <c r="K22" s="37"/>
      <c r="L22" s="37"/>
    </row>
    <row r="23" spans="2:12" s="15" customFormat="1" ht="15.75" customHeight="1">
      <c r="B23" s="37"/>
      <c r="C23" s="37"/>
      <c r="D23" s="17"/>
      <c r="E23" s="18"/>
      <c r="F23" s="18"/>
      <c r="G23" s="247" t="s">
        <v>34</v>
      </c>
      <c r="H23" s="247" t="s">
        <v>35</v>
      </c>
      <c r="I23" s="247" t="s">
        <v>2</v>
      </c>
      <c r="J23" s="248"/>
      <c r="K23" s="37"/>
      <c r="L23" s="37"/>
    </row>
    <row r="24" spans="2:12" s="15" customFormat="1" ht="15.75" customHeight="1">
      <c r="B24" s="37"/>
      <c r="C24" s="37"/>
      <c r="D24" s="251" t="s">
        <v>36</v>
      </c>
      <c r="E24" s="250"/>
      <c r="F24" s="250"/>
      <c r="G24" s="255">
        <v>58</v>
      </c>
      <c r="H24" s="255">
        <v>1558</v>
      </c>
      <c r="I24" s="315">
        <f>SUM(G24:H24)</f>
        <v>1616</v>
      </c>
      <c r="J24" s="316"/>
      <c r="K24" s="37"/>
      <c r="L24" s="37"/>
    </row>
    <row r="25" spans="2:12" s="15" customFormat="1" ht="15.75" customHeight="1" thickBot="1">
      <c r="B25" s="37"/>
      <c r="C25" s="37"/>
      <c r="D25" s="60" t="s">
        <v>124</v>
      </c>
      <c r="E25" s="61"/>
      <c r="F25" s="61"/>
      <c r="G25" s="33">
        <v>597900</v>
      </c>
      <c r="H25" s="33">
        <v>17423291</v>
      </c>
      <c r="I25" s="317">
        <f>SUM(G25:H25)</f>
        <v>18021191</v>
      </c>
      <c r="J25" s="318"/>
      <c r="K25" s="37"/>
      <c r="L25" s="37"/>
    </row>
    <row r="26" spans="2:12" s="15" customFormat="1" ht="15.75" customHeight="1"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</row>
    <row r="27" spans="2:12" s="15" customFormat="1" ht="15.75" customHeight="1" thickBot="1">
      <c r="B27" s="37"/>
      <c r="C27" s="11" t="s">
        <v>127</v>
      </c>
      <c r="D27" s="37"/>
      <c r="E27" s="37"/>
      <c r="F27" s="37"/>
      <c r="G27" s="37"/>
      <c r="H27" s="37"/>
      <c r="I27" s="37"/>
      <c r="J27" s="37"/>
      <c r="K27" s="37"/>
      <c r="L27" s="37"/>
    </row>
    <row r="28" spans="2:12" s="15" customFormat="1" ht="15.75" customHeight="1">
      <c r="B28" s="37"/>
      <c r="C28" s="37"/>
      <c r="D28" s="17"/>
      <c r="E28" s="18"/>
      <c r="F28" s="18"/>
      <c r="G28" s="252" t="s">
        <v>34</v>
      </c>
      <c r="H28" s="247" t="s">
        <v>35</v>
      </c>
      <c r="I28" s="247" t="s">
        <v>2</v>
      </c>
      <c r="J28" s="248"/>
      <c r="K28" s="37"/>
      <c r="L28" s="37"/>
    </row>
    <row r="29" spans="2:12" s="15" customFormat="1" ht="15.75" customHeight="1">
      <c r="B29" s="37"/>
      <c r="C29" s="37"/>
      <c r="D29" s="56" t="s">
        <v>36</v>
      </c>
      <c r="E29" s="57"/>
      <c r="F29" s="57"/>
      <c r="G29" s="255">
        <v>6</v>
      </c>
      <c r="H29" s="255">
        <v>37</v>
      </c>
      <c r="I29" s="315">
        <f>SUM(G29:H29)</f>
        <v>43</v>
      </c>
      <c r="J29" s="316"/>
      <c r="K29" s="37"/>
      <c r="L29" s="37"/>
    </row>
    <row r="30" spans="2:12" s="15" customFormat="1" ht="15.75" customHeight="1" thickBot="1">
      <c r="B30" s="37"/>
      <c r="C30" s="37"/>
      <c r="D30" s="60" t="s">
        <v>124</v>
      </c>
      <c r="E30" s="61"/>
      <c r="F30" s="61"/>
      <c r="G30" s="256">
        <v>38035</v>
      </c>
      <c r="H30" s="256">
        <v>493894</v>
      </c>
      <c r="I30" s="317">
        <f>SUM(G30:H30)</f>
        <v>531929</v>
      </c>
      <c r="J30" s="318"/>
      <c r="K30" s="37"/>
      <c r="L30" s="37"/>
    </row>
    <row r="31" spans="2:12" s="15" customFormat="1" ht="15.75" customHeight="1">
      <c r="B31" s="37"/>
      <c r="C31" s="37"/>
      <c r="D31" s="37"/>
      <c r="E31" s="37"/>
      <c r="F31" s="37"/>
      <c r="G31" s="253"/>
      <c r="H31" s="37"/>
      <c r="I31" s="37"/>
      <c r="J31" s="37"/>
      <c r="K31" s="37"/>
      <c r="L31" s="37"/>
    </row>
    <row r="32" spans="2:12" s="15" customFormat="1" ht="15.75" customHeight="1" thickBot="1">
      <c r="B32" s="37"/>
      <c r="C32" s="11" t="s">
        <v>128</v>
      </c>
      <c r="D32" s="37"/>
      <c r="E32" s="37"/>
      <c r="F32" s="37"/>
      <c r="G32" s="249"/>
      <c r="H32" s="37"/>
      <c r="I32" s="37"/>
      <c r="J32" s="37"/>
      <c r="K32" s="37"/>
      <c r="L32" s="37"/>
    </row>
    <row r="33" spans="2:12" s="15" customFormat="1" ht="15.75" customHeight="1">
      <c r="B33" s="37"/>
      <c r="C33" s="37"/>
      <c r="D33" s="17"/>
      <c r="E33" s="18"/>
      <c r="F33" s="18"/>
      <c r="G33" s="252" t="s">
        <v>34</v>
      </c>
      <c r="H33" s="247" t="s">
        <v>35</v>
      </c>
      <c r="I33" s="247" t="s">
        <v>2</v>
      </c>
      <c r="J33" s="248"/>
      <c r="K33" s="37"/>
      <c r="L33" s="37"/>
    </row>
    <row r="34" spans="2:12" s="15" customFormat="1" ht="15.75" customHeight="1">
      <c r="B34" s="37"/>
      <c r="C34" s="37"/>
      <c r="D34" s="56" t="s">
        <v>36</v>
      </c>
      <c r="E34" s="250"/>
      <c r="F34" s="57"/>
      <c r="G34" s="255">
        <f>G14+G19+G24+G29</f>
        <v>287</v>
      </c>
      <c r="H34" s="255">
        <f>H14+H19+H24+H29</f>
        <v>2188</v>
      </c>
      <c r="I34" s="315">
        <f>SUM(G34:H34)</f>
        <v>2475</v>
      </c>
      <c r="J34" s="316"/>
      <c r="K34" s="37"/>
      <c r="L34" s="37"/>
    </row>
    <row r="35" spans="2:12" s="15" customFormat="1" ht="15.75" customHeight="1" thickBot="1">
      <c r="B35" s="37"/>
      <c r="C35" s="37"/>
      <c r="D35" s="60" t="s">
        <v>124</v>
      </c>
      <c r="E35" s="61"/>
      <c r="F35" s="61"/>
      <c r="G35" s="256">
        <f>G15+G20+G25+G30</f>
        <v>2044537</v>
      </c>
      <c r="H35" s="256">
        <f>H15+H20+H25+H30</f>
        <v>22235324</v>
      </c>
      <c r="I35" s="317">
        <f>SUM(G35:H35)</f>
        <v>24279861</v>
      </c>
      <c r="J35" s="318"/>
      <c r="K35" s="37"/>
      <c r="L35" s="37"/>
    </row>
    <row r="36" spans="2:12" s="15" customFormat="1" ht="15.75" customHeight="1">
      <c r="B36" s="37"/>
      <c r="C36" s="37"/>
      <c r="D36" s="37"/>
      <c r="E36" s="37"/>
      <c r="F36" s="37"/>
      <c r="G36" s="253"/>
      <c r="H36" s="37"/>
      <c r="I36" s="37"/>
      <c r="J36" s="37"/>
      <c r="K36" s="37"/>
      <c r="L36" s="37"/>
    </row>
    <row r="37" spans="2:12" ht="15.75" customHeight="1">
      <c r="B37" s="245"/>
      <c r="C37" s="11" t="s">
        <v>129</v>
      </c>
      <c r="D37" s="37"/>
      <c r="E37" s="37"/>
      <c r="F37" s="37"/>
      <c r="G37" s="37"/>
      <c r="H37" s="37"/>
      <c r="I37" s="37"/>
      <c r="J37" s="37"/>
      <c r="K37" s="245"/>
      <c r="L37" s="245"/>
    </row>
    <row r="38" spans="2:12" ht="15.75" customHeight="1" thickBot="1">
      <c r="B38" s="245"/>
      <c r="C38" s="11" t="s">
        <v>130</v>
      </c>
      <c r="D38" s="37"/>
      <c r="E38" s="37"/>
      <c r="F38" s="37"/>
      <c r="G38" s="37"/>
      <c r="H38" s="37"/>
      <c r="I38" s="37"/>
      <c r="J38" s="37"/>
      <c r="K38" s="245"/>
      <c r="L38" s="245"/>
    </row>
    <row r="39" spans="2:12" ht="15.75" customHeight="1">
      <c r="B39" s="245"/>
      <c r="C39" s="37"/>
      <c r="D39" s="17"/>
      <c r="E39" s="18"/>
      <c r="F39" s="18"/>
      <c r="G39" s="252" t="s">
        <v>34</v>
      </c>
      <c r="H39" s="247" t="s">
        <v>35</v>
      </c>
      <c r="I39" s="247" t="s">
        <v>2</v>
      </c>
      <c r="J39" s="248"/>
      <c r="K39" s="245"/>
      <c r="L39" s="245"/>
    </row>
    <row r="40" spans="1:12" ht="15.75" customHeight="1">
      <c r="A40" s="245"/>
      <c r="B40" s="245"/>
      <c r="C40" s="37"/>
      <c r="D40" s="56" t="s">
        <v>36</v>
      </c>
      <c r="E40" s="250"/>
      <c r="F40" s="57"/>
      <c r="G40" s="255">
        <v>6</v>
      </c>
      <c r="H40" s="255">
        <v>11</v>
      </c>
      <c r="I40" s="315">
        <f>SUM(G40:H40)</f>
        <v>17</v>
      </c>
      <c r="J40" s="316"/>
      <c r="K40" s="245"/>
      <c r="L40" s="245"/>
    </row>
    <row r="41" spans="1:12" ht="15.75" customHeight="1" thickBot="1">
      <c r="A41" s="245"/>
      <c r="B41" s="245"/>
      <c r="C41" s="37"/>
      <c r="D41" s="60" t="s">
        <v>124</v>
      </c>
      <c r="E41" s="61"/>
      <c r="F41" s="61"/>
      <c r="G41" s="256">
        <v>39082</v>
      </c>
      <c r="H41" s="256">
        <v>66114</v>
      </c>
      <c r="I41" s="317">
        <f>SUM(G41:H41)</f>
        <v>105196</v>
      </c>
      <c r="J41" s="318"/>
      <c r="K41" s="245"/>
      <c r="L41" s="245"/>
    </row>
    <row r="42" ht="15.75" customHeight="1"/>
    <row r="43" spans="3:10" ht="15.75" customHeight="1">
      <c r="C43" s="11" t="s">
        <v>131</v>
      </c>
      <c r="D43" s="37"/>
      <c r="E43" s="37"/>
      <c r="F43" s="37"/>
      <c r="G43" s="37"/>
      <c r="H43" s="37"/>
      <c r="I43" s="37"/>
      <c r="J43" s="37"/>
    </row>
    <row r="44" spans="3:10" ht="15.75" customHeight="1" thickBot="1">
      <c r="C44" s="11" t="s">
        <v>132</v>
      </c>
      <c r="D44" s="37"/>
      <c r="E44" s="37"/>
      <c r="F44" s="37"/>
      <c r="G44" s="37"/>
      <c r="H44" s="37"/>
      <c r="I44" s="37"/>
      <c r="J44" s="37"/>
    </row>
    <row r="45" spans="3:10" ht="15.75" customHeight="1">
      <c r="C45" s="37"/>
      <c r="D45" s="17"/>
      <c r="E45" s="18"/>
      <c r="F45" s="18"/>
      <c r="G45" s="252" t="s">
        <v>34</v>
      </c>
      <c r="H45" s="247" t="s">
        <v>35</v>
      </c>
      <c r="I45" s="247" t="s">
        <v>2</v>
      </c>
      <c r="J45" s="248"/>
    </row>
    <row r="46" spans="3:10" ht="15.75" customHeight="1">
      <c r="C46" s="37"/>
      <c r="D46" s="56" t="s">
        <v>36</v>
      </c>
      <c r="E46" s="250"/>
      <c r="F46" s="57"/>
      <c r="G46" s="255">
        <v>0</v>
      </c>
      <c r="H46" s="255">
        <v>0</v>
      </c>
      <c r="I46" s="315">
        <f>SUM(G46:H46)</f>
        <v>0</v>
      </c>
      <c r="J46" s="316"/>
    </row>
    <row r="47" spans="3:10" ht="15.75" customHeight="1" thickBot="1">
      <c r="C47" s="37"/>
      <c r="D47" s="60" t="s">
        <v>124</v>
      </c>
      <c r="E47" s="61"/>
      <c r="F47" s="61"/>
      <c r="G47" s="256">
        <v>0</v>
      </c>
      <c r="H47" s="256">
        <v>0</v>
      </c>
      <c r="I47" s="317">
        <f>SUM(G47:H47)</f>
        <v>0</v>
      </c>
      <c r="J47" s="318"/>
    </row>
    <row r="48" ht="15.75" customHeight="1"/>
  </sheetData>
  <mergeCells count="16">
    <mergeCell ref="I40:J40"/>
    <mergeCell ref="I41:J41"/>
    <mergeCell ref="I46:J46"/>
    <mergeCell ref="I47:J47"/>
    <mergeCell ref="I29:J29"/>
    <mergeCell ref="I30:J30"/>
    <mergeCell ref="I34:J34"/>
    <mergeCell ref="I35:J35"/>
    <mergeCell ref="I24:J24"/>
    <mergeCell ref="I25:J25"/>
    <mergeCell ref="A3:L3"/>
    <mergeCell ref="A4:L4"/>
    <mergeCell ref="I15:J15"/>
    <mergeCell ref="I14:J14"/>
    <mergeCell ref="I19:J19"/>
    <mergeCell ref="I20:J20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情報システム課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西宮市</dc:creator>
  <cp:keywords/>
  <dc:description/>
  <cp:lastModifiedBy>西宮市</cp:lastModifiedBy>
  <cp:lastPrinted>2007-03-20T02:46:39Z</cp:lastPrinted>
  <dcterms:created xsi:type="dcterms:W3CDTF">2006-12-27T00:16:47Z</dcterms:created>
  <dcterms:modified xsi:type="dcterms:W3CDTF">2007-05-19T08:24:33Z</dcterms:modified>
  <cp:category/>
  <cp:version/>
  <cp:contentType/>
  <cp:contentStatus/>
</cp:coreProperties>
</file>