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<sst xmlns="http://schemas.openxmlformats.org/spreadsheetml/2006/main" count="360" uniqueCount="134">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</sst>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47481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47530</v>
      </c>
      <c r="T14" s="262"/>
    </row>
    <row r="15" spans="3:20" ht="21.75" customHeight="1">
      <c r="C15" s="73" t="s">
        <v>18</v>
      </c>
      <c r="D15" s="261">
        <v>36659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36895</v>
      </c>
      <c r="T15" s="262"/>
    </row>
    <row r="16" spans="3:20" ht="21.75" customHeight="1">
      <c r="C16" s="75" t="s">
        <v>19</v>
      </c>
      <c r="D16" s="261">
        <v>861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864</v>
      </c>
      <c r="T16" s="262"/>
    </row>
    <row r="17" spans="3:20" ht="21.75" customHeight="1">
      <c r="C17" s="75" t="s">
        <v>20</v>
      </c>
      <c r="D17" s="261">
        <v>201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206</v>
      </c>
      <c r="T17" s="262"/>
    </row>
    <row r="18" spans="3:20" ht="21.75" customHeight="1" thickBot="1">
      <c r="C18" s="76" t="s">
        <v>2</v>
      </c>
      <c r="D18" s="257">
        <f>SUM(D14:H15)</f>
        <v>84140</v>
      </c>
      <c r="E18" s="258"/>
      <c r="F18" s="258"/>
      <c r="G18" s="258"/>
      <c r="H18" s="259"/>
      <c r="I18" s="77" t="s">
        <v>21</v>
      </c>
      <c r="J18" s="78"/>
      <c r="K18" s="258">
        <f>S23</f>
        <v>643</v>
      </c>
      <c r="L18" s="258"/>
      <c r="M18" s="259"/>
      <c r="N18" s="77" t="s">
        <v>22</v>
      </c>
      <c r="O18" s="78"/>
      <c r="P18" s="258">
        <f>S25</f>
        <v>358</v>
      </c>
      <c r="Q18" s="258"/>
      <c r="R18" s="259"/>
      <c r="S18" s="257">
        <f>SUM(S14:T15)</f>
        <v>84425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53</v>
      </c>
      <c r="E23" s="263"/>
      <c r="F23" s="264"/>
      <c r="G23" s="261">
        <v>0</v>
      </c>
      <c r="H23" s="263"/>
      <c r="I23" s="264"/>
      <c r="J23" s="261">
        <v>583</v>
      </c>
      <c r="K23" s="263"/>
      <c r="L23" s="264"/>
      <c r="M23" s="261">
        <v>0</v>
      </c>
      <c r="N23" s="263"/>
      <c r="O23" s="264"/>
      <c r="P23" s="261">
        <v>7</v>
      </c>
      <c r="Q23" s="263"/>
      <c r="R23" s="264"/>
      <c r="S23" s="89">
        <f>SUM(D23:R23)</f>
        <v>643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67</v>
      </c>
      <c r="E25" s="258"/>
      <c r="F25" s="259"/>
      <c r="G25" s="257">
        <v>1</v>
      </c>
      <c r="H25" s="258"/>
      <c r="I25" s="259"/>
      <c r="J25" s="257">
        <v>286</v>
      </c>
      <c r="K25" s="258"/>
      <c r="L25" s="259"/>
      <c r="M25" s="257">
        <v>0</v>
      </c>
      <c r="N25" s="258"/>
      <c r="O25" s="259"/>
      <c r="P25" s="257">
        <v>4</v>
      </c>
      <c r="Q25" s="258"/>
      <c r="R25" s="259"/>
      <c r="S25" s="90">
        <f>SUM(D25:R25)</f>
        <v>358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7" sqref="E7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2739</v>
      </c>
      <c r="G12" s="91">
        <f>SUM(G13:G14)</f>
        <v>1130</v>
      </c>
      <c r="H12" s="92">
        <f>SUM(F12:G12)</f>
        <v>3869</v>
      </c>
      <c r="I12" s="93">
        <f aca="true" t="shared" si="0" ref="I12:N12">SUM(I13:I14)</f>
        <v>0</v>
      </c>
      <c r="J12" s="95">
        <f t="shared" si="0"/>
        <v>2363</v>
      </c>
      <c r="K12" s="91">
        <f t="shared" si="0"/>
        <v>2026</v>
      </c>
      <c r="L12" s="91">
        <f t="shared" si="0"/>
        <v>1715</v>
      </c>
      <c r="M12" s="91">
        <f t="shared" si="0"/>
        <v>1218</v>
      </c>
      <c r="N12" s="91">
        <f t="shared" si="0"/>
        <v>1371</v>
      </c>
      <c r="O12" s="91">
        <f>SUM(I12:N12)</f>
        <v>8693</v>
      </c>
      <c r="P12" s="94">
        <f>H12+O12</f>
        <v>12562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468</v>
      </c>
      <c r="G13" s="91">
        <v>205</v>
      </c>
      <c r="H13" s="92">
        <f>SUM(F13:G13)</f>
        <v>673</v>
      </c>
      <c r="I13" s="93">
        <v>0</v>
      </c>
      <c r="J13" s="95">
        <v>341</v>
      </c>
      <c r="K13" s="91">
        <v>283</v>
      </c>
      <c r="L13" s="91">
        <v>229</v>
      </c>
      <c r="M13" s="91">
        <v>149</v>
      </c>
      <c r="N13" s="91">
        <v>194</v>
      </c>
      <c r="O13" s="91">
        <f>SUM(I13:N13)</f>
        <v>1196</v>
      </c>
      <c r="P13" s="94">
        <f>H13+O13</f>
        <v>1869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2271</v>
      </c>
      <c r="G14" s="91">
        <v>925</v>
      </c>
      <c r="H14" s="92">
        <f>SUM(F14:G14)</f>
        <v>3196</v>
      </c>
      <c r="I14" s="93">
        <v>0</v>
      </c>
      <c r="J14" s="95">
        <v>2022</v>
      </c>
      <c r="K14" s="91">
        <v>1743</v>
      </c>
      <c r="L14" s="91">
        <v>1486</v>
      </c>
      <c r="M14" s="91">
        <v>1069</v>
      </c>
      <c r="N14" s="91">
        <v>1177</v>
      </c>
      <c r="O14" s="91">
        <f>SUM(I14:N14)</f>
        <v>7497</v>
      </c>
      <c r="P14" s="94">
        <f>H14+O14</f>
        <v>10693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67</v>
      </c>
      <c r="G15" s="91">
        <v>58</v>
      </c>
      <c r="H15" s="92">
        <f>SUM(F15:G15)</f>
        <v>125</v>
      </c>
      <c r="I15" s="93">
        <v>0</v>
      </c>
      <c r="J15" s="95">
        <v>86</v>
      </c>
      <c r="K15" s="91">
        <v>72</v>
      </c>
      <c r="L15" s="91">
        <v>71</v>
      </c>
      <c r="M15" s="91">
        <v>49</v>
      </c>
      <c r="N15" s="91">
        <v>60</v>
      </c>
      <c r="O15" s="91">
        <f>SUM(I15:N15)</f>
        <v>338</v>
      </c>
      <c r="P15" s="94">
        <f>H15+O15</f>
        <v>463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2806</v>
      </c>
      <c r="G16" s="96">
        <f>G12+G15</f>
        <v>1188</v>
      </c>
      <c r="H16" s="97">
        <f>SUM(F16:G16)</f>
        <v>3994</v>
      </c>
      <c r="I16" s="98">
        <f aca="true" t="shared" si="1" ref="I16:N16">I12+I15</f>
        <v>0</v>
      </c>
      <c r="J16" s="100">
        <f t="shared" si="1"/>
        <v>2449</v>
      </c>
      <c r="K16" s="96">
        <f t="shared" si="1"/>
        <v>2098</v>
      </c>
      <c r="L16" s="96">
        <f t="shared" si="1"/>
        <v>1786</v>
      </c>
      <c r="M16" s="96">
        <f t="shared" si="1"/>
        <v>1267</v>
      </c>
      <c r="N16" s="96">
        <f t="shared" si="1"/>
        <v>1431</v>
      </c>
      <c r="O16" s="96">
        <f>SUM(I16:N16)</f>
        <v>9031</v>
      </c>
      <c r="P16" s="99">
        <f>H16+O16</f>
        <v>13025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1844</v>
      </c>
      <c r="G21" s="91">
        <v>858</v>
      </c>
      <c r="H21" s="92">
        <f>SUM(F21:G21)</f>
        <v>2702</v>
      </c>
      <c r="I21" s="93">
        <v>0</v>
      </c>
      <c r="J21" s="95">
        <v>1683</v>
      </c>
      <c r="K21" s="91">
        <v>1337</v>
      </c>
      <c r="L21" s="91">
        <v>1003</v>
      </c>
      <c r="M21" s="91">
        <v>523</v>
      </c>
      <c r="N21" s="91">
        <v>472</v>
      </c>
      <c r="O21" s="101">
        <f>SUM(I21:N21)</f>
        <v>5018</v>
      </c>
      <c r="P21" s="94">
        <f>O21+H21</f>
        <v>7720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45</v>
      </c>
      <c r="G22" s="91">
        <v>45</v>
      </c>
      <c r="H22" s="92">
        <f>SUM(F22:G22)</f>
        <v>90</v>
      </c>
      <c r="I22" s="93">
        <v>0</v>
      </c>
      <c r="J22" s="95">
        <v>64</v>
      </c>
      <c r="K22" s="91">
        <v>54</v>
      </c>
      <c r="L22" s="91">
        <v>54</v>
      </c>
      <c r="M22" s="91">
        <v>27</v>
      </c>
      <c r="N22" s="91">
        <v>22</v>
      </c>
      <c r="O22" s="101">
        <f>SUM(I22:N22)</f>
        <v>221</v>
      </c>
      <c r="P22" s="94">
        <f>O22+H22</f>
        <v>311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1889</v>
      </c>
      <c r="G23" s="96">
        <f aca="true" t="shared" si="2" ref="G23:N23">SUM(G21:G22)</f>
        <v>903</v>
      </c>
      <c r="H23" s="97">
        <f>SUM(F23:G23)</f>
        <v>2792</v>
      </c>
      <c r="I23" s="98">
        <f t="shared" si="2"/>
        <v>0</v>
      </c>
      <c r="J23" s="100">
        <f t="shared" si="2"/>
        <v>1747</v>
      </c>
      <c r="K23" s="96">
        <f t="shared" si="2"/>
        <v>1391</v>
      </c>
      <c r="L23" s="96">
        <f t="shared" si="2"/>
        <v>1057</v>
      </c>
      <c r="M23" s="96">
        <f t="shared" si="2"/>
        <v>550</v>
      </c>
      <c r="N23" s="96">
        <f t="shared" si="2"/>
        <v>494</v>
      </c>
      <c r="O23" s="102">
        <f>SUM(I23:N23)</f>
        <v>5239</v>
      </c>
      <c r="P23" s="99">
        <f>O23+H23</f>
        <v>8031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3</v>
      </c>
      <c r="H28" s="92">
        <f>SUM(F28:G28)</f>
        <v>6</v>
      </c>
      <c r="I28" s="93">
        <v>0</v>
      </c>
      <c r="J28" s="95">
        <v>113</v>
      </c>
      <c r="K28" s="91">
        <v>128</v>
      </c>
      <c r="L28" s="91">
        <v>111</v>
      </c>
      <c r="M28" s="91">
        <v>88</v>
      </c>
      <c r="N28" s="91">
        <v>43</v>
      </c>
      <c r="O28" s="101">
        <f>SUM(I28:N28)</f>
        <v>483</v>
      </c>
      <c r="P28" s="94">
        <f>O28+H28</f>
        <v>489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0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3</v>
      </c>
      <c r="H30" s="97">
        <f>SUM(F30:G30)</f>
        <v>6</v>
      </c>
      <c r="I30" s="98">
        <f aca="true" t="shared" si="3" ref="I30:N30">SUM(I28:I29)</f>
        <v>0</v>
      </c>
      <c r="J30" s="100">
        <f t="shared" si="3"/>
        <v>113</v>
      </c>
      <c r="K30" s="96">
        <f t="shared" si="3"/>
        <v>129</v>
      </c>
      <c r="L30" s="96">
        <f t="shared" si="3"/>
        <v>111</v>
      </c>
      <c r="M30" s="96">
        <f t="shared" si="3"/>
        <v>89</v>
      </c>
      <c r="N30" s="96">
        <f t="shared" si="3"/>
        <v>45</v>
      </c>
      <c r="O30" s="102">
        <f>SUM(I30:N30)</f>
        <v>487</v>
      </c>
      <c r="P30" s="99">
        <f>O30+H30</f>
        <v>493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71</v>
      </c>
      <c r="J35" s="105">
        <f t="shared" si="4"/>
        <v>165</v>
      </c>
      <c r="K35" s="105">
        <f t="shared" si="4"/>
        <v>236</v>
      </c>
      <c r="L35" s="105">
        <f t="shared" si="4"/>
        <v>277</v>
      </c>
      <c r="M35" s="105">
        <f t="shared" si="4"/>
        <v>338</v>
      </c>
      <c r="N35" s="106">
        <f aca="true" t="shared" si="6" ref="N35:N44">SUM(I35:M35)</f>
        <v>1087</v>
      </c>
      <c r="O35" s="107">
        <f aca="true" t="shared" si="7" ref="O35:O43">SUM(H35+N35)</f>
        <v>1089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70</v>
      </c>
      <c r="J36" s="91">
        <v>164</v>
      </c>
      <c r="K36" s="91">
        <v>235</v>
      </c>
      <c r="L36" s="91">
        <v>276</v>
      </c>
      <c r="M36" s="91">
        <v>334</v>
      </c>
      <c r="N36" s="101">
        <f t="shared" si="6"/>
        <v>1079</v>
      </c>
      <c r="O36" s="94">
        <f t="shared" si="7"/>
        <v>1081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4</v>
      </c>
      <c r="N37" s="102">
        <f t="shared" si="6"/>
        <v>8</v>
      </c>
      <c r="O37" s="99">
        <f t="shared" si="7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147</v>
      </c>
      <c r="J38" s="105">
        <f>SUM(J39:J40)</f>
        <v>220</v>
      </c>
      <c r="K38" s="105">
        <f>SUM(K39:K40)</f>
        <v>210</v>
      </c>
      <c r="L38" s="105">
        <f>SUM(L39:L40)</f>
        <v>178</v>
      </c>
      <c r="M38" s="105">
        <f>SUM(M39:M40)</f>
        <v>137</v>
      </c>
      <c r="N38" s="106">
        <f t="shared" si="6"/>
        <v>892</v>
      </c>
      <c r="O38" s="107">
        <f t="shared" si="7"/>
        <v>892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143</v>
      </c>
      <c r="J39" s="91">
        <v>215</v>
      </c>
      <c r="K39" s="91">
        <v>208</v>
      </c>
      <c r="L39" s="91">
        <v>175</v>
      </c>
      <c r="M39" s="91">
        <v>131</v>
      </c>
      <c r="N39" s="101">
        <f t="shared" si="6"/>
        <v>872</v>
      </c>
      <c r="O39" s="94">
        <f t="shared" si="7"/>
        <v>872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5</v>
      </c>
      <c r="K40" s="96">
        <v>2</v>
      </c>
      <c r="L40" s="96">
        <v>3</v>
      </c>
      <c r="M40" s="96">
        <v>6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6</v>
      </c>
      <c r="K41" s="105">
        <f>SUM(K42:K43)</f>
        <v>29</v>
      </c>
      <c r="L41" s="105">
        <f>SUM(L42:L43)</f>
        <v>61</v>
      </c>
      <c r="M41" s="105">
        <f>SUM(M42:M43)</f>
        <v>204</v>
      </c>
      <c r="N41" s="106">
        <f t="shared" si="6"/>
        <v>307</v>
      </c>
      <c r="O41" s="107">
        <f t="shared" si="7"/>
        <v>307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6</v>
      </c>
      <c r="K42" s="91">
        <v>29</v>
      </c>
      <c r="L42" s="91">
        <v>58</v>
      </c>
      <c r="M42" s="91">
        <v>200</v>
      </c>
      <c r="N42" s="101">
        <f t="shared" si="6"/>
        <v>300</v>
      </c>
      <c r="O42" s="94">
        <f t="shared" si="7"/>
        <v>300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4</v>
      </c>
      <c r="N43" s="102">
        <f t="shared" si="6"/>
        <v>7</v>
      </c>
      <c r="O43" s="99">
        <f t="shared" si="7"/>
        <v>7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223</v>
      </c>
      <c r="J44" s="96">
        <v>389</v>
      </c>
      <c r="K44" s="96">
        <v>474</v>
      </c>
      <c r="L44" s="96">
        <v>512</v>
      </c>
      <c r="M44" s="96">
        <v>676</v>
      </c>
      <c r="N44" s="102">
        <f t="shared" si="6"/>
        <v>2274</v>
      </c>
      <c r="O44" s="110">
        <f>H44+N44</f>
        <v>2276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J138" sqref="J138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4288</v>
      </c>
      <c r="H12" s="183">
        <f t="shared" si="0"/>
        <v>2287</v>
      </c>
      <c r="I12" s="184">
        <f t="shared" si="0"/>
        <v>6575</v>
      </c>
      <c r="J12" s="185">
        <f>J13+J19+J22+J26+J30+J31</f>
        <v>0</v>
      </c>
      <c r="K12" s="183">
        <f t="shared" si="0"/>
        <v>4973</v>
      </c>
      <c r="L12" s="182">
        <f t="shared" si="0"/>
        <v>4495</v>
      </c>
      <c r="M12" s="182">
        <f t="shared" si="0"/>
        <v>3811</v>
      </c>
      <c r="N12" s="182">
        <f t="shared" si="0"/>
        <v>2180</v>
      </c>
      <c r="O12" s="183">
        <f t="shared" si="0"/>
        <v>2355</v>
      </c>
      <c r="P12" s="182">
        <f t="shared" si="0"/>
        <v>17814</v>
      </c>
      <c r="Q12" s="186">
        <f t="shared" si="0"/>
        <v>24389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1527</v>
      </c>
      <c r="H13" s="188">
        <f t="shared" si="1"/>
        <v>727</v>
      </c>
      <c r="I13" s="189">
        <f t="shared" si="1"/>
        <v>2254</v>
      </c>
      <c r="J13" s="190">
        <f t="shared" si="1"/>
        <v>0</v>
      </c>
      <c r="K13" s="188">
        <f t="shared" si="1"/>
        <v>1574</v>
      </c>
      <c r="L13" s="187">
        <f t="shared" si="1"/>
        <v>1278</v>
      </c>
      <c r="M13" s="187">
        <f t="shared" si="1"/>
        <v>1173</v>
      </c>
      <c r="N13" s="187">
        <f t="shared" si="1"/>
        <v>751</v>
      </c>
      <c r="O13" s="188">
        <f t="shared" si="1"/>
        <v>1096</v>
      </c>
      <c r="P13" s="187">
        <f t="shared" si="1"/>
        <v>5872</v>
      </c>
      <c r="Q13" s="191">
        <f t="shared" si="1"/>
        <v>8126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1380</v>
      </c>
      <c r="H14" s="188">
        <v>583</v>
      </c>
      <c r="I14" s="189">
        <f>SUM(G14:H14)</f>
        <v>1963</v>
      </c>
      <c r="J14" s="190">
        <v>0</v>
      </c>
      <c r="K14" s="188">
        <v>1157</v>
      </c>
      <c r="L14" s="187">
        <v>806</v>
      </c>
      <c r="M14" s="187">
        <v>623</v>
      </c>
      <c r="N14" s="187">
        <v>359</v>
      </c>
      <c r="O14" s="188">
        <v>413</v>
      </c>
      <c r="P14" s="187">
        <f>SUM(J14:O14)</f>
        <v>3358</v>
      </c>
      <c r="Q14" s="191">
        <f>I14+P14</f>
        <v>5321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1</v>
      </c>
      <c r="H15" s="188">
        <v>1</v>
      </c>
      <c r="I15" s="189">
        <f>SUM(G15:H15)</f>
        <v>2</v>
      </c>
      <c r="J15" s="190">
        <v>0</v>
      </c>
      <c r="K15" s="188">
        <v>3</v>
      </c>
      <c r="L15" s="187">
        <v>18</v>
      </c>
      <c r="M15" s="187">
        <v>42</v>
      </c>
      <c r="N15" s="187">
        <v>43</v>
      </c>
      <c r="O15" s="188">
        <v>177</v>
      </c>
      <c r="P15" s="187">
        <f>SUM(J15:O15)</f>
        <v>283</v>
      </c>
      <c r="Q15" s="191">
        <f>I15+P15</f>
        <v>285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75</v>
      </c>
      <c r="H16" s="188">
        <v>72</v>
      </c>
      <c r="I16" s="189">
        <f>SUM(G16:H16)</f>
        <v>147</v>
      </c>
      <c r="J16" s="190">
        <v>0</v>
      </c>
      <c r="K16" s="188">
        <v>193</v>
      </c>
      <c r="L16" s="187">
        <v>196</v>
      </c>
      <c r="M16" s="187">
        <v>249</v>
      </c>
      <c r="N16" s="187">
        <v>174</v>
      </c>
      <c r="O16" s="188">
        <v>279</v>
      </c>
      <c r="P16" s="187">
        <f>SUM(J16:O16)</f>
        <v>1091</v>
      </c>
      <c r="Q16" s="191">
        <f>I16+P16</f>
        <v>1238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6</v>
      </c>
      <c r="H17" s="188">
        <v>7</v>
      </c>
      <c r="I17" s="189">
        <f>SUM(G17:H17)</f>
        <v>13</v>
      </c>
      <c r="J17" s="190">
        <v>0</v>
      </c>
      <c r="K17" s="188">
        <v>16</v>
      </c>
      <c r="L17" s="187">
        <v>17</v>
      </c>
      <c r="M17" s="187">
        <v>25</v>
      </c>
      <c r="N17" s="187">
        <v>11</v>
      </c>
      <c r="O17" s="188">
        <v>18</v>
      </c>
      <c r="P17" s="187">
        <f>SUM(J17:O17)</f>
        <v>87</v>
      </c>
      <c r="Q17" s="191">
        <f>I17+P17</f>
        <v>100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65</v>
      </c>
      <c r="H18" s="188">
        <v>64</v>
      </c>
      <c r="I18" s="189">
        <f>SUM(G18:H18)</f>
        <v>129</v>
      </c>
      <c r="J18" s="190">
        <v>0</v>
      </c>
      <c r="K18" s="188">
        <v>205</v>
      </c>
      <c r="L18" s="187">
        <v>241</v>
      </c>
      <c r="M18" s="187">
        <v>234</v>
      </c>
      <c r="N18" s="187">
        <v>164</v>
      </c>
      <c r="O18" s="188">
        <v>209</v>
      </c>
      <c r="P18" s="187">
        <f>SUM(J18:O18)</f>
        <v>1053</v>
      </c>
      <c r="Q18" s="191">
        <f>I18+P18</f>
        <v>1182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552</v>
      </c>
      <c r="H19" s="188">
        <f t="shared" si="2"/>
        <v>362</v>
      </c>
      <c r="I19" s="189">
        <f t="shared" si="2"/>
        <v>914</v>
      </c>
      <c r="J19" s="190">
        <f t="shared" si="2"/>
        <v>0</v>
      </c>
      <c r="K19" s="188">
        <f t="shared" si="2"/>
        <v>1005</v>
      </c>
      <c r="L19" s="187">
        <f>SUM(L20:L21)</f>
        <v>873</v>
      </c>
      <c r="M19" s="187">
        <f t="shared" si="2"/>
        <v>647</v>
      </c>
      <c r="N19" s="187">
        <f t="shared" si="2"/>
        <v>321</v>
      </c>
      <c r="O19" s="188">
        <f t="shared" si="2"/>
        <v>184</v>
      </c>
      <c r="P19" s="187">
        <f>SUM(P20:P21)</f>
        <v>3030</v>
      </c>
      <c r="Q19" s="191">
        <f t="shared" si="2"/>
        <v>3944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458</v>
      </c>
      <c r="H20" s="188">
        <v>295</v>
      </c>
      <c r="I20" s="189">
        <f>SUM(G20:H20)</f>
        <v>753</v>
      </c>
      <c r="J20" s="190">
        <v>0</v>
      </c>
      <c r="K20" s="188">
        <v>808</v>
      </c>
      <c r="L20" s="187">
        <v>658</v>
      </c>
      <c r="M20" s="187">
        <v>489</v>
      </c>
      <c r="N20" s="187">
        <v>234</v>
      </c>
      <c r="O20" s="188">
        <v>139</v>
      </c>
      <c r="P20" s="187">
        <f>SUM(J20:O20)</f>
        <v>2328</v>
      </c>
      <c r="Q20" s="191">
        <f>I20+P20</f>
        <v>3081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94</v>
      </c>
      <c r="H21" s="188">
        <v>67</v>
      </c>
      <c r="I21" s="189">
        <f>SUM(G21:H21)</f>
        <v>161</v>
      </c>
      <c r="J21" s="190">
        <v>0</v>
      </c>
      <c r="K21" s="188">
        <v>197</v>
      </c>
      <c r="L21" s="187">
        <v>215</v>
      </c>
      <c r="M21" s="187">
        <v>158</v>
      </c>
      <c r="N21" s="187">
        <v>87</v>
      </c>
      <c r="O21" s="188">
        <v>45</v>
      </c>
      <c r="P21" s="187">
        <f>SUM(J21:O21)</f>
        <v>702</v>
      </c>
      <c r="Q21" s="191">
        <f>I21+P21</f>
        <v>863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8</v>
      </c>
      <c r="H22" s="188">
        <f t="shared" si="3"/>
        <v>22</v>
      </c>
      <c r="I22" s="189">
        <f t="shared" si="3"/>
        <v>30</v>
      </c>
      <c r="J22" s="190">
        <f t="shared" si="3"/>
        <v>0</v>
      </c>
      <c r="K22" s="188">
        <f t="shared" si="3"/>
        <v>116</v>
      </c>
      <c r="L22" s="187">
        <f t="shared" si="3"/>
        <v>167</v>
      </c>
      <c r="M22" s="187">
        <f t="shared" si="3"/>
        <v>202</v>
      </c>
      <c r="N22" s="187">
        <f t="shared" si="3"/>
        <v>139</v>
      </c>
      <c r="O22" s="188">
        <f t="shared" si="3"/>
        <v>100</v>
      </c>
      <c r="P22" s="187">
        <f t="shared" si="3"/>
        <v>724</v>
      </c>
      <c r="Q22" s="191">
        <f t="shared" si="3"/>
        <v>754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18</v>
      </c>
      <c r="I23" s="189">
        <f>SUM(G23:H23)</f>
        <v>23</v>
      </c>
      <c r="J23" s="190">
        <v>0</v>
      </c>
      <c r="K23" s="188">
        <v>93</v>
      </c>
      <c r="L23" s="187">
        <v>140</v>
      </c>
      <c r="M23" s="187">
        <v>152</v>
      </c>
      <c r="N23" s="187">
        <v>103</v>
      </c>
      <c r="O23" s="188">
        <v>76</v>
      </c>
      <c r="P23" s="187">
        <f>SUM(J23:O23)</f>
        <v>564</v>
      </c>
      <c r="Q23" s="191">
        <f>I23+P23</f>
        <v>587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3</v>
      </c>
      <c r="H24" s="188">
        <v>4</v>
      </c>
      <c r="I24" s="189">
        <f>SUM(G24:H24)</f>
        <v>7</v>
      </c>
      <c r="J24" s="190">
        <v>0</v>
      </c>
      <c r="K24" s="188">
        <v>23</v>
      </c>
      <c r="L24" s="187">
        <v>27</v>
      </c>
      <c r="M24" s="187">
        <v>50</v>
      </c>
      <c r="N24" s="187">
        <v>36</v>
      </c>
      <c r="O24" s="188">
        <v>24</v>
      </c>
      <c r="P24" s="187">
        <f>SUM(J24:O24)</f>
        <v>160</v>
      </c>
      <c r="Q24" s="191">
        <f>I24+P24</f>
        <v>167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298</v>
      </c>
      <c r="H26" s="188">
        <f t="shared" si="4"/>
        <v>260</v>
      </c>
      <c r="I26" s="189">
        <f t="shared" si="4"/>
        <v>558</v>
      </c>
      <c r="J26" s="190">
        <f t="shared" si="4"/>
        <v>0</v>
      </c>
      <c r="K26" s="188">
        <f t="shared" si="4"/>
        <v>572</v>
      </c>
      <c r="L26" s="187">
        <f t="shared" si="4"/>
        <v>847</v>
      </c>
      <c r="M26" s="187">
        <f t="shared" si="4"/>
        <v>778</v>
      </c>
      <c r="N26" s="187">
        <f t="shared" si="4"/>
        <v>446</v>
      </c>
      <c r="O26" s="188">
        <f t="shared" si="4"/>
        <v>486</v>
      </c>
      <c r="P26" s="187">
        <f t="shared" si="4"/>
        <v>3129</v>
      </c>
      <c r="Q26" s="191">
        <f t="shared" si="4"/>
        <v>3687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242</v>
      </c>
      <c r="H27" s="188">
        <v>240</v>
      </c>
      <c r="I27" s="189">
        <f>SUM(G27:H27)</f>
        <v>482</v>
      </c>
      <c r="J27" s="190">
        <v>0</v>
      </c>
      <c r="K27" s="188">
        <v>524</v>
      </c>
      <c r="L27" s="187">
        <v>802</v>
      </c>
      <c r="M27" s="187">
        <v>737</v>
      </c>
      <c r="N27" s="187">
        <v>433</v>
      </c>
      <c r="O27" s="188">
        <v>474</v>
      </c>
      <c r="P27" s="187">
        <f>SUM(J27:O27)</f>
        <v>2970</v>
      </c>
      <c r="Q27" s="191">
        <f>I27+P27</f>
        <v>3452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34</v>
      </c>
      <c r="H28" s="188">
        <v>12</v>
      </c>
      <c r="I28" s="189">
        <f>SUM(G28:H28)</f>
        <v>46</v>
      </c>
      <c r="J28" s="190">
        <v>0</v>
      </c>
      <c r="K28" s="188">
        <v>35</v>
      </c>
      <c r="L28" s="187">
        <v>25</v>
      </c>
      <c r="M28" s="187">
        <v>23</v>
      </c>
      <c r="N28" s="187">
        <v>9</v>
      </c>
      <c r="O28" s="188">
        <v>8</v>
      </c>
      <c r="P28" s="187">
        <f>SUM(J28:O28)</f>
        <v>100</v>
      </c>
      <c r="Q28" s="191">
        <f>I28+P28</f>
        <v>146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22</v>
      </c>
      <c r="H29" s="188">
        <v>8</v>
      </c>
      <c r="I29" s="189">
        <f>SUM(G29:H29)</f>
        <v>30</v>
      </c>
      <c r="J29" s="190">
        <v>0</v>
      </c>
      <c r="K29" s="188">
        <v>13</v>
      </c>
      <c r="L29" s="187">
        <v>20</v>
      </c>
      <c r="M29" s="187">
        <v>18</v>
      </c>
      <c r="N29" s="187">
        <v>4</v>
      </c>
      <c r="O29" s="188">
        <v>4</v>
      </c>
      <c r="P29" s="187">
        <f>SUM(J29:O29)</f>
        <v>59</v>
      </c>
      <c r="Q29" s="191">
        <f>I29+P29</f>
        <v>89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56</v>
      </c>
      <c r="H30" s="188">
        <v>36</v>
      </c>
      <c r="I30" s="189">
        <f>SUM(G30:H30)</f>
        <v>92</v>
      </c>
      <c r="J30" s="190">
        <v>0</v>
      </c>
      <c r="K30" s="188">
        <v>75</v>
      </c>
      <c r="L30" s="187">
        <v>78</v>
      </c>
      <c r="M30" s="187">
        <v>64</v>
      </c>
      <c r="N30" s="187">
        <v>44</v>
      </c>
      <c r="O30" s="188">
        <v>27</v>
      </c>
      <c r="P30" s="187">
        <f>SUM(J30:O30)</f>
        <v>288</v>
      </c>
      <c r="Q30" s="191">
        <f>I30+P30</f>
        <v>380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1847</v>
      </c>
      <c r="H31" s="193">
        <v>880</v>
      </c>
      <c r="I31" s="194">
        <f>SUM(G31:H31)</f>
        <v>2727</v>
      </c>
      <c r="J31" s="195">
        <v>0</v>
      </c>
      <c r="K31" s="193">
        <v>1631</v>
      </c>
      <c r="L31" s="192">
        <v>1252</v>
      </c>
      <c r="M31" s="192">
        <v>947</v>
      </c>
      <c r="N31" s="192">
        <v>479</v>
      </c>
      <c r="O31" s="193">
        <v>462</v>
      </c>
      <c r="P31" s="194">
        <f>SUM(J31:O31)</f>
        <v>4771</v>
      </c>
      <c r="Q31" s="196">
        <f>I31+P31</f>
        <v>7498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3</v>
      </c>
      <c r="I32" s="184">
        <f t="shared" si="5"/>
        <v>7</v>
      </c>
      <c r="J32" s="185">
        <f t="shared" si="5"/>
        <v>0</v>
      </c>
      <c r="K32" s="183">
        <f t="shared" si="5"/>
        <v>114</v>
      </c>
      <c r="L32" s="182">
        <f t="shared" si="5"/>
        <v>132</v>
      </c>
      <c r="M32" s="182">
        <f t="shared" si="5"/>
        <v>115</v>
      </c>
      <c r="N32" s="182">
        <f t="shared" si="5"/>
        <v>95</v>
      </c>
      <c r="O32" s="183">
        <f t="shared" si="5"/>
        <v>47</v>
      </c>
      <c r="P32" s="182">
        <f t="shared" si="5"/>
        <v>503</v>
      </c>
      <c r="Q32" s="186">
        <f t="shared" si="5"/>
        <v>510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0</v>
      </c>
      <c r="I34" s="189">
        <f>SUM(G34:H34)</f>
        <v>3</v>
      </c>
      <c r="J34" s="190">
        <v>0</v>
      </c>
      <c r="K34" s="188">
        <v>22</v>
      </c>
      <c r="L34" s="187">
        <v>29</v>
      </c>
      <c r="M34" s="187">
        <v>33</v>
      </c>
      <c r="N34" s="187">
        <v>36</v>
      </c>
      <c r="O34" s="188">
        <v>21</v>
      </c>
      <c r="P34" s="187">
        <f t="shared" si="6"/>
        <v>141</v>
      </c>
      <c r="Q34" s="191">
        <f t="shared" si="7"/>
        <v>144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1</v>
      </c>
      <c r="I35" s="189">
        <f>SUM(G35:H35)</f>
        <v>2</v>
      </c>
      <c r="J35" s="190">
        <v>0</v>
      </c>
      <c r="K35" s="188">
        <v>8</v>
      </c>
      <c r="L35" s="187">
        <v>14</v>
      </c>
      <c r="M35" s="187">
        <v>10</v>
      </c>
      <c r="N35" s="187">
        <v>6</v>
      </c>
      <c r="O35" s="188">
        <v>8</v>
      </c>
      <c r="P35" s="187">
        <f t="shared" si="6"/>
        <v>46</v>
      </c>
      <c r="Q35" s="191">
        <f t="shared" si="7"/>
        <v>48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84</v>
      </c>
      <c r="L36" s="187">
        <v>89</v>
      </c>
      <c r="M36" s="187">
        <v>72</v>
      </c>
      <c r="N36" s="187">
        <v>53</v>
      </c>
      <c r="O36" s="188">
        <v>18</v>
      </c>
      <c r="P36" s="187">
        <f t="shared" si="6"/>
        <v>316</v>
      </c>
      <c r="Q36" s="191">
        <f t="shared" si="7"/>
        <v>318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235</v>
      </c>
      <c r="L39" s="182">
        <f t="shared" si="8"/>
        <v>401</v>
      </c>
      <c r="M39" s="182">
        <f t="shared" si="8"/>
        <v>484</v>
      </c>
      <c r="N39" s="182">
        <f t="shared" si="8"/>
        <v>520</v>
      </c>
      <c r="O39" s="183">
        <f t="shared" si="8"/>
        <v>689</v>
      </c>
      <c r="P39" s="182">
        <f t="shared" si="8"/>
        <v>2329</v>
      </c>
      <c r="Q39" s="186">
        <f t="shared" si="8"/>
        <v>2331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2</v>
      </c>
      <c r="I40" s="189">
        <f>SUM(G40:H40)</f>
        <v>2</v>
      </c>
      <c r="J40" s="200"/>
      <c r="K40" s="188">
        <v>71</v>
      </c>
      <c r="L40" s="187">
        <v>167</v>
      </c>
      <c r="M40" s="187">
        <v>238</v>
      </c>
      <c r="N40" s="187">
        <v>277</v>
      </c>
      <c r="O40" s="188">
        <v>343</v>
      </c>
      <c r="P40" s="187">
        <f>SUM(J40:O40)</f>
        <v>1096</v>
      </c>
      <c r="Q40" s="191">
        <f>I40+P40</f>
        <v>1098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157</v>
      </c>
      <c r="L41" s="187">
        <v>228</v>
      </c>
      <c r="M41" s="187">
        <v>217</v>
      </c>
      <c r="N41" s="187">
        <v>182</v>
      </c>
      <c r="O41" s="188">
        <v>139</v>
      </c>
      <c r="P41" s="187">
        <f>SUM(J41:O41)</f>
        <v>923</v>
      </c>
      <c r="Q41" s="191">
        <f>I41+P41</f>
        <v>923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6</v>
      </c>
      <c r="M42" s="209">
        <v>29</v>
      </c>
      <c r="N42" s="209">
        <v>61</v>
      </c>
      <c r="O42" s="208">
        <v>207</v>
      </c>
      <c r="P42" s="209">
        <f>SUM(J42:O42)</f>
        <v>310</v>
      </c>
      <c r="Q42" s="210">
        <f>I42+P42</f>
        <v>310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4292</v>
      </c>
      <c r="H43" s="212">
        <f t="shared" si="9"/>
        <v>2292</v>
      </c>
      <c r="I43" s="213">
        <f t="shared" si="9"/>
        <v>6584</v>
      </c>
      <c r="J43" s="214">
        <f>J12+J32+J39</f>
        <v>0</v>
      </c>
      <c r="K43" s="212">
        <f t="shared" si="9"/>
        <v>5322</v>
      </c>
      <c r="L43" s="211">
        <f t="shared" si="9"/>
        <v>5028</v>
      </c>
      <c r="M43" s="211">
        <f t="shared" si="9"/>
        <v>4410</v>
      </c>
      <c r="N43" s="211">
        <f t="shared" si="9"/>
        <v>2795</v>
      </c>
      <c r="O43" s="212">
        <f t="shared" si="9"/>
        <v>3091</v>
      </c>
      <c r="P43" s="211">
        <f t="shared" si="9"/>
        <v>20646</v>
      </c>
      <c r="Q43" s="215">
        <f t="shared" si="9"/>
        <v>27230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5385570</v>
      </c>
      <c r="H45" s="183">
        <f t="shared" si="10"/>
        <v>4646817</v>
      </c>
      <c r="I45" s="184">
        <f t="shared" si="10"/>
        <v>10032387</v>
      </c>
      <c r="J45" s="185">
        <f t="shared" si="10"/>
        <v>6375</v>
      </c>
      <c r="K45" s="183">
        <f t="shared" si="10"/>
        <v>14586139</v>
      </c>
      <c r="L45" s="182">
        <f t="shared" si="10"/>
        <v>15505076</v>
      </c>
      <c r="M45" s="182">
        <f t="shared" si="10"/>
        <v>16298752</v>
      </c>
      <c r="N45" s="182">
        <f t="shared" si="10"/>
        <v>10532425</v>
      </c>
      <c r="O45" s="183">
        <f t="shared" si="10"/>
        <v>11805424</v>
      </c>
      <c r="P45" s="182">
        <f t="shared" si="10"/>
        <v>68734191</v>
      </c>
      <c r="Q45" s="186">
        <f t="shared" si="10"/>
        <v>78766578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2752738</v>
      </c>
      <c r="H46" s="188">
        <f t="shared" si="11"/>
        <v>1831753</v>
      </c>
      <c r="I46" s="189">
        <f t="shared" si="11"/>
        <v>4584491</v>
      </c>
      <c r="J46" s="190">
        <f t="shared" si="11"/>
        <v>795</v>
      </c>
      <c r="K46" s="188">
        <f t="shared" si="11"/>
        <v>6017738</v>
      </c>
      <c r="L46" s="187">
        <f t="shared" si="11"/>
        <v>5687291</v>
      </c>
      <c r="M46" s="187">
        <f t="shared" si="11"/>
        <v>6612842</v>
      </c>
      <c r="N46" s="187">
        <f t="shared" si="11"/>
        <v>4400670</v>
      </c>
      <c r="O46" s="188">
        <f t="shared" si="11"/>
        <v>7376588</v>
      </c>
      <c r="P46" s="187">
        <f t="shared" si="11"/>
        <v>30095924</v>
      </c>
      <c r="Q46" s="191">
        <f t="shared" si="11"/>
        <v>34680415</v>
      </c>
    </row>
    <row r="47" spans="3:17" ht="18" customHeight="1">
      <c r="C47" s="130"/>
      <c r="D47" s="133"/>
      <c r="E47" s="134" t="s">
        <v>92</v>
      </c>
      <c r="F47" s="135"/>
      <c r="G47" s="187">
        <v>2508434</v>
      </c>
      <c r="H47" s="188">
        <v>1521916</v>
      </c>
      <c r="I47" s="189">
        <f>SUM(G47:H47)</f>
        <v>4030350</v>
      </c>
      <c r="J47" s="190">
        <v>795</v>
      </c>
      <c r="K47" s="188">
        <v>4984757</v>
      </c>
      <c r="L47" s="187">
        <v>4551726</v>
      </c>
      <c r="M47" s="187">
        <v>4880355</v>
      </c>
      <c r="N47" s="187">
        <v>3144085</v>
      </c>
      <c r="O47" s="188">
        <v>4368931</v>
      </c>
      <c r="P47" s="187">
        <f>SUM(J47:O47)</f>
        <v>21930649</v>
      </c>
      <c r="Q47" s="191">
        <f>I47+P47</f>
        <v>25960999</v>
      </c>
    </row>
    <row r="48" spans="3:17" ht="18" customHeight="1">
      <c r="C48" s="130"/>
      <c r="D48" s="133"/>
      <c r="E48" s="134" t="s">
        <v>93</v>
      </c>
      <c r="F48" s="135"/>
      <c r="G48" s="187">
        <v>2306</v>
      </c>
      <c r="H48" s="188">
        <v>6832</v>
      </c>
      <c r="I48" s="189">
        <f>SUM(G48:H48)</f>
        <v>9138</v>
      </c>
      <c r="J48" s="190">
        <v>0</v>
      </c>
      <c r="K48" s="188">
        <v>18644</v>
      </c>
      <c r="L48" s="187">
        <v>69206</v>
      </c>
      <c r="M48" s="187">
        <v>231038</v>
      </c>
      <c r="N48" s="187">
        <v>214877</v>
      </c>
      <c r="O48" s="188">
        <v>972951</v>
      </c>
      <c r="P48" s="187">
        <f>SUM(J48:O48)</f>
        <v>1506716</v>
      </c>
      <c r="Q48" s="191">
        <f>I48+P48</f>
        <v>1515854</v>
      </c>
    </row>
    <row r="49" spans="3:17" ht="18" customHeight="1">
      <c r="C49" s="130"/>
      <c r="D49" s="133"/>
      <c r="E49" s="134" t="s">
        <v>94</v>
      </c>
      <c r="F49" s="135"/>
      <c r="G49" s="187">
        <v>173968</v>
      </c>
      <c r="H49" s="188">
        <v>237135</v>
      </c>
      <c r="I49" s="189">
        <f>SUM(G49:H49)</f>
        <v>411103</v>
      </c>
      <c r="J49" s="190">
        <v>0</v>
      </c>
      <c r="K49" s="188">
        <v>784357</v>
      </c>
      <c r="L49" s="187">
        <v>817409</v>
      </c>
      <c r="M49" s="187">
        <v>1258789</v>
      </c>
      <c r="N49" s="187">
        <v>886178</v>
      </c>
      <c r="O49" s="188">
        <v>1814106</v>
      </c>
      <c r="P49" s="187">
        <f>SUM(J49:O49)</f>
        <v>5560839</v>
      </c>
      <c r="Q49" s="191">
        <f>I49+P49</f>
        <v>5971942</v>
      </c>
    </row>
    <row r="50" spans="3:17" ht="18" customHeight="1">
      <c r="C50" s="130"/>
      <c r="D50" s="133"/>
      <c r="E50" s="134" t="s">
        <v>95</v>
      </c>
      <c r="F50" s="135"/>
      <c r="G50" s="187">
        <v>11960</v>
      </c>
      <c r="H50" s="188">
        <v>11400</v>
      </c>
      <c r="I50" s="189">
        <f>SUM(G50:H50)</f>
        <v>23360</v>
      </c>
      <c r="J50" s="190">
        <v>0</v>
      </c>
      <c r="K50" s="188">
        <v>43160</v>
      </c>
      <c r="L50" s="187">
        <v>35900</v>
      </c>
      <c r="M50" s="187">
        <v>49400</v>
      </c>
      <c r="N50" s="187">
        <v>20280</v>
      </c>
      <c r="O50" s="188">
        <v>39200</v>
      </c>
      <c r="P50" s="187">
        <f>SUM(J50:O50)</f>
        <v>187940</v>
      </c>
      <c r="Q50" s="191">
        <f>I50+P50</f>
        <v>211300</v>
      </c>
    </row>
    <row r="51" spans="3:17" ht="18" customHeight="1">
      <c r="C51" s="130"/>
      <c r="D51" s="133"/>
      <c r="E51" s="295" t="s">
        <v>105</v>
      </c>
      <c r="F51" s="296"/>
      <c r="G51" s="187">
        <v>56070</v>
      </c>
      <c r="H51" s="188">
        <v>54470</v>
      </c>
      <c r="I51" s="189">
        <f>SUM(G51:H51)</f>
        <v>110540</v>
      </c>
      <c r="J51" s="190">
        <v>0</v>
      </c>
      <c r="K51" s="188">
        <v>186820</v>
      </c>
      <c r="L51" s="187">
        <v>213050</v>
      </c>
      <c r="M51" s="187">
        <v>193260</v>
      </c>
      <c r="N51" s="187">
        <v>135250</v>
      </c>
      <c r="O51" s="188">
        <v>181400</v>
      </c>
      <c r="P51" s="187">
        <f>SUM(J51:O51)</f>
        <v>909780</v>
      </c>
      <c r="Q51" s="191">
        <f>I51+P51</f>
        <v>1020320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1337709</v>
      </c>
      <c r="H52" s="188">
        <f t="shared" si="12"/>
        <v>1664065</v>
      </c>
      <c r="I52" s="189">
        <f t="shared" si="12"/>
        <v>3001774</v>
      </c>
      <c r="J52" s="190">
        <f t="shared" si="12"/>
        <v>0</v>
      </c>
      <c r="K52" s="188">
        <f t="shared" si="12"/>
        <v>4765206</v>
      </c>
      <c r="L52" s="187">
        <f t="shared" si="12"/>
        <v>5198075</v>
      </c>
      <c r="M52" s="187">
        <f t="shared" si="12"/>
        <v>4618819</v>
      </c>
      <c r="N52" s="187">
        <f t="shared" si="12"/>
        <v>2666722</v>
      </c>
      <c r="O52" s="188">
        <f t="shared" si="12"/>
        <v>1458719</v>
      </c>
      <c r="P52" s="187">
        <f t="shared" si="12"/>
        <v>18707541</v>
      </c>
      <c r="Q52" s="191">
        <f t="shared" si="12"/>
        <v>21709315</v>
      </c>
    </row>
    <row r="53" spans="3:17" ht="18" customHeight="1">
      <c r="C53" s="130"/>
      <c r="D53" s="133"/>
      <c r="E53" s="137" t="s">
        <v>97</v>
      </c>
      <c r="F53" s="137"/>
      <c r="G53" s="187">
        <v>1089381</v>
      </c>
      <c r="H53" s="188">
        <v>1331094</v>
      </c>
      <c r="I53" s="189">
        <f>SUM(G53:H53)</f>
        <v>2420475</v>
      </c>
      <c r="J53" s="190">
        <v>0</v>
      </c>
      <c r="K53" s="188">
        <v>3901716</v>
      </c>
      <c r="L53" s="187">
        <v>4072128</v>
      </c>
      <c r="M53" s="187">
        <v>3522779</v>
      </c>
      <c r="N53" s="187">
        <v>2020796</v>
      </c>
      <c r="O53" s="188">
        <v>1139915</v>
      </c>
      <c r="P53" s="187">
        <f>SUM(J53:O53)</f>
        <v>14657334</v>
      </c>
      <c r="Q53" s="191">
        <f>I53+P53</f>
        <v>17077809</v>
      </c>
    </row>
    <row r="54" spans="3:17" ht="18" customHeight="1">
      <c r="C54" s="130"/>
      <c r="D54" s="133"/>
      <c r="E54" s="137" t="s">
        <v>98</v>
      </c>
      <c r="F54" s="137"/>
      <c r="G54" s="187">
        <v>248328</v>
      </c>
      <c r="H54" s="188">
        <v>332971</v>
      </c>
      <c r="I54" s="189">
        <f>SUM(G54:H54)</f>
        <v>581299</v>
      </c>
      <c r="J54" s="190">
        <v>0</v>
      </c>
      <c r="K54" s="188">
        <v>863490</v>
      </c>
      <c r="L54" s="187">
        <v>1125947</v>
      </c>
      <c r="M54" s="187">
        <v>1096040</v>
      </c>
      <c r="N54" s="187">
        <v>645926</v>
      </c>
      <c r="O54" s="188">
        <v>318804</v>
      </c>
      <c r="P54" s="187">
        <f>SUM(J54:O54)</f>
        <v>4050207</v>
      </c>
      <c r="Q54" s="191">
        <f>I54+P54</f>
        <v>4631506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14490</v>
      </c>
      <c r="H55" s="188">
        <f t="shared" si="13"/>
        <v>69034</v>
      </c>
      <c r="I55" s="189">
        <f t="shared" si="13"/>
        <v>83524</v>
      </c>
      <c r="J55" s="190">
        <f t="shared" si="13"/>
        <v>0</v>
      </c>
      <c r="K55" s="188">
        <f t="shared" si="13"/>
        <v>522899</v>
      </c>
      <c r="L55" s="187">
        <f t="shared" si="13"/>
        <v>890904</v>
      </c>
      <c r="M55" s="187">
        <f t="shared" si="13"/>
        <v>1443722</v>
      </c>
      <c r="N55" s="187">
        <f t="shared" si="13"/>
        <v>1178600</v>
      </c>
      <c r="O55" s="188">
        <f t="shared" si="13"/>
        <v>789884</v>
      </c>
      <c r="P55" s="187">
        <f t="shared" si="13"/>
        <v>4826009</v>
      </c>
      <c r="Q55" s="191">
        <f t="shared" si="13"/>
        <v>4909533</v>
      </c>
    </row>
    <row r="56" spans="3:17" ht="18" customHeight="1">
      <c r="C56" s="130"/>
      <c r="D56" s="133"/>
      <c r="E56" s="134" t="s">
        <v>99</v>
      </c>
      <c r="F56" s="135"/>
      <c r="G56" s="187">
        <v>8089</v>
      </c>
      <c r="H56" s="188">
        <v>51263</v>
      </c>
      <c r="I56" s="189">
        <f>SUM(G56:H56)</f>
        <v>59352</v>
      </c>
      <c r="J56" s="190">
        <v>0</v>
      </c>
      <c r="K56" s="188">
        <v>420475</v>
      </c>
      <c r="L56" s="187">
        <v>728512</v>
      </c>
      <c r="M56" s="187">
        <v>1069733</v>
      </c>
      <c r="N56" s="187">
        <v>882289</v>
      </c>
      <c r="O56" s="188">
        <v>629236</v>
      </c>
      <c r="P56" s="187">
        <f>SUM(J56:O56)</f>
        <v>3730245</v>
      </c>
      <c r="Q56" s="191">
        <f>I56+P56</f>
        <v>3789597</v>
      </c>
    </row>
    <row r="57" spans="3:17" ht="18" customHeight="1">
      <c r="C57" s="130"/>
      <c r="D57" s="133"/>
      <c r="E57" s="284" t="s">
        <v>100</v>
      </c>
      <c r="F57" s="286"/>
      <c r="G57" s="187">
        <v>6401</v>
      </c>
      <c r="H57" s="188">
        <v>17771</v>
      </c>
      <c r="I57" s="189">
        <f>SUM(G57:H57)</f>
        <v>24172</v>
      </c>
      <c r="J57" s="190">
        <v>0</v>
      </c>
      <c r="K57" s="188">
        <v>102424</v>
      </c>
      <c r="L57" s="187">
        <v>162392</v>
      </c>
      <c r="M57" s="187">
        <v>373989</v>
      </c>
      <c r="N57" s="187">
        <v>296311</v>
      </c>
      <c r="O57" s="188">
        <v>160648</v>
      </c>
      <c r="P57" s="187">
        <f>SUM(J57:O57)</f>
        <v>1095764</v>
      </c>
      <c r="Q57" s="191">
        <f>I57+P57</f>
        <v>1119936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184687</v>
      </c>
      <c r="H59" s="188">
        <f t="shared" si="14"/>
        <v>191875</v>
      </c>
      <c r="I59" s="189">
        <f t="shared" si="14"/>
        <v>376562</v>
      </c>
      <c r="J59" s="190">
        <f t="shared" si="14"/>
        <v>5580</v>
      </c>
      <c r="K59" s="188">
        <f t="shared" si="14"/>
        <v>453311</v>
      </c>
      <c r="L59" s="187">
        <f t="shared" si="14"/>
        <v>1047995</v>
      </c>
      <c r="M59" s="187">
        <f t="shared" si="14"/>
        <v>1162413</v>
      </c>
      <c r="N59" s="187">
        <f t="shared" si="14"/>
        <v>787145</v>
      </c>
      <c r="O59" s="188">
        <f t="shared" si="14"/>
        <v>959655</v>
      </c>
      <c r="P59" s="187">
        <f t="shared" si="14"/>
        <v>4416099</v>
      </c>
      <c r="Q59" s="191">
        <f t="shared" si="14"/>
        <v>4792661</v>
      </c>
    </row>
    <row r="60" spans="3:17" ht="18" customHeight="1">
      <c r="C60" s="130"/>
      <c r="D60" s="133"/>
      <c r="E60" s="134" t="s">
        <v>102</v>
      </c>
      <c r="F60" s="135"/>
      <c r="G60" s="187">
        <v>184687</v>
      </c>
      <c r="H60" s="188">
        <v>191875</v>
      </c>
      <c r="I60" s="189">
        <f>SUM(G60:H60)</f>
        <v>376562</v>
      </c>
      <c r="J60" s="190">
        <v>5580</v>
      </c>
      <c r="K60" s="188">
        <v>453311</v>
      </c>
      <c r="L60" s="187">
        <v>1047995</v>
      </c>
      <c r="M60" s="187">
        <v>1162413</v>
      </c>
      <c r="N60" s="187">
        <v>787145</v>
      </c>
      <c r="O60" s="188">
        <v>959655</v>
      </c>
      <c r="P60" s="187">
        <f>SUM(J60:O60)</f>
        <v>4416099</v>
      </c>
      <c r="Q60" s="191">
        <f>I60+P60</f>
        <v>4792661</v>
      </c>
    </row>
    <row r="61" spans="3:17" ht="18" customHeight="1">
      <c r="C61" s="158"/>
      <c r="D61" s="134" t="s">
        <v>106</v>
      </c>
      <c r="E61" s="136"/>
      <c r="F61" s="136"/>
      <c r="G61" s="218">
        <v>338181</v>
      </c>
      <c r="H61" s="218">
        <v>530340</v>
      </c>
      <c r="I61" s="219">
        <f>SUM(G61:H61)</f>
        <v>868521</v>
      </c>
      <c r="J61" s="220">
        <v>0</v>
      </c>
      <c r="K61" s="218">
        <v>1188460</v>
      </c>
      <c r="L61" s="221">
        <v>1427926</v>
      </c>
      <c r="M61" s="221">
        <v>1228696</v>
      </c>
      <c r="N61" s="221">
        <v>877068</v>
      </c>
      <c r="O61" s="218">
        <v>618498</v>
      </c>
      <c r="P61" s="221">
        <f>SUM(J61:O61)</f>
        <v>5340648</v>
      </c>
      <c r="Q61" s="222">
        <f>I61+P61</f>
        <v>6209169</v>
      </c>
    </row>
    <row r="62" spans="3:17" ht="18" customHeight="1">
      <c r="C62" s="145"/>
      <c r="D62" s="146" t="s">
        <v>107</v>
      </c>
      <c r="E62" s="147"/>
      <c r="F62" s="147"/>
      <c r="G62" s="192">
        <v>757765</v>
      </c>
      <c r="H62" s="193">
        <v>359750</v>
      </c>
      <c r="I62" s="194">
        <f>SUM(G62:H62)</f>
        <v>1117515</v>
      </c>
      <c r="J62" s="195">
        <v>0</v>
      </c>
      <c r="K62" s="193">
        <v>1638525</v>
      </c>
      <c r="L62" s="192">
        <v>1252885</v>
      </c>
      <c r="M62" s="192">
        <v>1232260</v>
      </c>
      <c r="N62" s="192">
        <v>622220</v>
      </c>
      <c r="O62" s="193">
        <v>602080</v>
      </c>
      <c r="P62" s="194">
        <f>SUM(J62:O62)</f>
        <v>5347970</v>
      </c>
      <c r="Q62" s="196">
        <f>I62+P62</f>
        <v>6465485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8653</v>
      </c>
      <c r="H63" s="183">
        <f t="shared" si="15"/>
        <v>57855</v>
      </c>
      <c r="I63" s="184">
        <f t="shared" si="15"/>
        <v>66508</v>
      </c>
      <c r="J63" s="185">
        <f t="shared" si="15"/>
        <v>0</v>
      </c>
      <c r="K63" s="183">
        <f t="shared" si="15"/>
        <v>2318655</v>
      </c>
      <c r="L63" s="182">
        <f t="shared" si="15"/>
        <v>2708814</v>
      </c>
      <c r="M63" s="182">
        <f t="shared" si="15"/>
        <v>2429187</v>
      </c>
      <c r="N63" s="182">
        <f t="shared" si="15"/>
        <v>1833464</v>
      </c>
      <c r="O63" s="183">
        <f t="shared" si="15"/>
        <v>916437</v>
      </c>
      <c r="P63" s="182">
        <f t="shared" si="15"/>
        <v>10206557</v>
      </c>
      <c r="Q63" s="186">
        <f t="shared" si="15"/>
        <v>10273065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7477</v>
      </c>
      <c r="H65" s="188">
        <v>0</v>
      </c>
      <c r="I65" s="189">
        <f>SUM(G65:H65)</f>
        <v>7477</v>
      </c>
      <c r="J65" s="190">
        <v>0</v>
      </c>
      <c r="K65" s="188">
        <v>134626</v>
      </c>
      <c r="L65" s="187">
        <v>208731</v>
      </c>
      <c r="M65" s="187">
        <v>373908</v>
      </c>
      <c r="N65" s="187">
        <v>280249</v>
      </c>
      <c r="O65" s="188">
        <v>228823</v>
      </c>
      <c r="P65" s="187">
        <f t="shared" si="16"/>
        <v>1226337</v>
      </c>
      <c r="Q65" s="191">
        <f t="shared" si="17"/>
        <v>1233814</v>
      </c>
    </row>
    <row r="66" spans="3:17" ht="18" customHeight="1">
      <c r="C66" s="130"/>
      <c r="D66" s="284" t="s">
        <v>80</v>
      </c>
      <c r="E66" s="285"/>
      <c r="F66" s="286"/>
      <c r="G66" s="187">
        <v>1176</v>
      </c>
      <c r="H66" s="188">
        <v>7995</v>
      </c>
      <c r="I66" s="189">
        <f>SUM(G66:H66)</f>
        <v>9171</v>
      </c>
      <c r="J66" s="190">
        <v>0</v>
      </c>
      <c r="K66" s="188">
        <v>89348</v>
      </c>
      <c r="L66" s="187">
        <v>223682</v>
      </c>
      <c r="M66" s="187">
        <v>193836</v>
      </c>
      <c r="N66" s="187">
        <v>145667</v>
      </c>
      <c r="O66" s="188">
        <v>196025</v>
      </c>
      <c r="P66" s="187">
        <f t="shared" si="16"/>
        <v>848558</v>
      </c>
      <c r="Q66" s="191">
        <f t="shared" si="17"/>
        <v>857729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49860</v>
      </c>
      <c r="I67" s="189">
        <f>SUM(G67:H67)</f>
        <v>49860</v>
      </c>
      <c r="J67" s="200"/>
      <c r="K67" s="188">
        <v>2094681</v>
      </c>
      <c r="L67" s="187">
        <v>2276401</v>
      </c>
      <c r="M67" s="187">
        <v>1861443</v>
      </c>
      <c r="N67" s="187">
        <v>1407548</v>
      </c>
      <c r="O67" s="188">
        <v>491589</v>
      </c>
      <c r="P67" s="187">
        <f t="shared" si="16"/>
        <v>8131662</v>
      </c>
      <c r="Q67" s="191">
        <f t="shared" si="17"/>
        <v>8181522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41940</v>
      </c>
      <c r="I70" s="184">
        <f>SUM(I71:I73)</f>
        <v>41940</v>
      </c>
      <c r="J70" s="203"/>
      <c r="K70" s="183">
        <f aca="true" t="shared" si="18" ref="K70:Q70">SUM(K71:K73)</f>
        <v>5010794</v>
      </c>
      <c r="L70" s="182">
        <f t="shared" si="18"/>
        <v>9383622</v>
      </c>
      <c r="M70" s="182">
        <f t="shared" si="18"/>
        <v>12334736</v>
      </c>
      <c r="N70" s="182">
        <f t="shared" si="18"/>
        <v>14160850</v>
      </c>
      <c r="O70" s="183">
        <f t="shared" si="18"/>
        <v>21792637</v>
      </c>
      <c r="P70" s="182">
        <f t="shared" si="18"/>
        <v>62682639</v>
      </c>
      <c r="Q70" s="186">
        <f t="shared" si="18"/>
        <v>62724579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41940</v>
      </c>
      <c r="I71" s="189">
        <f>SUM(G71:H71)</f>
        <v>41940</v>
      </c>
      <c r="J71" s="200"/>
      <c r="K71" s="188">
        <v>1368448</v>
      </c>
      <c r="L71" s="187">
        <v>3689072</v>
      </c>
      <c r="M71" s="187">
        <v>5636624</v>
      </c>
      <c r="N71" s="187">
        <v>7089274</v>
      </c>
      <c r="O71" s="188">
        <v>9532223</v>
      </c>
      <c r="P71" s="187">
        <f>SUM(J71:O71)</f>
        <v>27315641</v>
      </c>
      <c r="Q71" s="191">
        <f>I71+P71</f>
        <v>27357581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3466793</v>
      </c>
      <c r="L72" s="187">
        <v>5547193</v>
      </c>
      <c r="M72" s="187">
        <v>5664824</v>
      </c>
      <c r="N72" s="187">
        <v>4838176</v>
      </c>
      <c r="O72" s="188">
        <v>4001204</v>
      </c>
      <c r="P72" s="187">
        <f>SUM(J72:O72)</f>
        <v>23518190</v>
      </c>
      <c r="Q72" s="191">
        <f>I72+P72</f>
        <v>23518190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175553</v>
      </c>
      <c r="L73" s="209">
        <v>147357</v>
      </c>
      <c r="M73" s="209">
        <v>1033288</v>
      </c>
      <c r="N73" s="209">
        <v>2233400</v>
      </c>
      <c r="O73" s="208">
        <v>8259210</v>
      </c>
      <c r="P73" s="209">
        <f>SUM(J73:O73)</f>
        <v>11848808</v>
      </c>
      <c r="Q73" s="210">
        <f>I73+P73</f>
        <v>11848808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5394223</v>
      </c>
      <c r="H74" s="212">
        <f t="shared" si="19"/>
        <v>4746612</v>
      </c>
      <c r="I74" s="213">
        <f t="shared" si="19"/>
        <v>10140835</v>
      </c>
      <c r="J74" s="214">
        <f t="shared" si="19"/>
        <v>6375</v>
      </c>
      <c r="K74" s="212">
        <f t="shared" si="19"/>
        <v>21915588</v>
      </c>
      <c r="L74" s="211">
        <f t="shared" si="19"/>
        <v>27597512</v>
      </c>
      <c r="M74" s="211">
        <f t="shared" si="19"/>
        <v>31062675</v>
      </c>
      <c r="N74" s="211">
        <f t="shared" si="19"/>
        <v>26526739</v>
      </c>
      <c r="O74" s="212">
        <f t="shared" si="19"/>
        <v>34514498</v>
      </c>
      <c r="P74" s="211">
        <f t="shared" si="19"/>
        <v>141623387</v>
      </c>
      <c r="Q74" s="215">
        <f t="shared" si="19"/>
        <v>151764222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59287904</v>
      </c>
      <c r="H76" s="183">
        <f t="shared" si="20"/>
        <v>50578718</v>
      </c>
      <c r="I76" s="184">
        <f t="shared" si="20"/>
        <v>109866622</v>
      </c>
      <c r="J76" s="185">
        <f t="shared" si="20"/>
        <v>64227</v>
      </c>
      <c r="K76" s="223">
        <f t="shared" si="20"/>
        <v>155884615</v>
      </c>
      <c r="L76" s="182">
        <f t="shared" si="20"/>
        <v>165701443</v>
      </c>
      <c r="M76" s="182">
        <f t="shared" si="20"/>
        <v>173327151</v>
      </c>
      <c r="N76" s="182">
        <f t="shared" si="20"/>
        <v>111065890</v>
      </c>
      <c r="O76" s="183">
        <f t="shared" si="20"/>
        <v>124567553</v>
      </c>
      <c r="P76" s="182">
        <f t="shared" si="20"/>
        <v>730610879</v>
      </c>
      <c r="Q76" s="186">
        <f t="shared" si="20"/>
        <v>840477501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29097873</v>
      </c>
      <c r="H77" s="188">
        <f t="shared" si="21"/>
        <v>19328614</v>
      </c>
      <c r="I77" s="189">
        <f t="shared" si="21"/>
        <v>48426487</v>
      </c>
      <c r="J77" s="190">
        <f t="shared" si="21"/>
        <v>8427</v>
      </c>
      <c r="K77" s="224">
        <f t="shared" si="21"/>
        <v>63495605</v>
      </c>
      <c r="L77" s="187">
        <f t="shared" si="21"/>
        <v>59971823</v>
      </c>
      <c r="M77" s="187">
        <f t="shared" si="21"/>
        <v>69697165</v>
      </c>
      <c r="N77" s="187">
        <f t="shared" si="21"/>
        <v>46371993</v>
      </c>
      <c r="O77" s="188">
        <f t="shared" si="21"/>
        <v>77666685</v>
      </c>
      <c r="P77" s="187">
        <f t="shared" si="21"/>
        <v>317211698</v>
      </c>
      <c r="Q77" s="191">
        <f t="shared" si="21"/>
        <v>365638185</v>
      </c>
    </row>
    <row r="78" spans="3:17" ht="18" customHeight="1">
      <c r="C78" s="130"/>
      <c r="D78" s="133"/>
      <c r="E78" s="134" t="s">
        <v>92</v>
      </c>
      <c r="F78" s="135"/>
      <c r="G78" s="187">
        <v>26579080</v>
      </c>
      <c r="H78" s="188">
        <v>16127664</v>
      </c>
      <c r="I78" s="189">
        <f>SUM(G78:H78)</f>
        <v>42706744</v>
      </c>
      <c r="J78" s="190">
        <v>8427</v>
      </c>
      <c r="K78" s="224">
        <v>52827870</v>
      </c>
      <c r="L78" s="187">
        <v>48235202</v>
      </c>
      <c r="M78" s="187">
        <v>51715952</v>
      </c>
      <c r="N78" s="187">
        <v>33319221</v>
      </c>
      <c r="O78" s="188">
        <v>46271587</v>
      </c>
      <c r="P78" s="187">
        <f>SUM(J78:O78)</f>
        <v>232378259</v>
      </c>
      <c r="Q78" s="191">
        <f>I78+P78</f>
        <v>275085003</v>
      </c>
    </row>
    <row r="79" spans="3:17" ht="18" customHeight="1">
      <c r="C79" s="130"/>
      <c r="D79" s="133"/>
      <c r="E79" s="134" t="s">
        <v>93</v>
      </c>
      <c r="F79" s="135"/>
      <c r="G79" s="187">
        <v>24443</v>
      </c>
      <c r="H79" s="188">
        <v>72419</v>
      </c>
      <c r="I79" s="189">
        <f>SUM(G79:H79)</f>
        <v>96862</v>
      </c>
      <c r="J79" s="190">
        <v>0</v>
      </c>
      <c r="K79" s="224">
        <v>197627</v>
      </c>
      <c r="L79" s="187">
        <v>733583</v>
      </c>
      <c r="M79" s="187">
        <v>2449002</v>
      </c>
      <c r="N79" s="187">
        <v>2273128</v>
      </c>
      <c r="O79" s="188">
        <v>10309604</v>
      </c>
      <c r="P79" s="187">
        <f>SUM(J79:O79)</f>
        <v>15962944</v>
      </c>
      <c r="Q79" s="191">
        <f>I79+P79</f>
        <v>16059806</v>
      </c>
    </row>
    <row r="80" spans="3:17" ht="18" customHeight="1">
      <c r="C80" s="130"/>
      <c r="D80" s="133"/>
      <c r="E80" s="134" t="s">
        <v>94</v>
      </c>
      <c r="F80" s="135"/>
      <c r="G80" s="187">
        <v>1809266</v>
      </c>
      <c r="H80" s="188">
        <v>2465271</v>
      </c>
      <c r="I80" s="189">
        <f>SUM(G80:H80)</f>
        <v>4274537</v>
      </c>
      <c r="J80" s="190">
        <v>0</v>
      </c>
      <c r="K80" s="224">
        <v>8153044</v>
      </c>
      <c r="L80" s="187">
        <v>8499178</v>
      </c>
      <c r="M80" s="187">
        <v>13085851</v>
      </c>
      <c r="N80" s="187">
        <v>9216232</v>
      </c>
      <c r="O80" s="188">
        <v>18864147</v>
      </c>
      <c r="P80" s="187">
        <f>SUM(J80:O80)</f>
        <v>57818452</v>
      </c>
      <c r="Q80" s="191">
        <f>I80+P80</f>
        <v>62092989</v>
      </c>
    </row>
    <row r="81" spans="3:17" ht="18" customHeight="1">
      <c r="C81" s="130"/>
      <c r="D81" s="133"/>
      <c r="E81" s="134" t="s">
        <v>95</v>
      </c>
      <c r="F81" s="135"/>
      <c r="G81" s="187">
        <v>124384</v>
      </c>
      <c r="H81" s="188">
        <v>118560</v>
      </c>
      <c r="I81" s="189">
        <f>SUM(G81:H81)</f>
        <v>242944</v>
      </c>
      <c r="J81" s="190">
        <v>0</v>
      </c>
      <c r="K81" s="224">
        <v>448864</v>
      </c>
      <c r="L81" s="187">
        <v>373360</v>
      </c>
      <c r="M81" s="187">
        <v>513760</v>
      </c>
      <c r="N81" s="187">
        <v>210912</v>
      </c>
      <c r="O81" s="188">
        <v>407347</v>
      </c>
      <c r="P81" s="187">
        <f>SUM(J81:O81)</f>
        <v>1954243</v>
      </c>
      <c r="Q81" s="191">
        <f>I81+P81</f>
        <v>2197187</v>
      </c>
    </row>
    <row r="82" spans="3:17" ht="18" customHeight="1">
      <c r="C82" s="130"/>
      <c r="D82" s="133"/>
      <c r="E82" s="295" t="s">
        <v>105</v>
      </c>
      <c r="F82" s="296"/>
      <c r="G82" s="187">
        <v>560700</v>
      </c>
      <c r="H82" s="188">
        <v>544700</v>
      </c>
      <c r="I82" s="189">
        <f>SUM(G82:H82)</f>
        <v>1105400</v>
      </c>
      <c r="J82" s="190">
        <v>0</v>
      </c>
      <c r="K82" s="224">
        <v>1868200</v>
      </c>
      <c r="L82" s="187">
        <v>2130500</v>
      </c>
      <c r="M82" s="187">
        <v>1932600</v>
      </c>
      <c r="N82" s="187">
        <v>1352500</v>
      </c>
      <c r="O82" s="188">
        <v>1814000</v>
      </c>
      <c r="P82" s="187">
        <f>SUM(J82:O82)</f>
        <v>9097800</v>
      </c>
      <c r="Q82" s="191">
        <f>I82+P82</f>
        <v>10203200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14124848</v>
      </c>
      <c r="H83" s="188">
        <f t="shared" si="22"/>
        <v>17560458</v>
      </c>
      <c r="I83" s="189">
        <f t="shared" si="22"/>
        <v>31685306</v>
      </c>
      <c r="J83" s="190">
        <f t="shared" si="22"/>
        <v>0</v>
      </c>
      <c r="K83" s="224">
        <f t="shared" si="22"/>
        <v>50312823</v>
      </c>
      <c r="L83" s="187">
        <f t="shared" si="22"/>
        <v>54840474</v>
      </c>
      <c r="M83" s="187">
        <f t="shared" si="22"/>
        <v>48729099</v>
      </c>
      <c r="N83" s="187">
        <f t="shared" si="22"/>
        <v>28129049</v>
      </c>
      <c r="O83" s="188">
        <f t="shared" si="22"/>
        <v>15398596</v>
      </c>
      <c r="P83" s="187">
        <f t="shared" si="22"/>
        <v>197410041</v>
      </c>
      <c r="Q83" s="191">
        <f t="shared" si="22"/>
        <v>229095347</v>
      </c>
    </row>
    <row r="84" spans="3:17" ht="18" customHeight="1">
      <c r="C84" s="130"/>
      <c r="D84" s="133"/>
      <c r="E84" s="137" t="s">
        <v>97</v>
      </c>
      <c r="F84" s="137"/>
      <c r="G84" s="187">
        <v>11544125</v>
      </c>
      <c r="H84" s="188">
        <v>14099602</v>
      </c>
      <c r="I84" s="189">
        <f>SUM(G84:H84)</f>
        <v>25643727</v>
      </c>
      <c r="J84" s="190">
        <v>0</v>
      </c>
      <c r="K84" s="224">
        <v>41336689</v>
      </c>
      <c r="L84" s="187">
        <v>43135519</v>
      </c>
      <c r="M84" s="187">
        <v>37330285</v>
      </c>
      <c r="N84" s="187">
        <v>21411452</v>
      </c>
      <c r="O84" s="188">
        <v>12083055</v>
      </c>
      <c r="P84" s="187">
        <f>SUM(J84:O84)</f>
        <v>155297000</v>
      </c>
      <c r="Q84" s="191">
        <f>I84+P84</f>
        <v>180940727</v>
      </c>
    </row>
    <row r="85" spans="3:17" ht="18" customHeight="1">
      <c r="C85" s="130"/>
      <c r="D85" s="133"/>
      <c r="E85" s="137" t="s">
        <v>98</v>
      </c>
      <c r="F85" s="137"/>
      <c r="G85" s="187">
        <v>2580723</v>
      </c>
      <c r="H85" s="188">
        <v>3460856</v>
      </c>
      <c r="I85" s="189">
        <f>SUM(G85:H85)</f>
        <v>6041579</v>
      </c>
      <c r="J85" s="190">
        <v>0</v>
      </c>
      <c r="K85" s="224">
        <v>8976134</v>
      </c>
      <c r="L85" s="187">
        <v>11704955</v>
      </c>
      <c r="M85" s="187">
        <v>11398814</v>
      </c>
      <c r="N85" s="187">
        <v>6717597</v>
      </c>
      <c r="O85" s="188">
        <v>3315541</v>
      </c>
      <c r="P85" s="187">
        <f>SUM(J85:O85)</f>
        <v>42113041</v>
      </c>
      <c r="Q85" s="191">
        <f>I85+P85</f>
        <v>48154620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150692</v>
      </c>
      <c r="H86" s="188">
        <f t="shared" si="23"/>
        <v>717944</v>
      </c>
      <c r="I86" s="189">
        <f t="shared" si="23"/>
        <v>868636</v>
      </c>
      <c r="J86" s="190">
        <f t="shared" si="23"/>
        <v>0</v>
      </c>
      <c r="K86" s="224">
        <f t="shared" si="23"/>
        <v>5432514</v>
      </c>
      <c r="L86" s="187">
        <f t="shared" si="23"/>
        <v>9264085</v>
      </c>
      <c r="M86" s="187">
        <f t="shared" si="23"/>
        <v>14998537</v>
      </c>
      <c r="N86" s="187">
        <f t="shared" si="23"/>
        <v>12235048</v>
      </c>
      <c r="O86" s="188">
        <f t="shared" si="23"/>
        <v>8214758</v>
      </c>
      <c r="P86" s="187">
        <f t="shared" si="23"/>
        <v>50144942</v>
      </c>
      <c r="Q86" s="191">
        <f t="shared" si="23"/>
        <v>51013578</v>
      </c>
    </row>
    <row r="87" spans="3:17" ht="18" customHeight="1">
      <c r="C87" s="130"/>
      <c r="D87" s="133"/>
      <c r="E87" s="134" t="s">
        <v>99</v>
      </c>
      <c r="F87" s="135"/>
      <c r="G87" s="187">
        <v>84123</v>
      </c>
      <c r="H87" s="188">
        <v>533127</v>
      </c>
      <c r="I87" s="189">
        <f>SUM(G87:H87)</f>
        <v>617250</v>
      </c>
      <c r="J87" s="190">
        <v>0</v>
      </c>
      <c r="K87" s="224">
        <v>4367316</v>
      </c>
      <c r="L87" s="187">
        <v>7576471</v>
      </c>
      <c r="M87" s="187">
        <v>11109068</v>
      </c>
      <c r="N87" s="187">
        <v>9153425</v>
      </c>
      <c r="O87" s="188">
        <v>6544028</v>
      </c>
      <c r="P87" s="187">
        <f>SUM(J87:O87)</f>
        <v>38750308</v>
      </c>
      <c r="Q87" s="191">
        <f>I87+P87</f>
        <v>39367558</v>
      </c>
    </row>
    <row r="88" spans="3:17" ht="18" customHeight="1">
      <c r="C88" s="130"/>
      <c r="D88" s="133"/>
      <c r="E88" s="284" t="s">
        <v>100</v>
      </c>
      <c r="F88" s="286"/>
      <c r="G88" s="187">
        <v>66569</v>
      </c>
      <c r="H88" s="188">
        <v>184817</v>
      </c>
      <c r="I88" s="189">
        <f>SUM(G88:H88)</f>
        <v>251386</v>
      </c>
      <c r="J88" s="190">
        <v>0</v>
      </c>
      <c r="K88" s="224">
        <v>1065198</v>
      </c>
      <c r="L88" s="187">
        <v>1687614</v>
      </c>
      <c r="M88" s="187">
        <v>3889469</v>
      </c>
      <c r="N88" s="187">
        <v>3081623</v>
      </c>
      <c r="O88" s="188">
        <v>1670730</v>
      </c>
      <c r="P88" s="187">
        <f>SUM(J88:O88)</f>
        <v>11394634</v>
      </c>
      <c r="Q88" s="191">
        <f>I88+P88</f>
        <v>11646020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4305455</v>
      </c>
      <c r="H90" s="188">
        <f t="shared" si="24"/>
        <v>3551867</v>
      </c>
      <c r="I90" s="189">
        <f t="shared" si="24"/>
        <v>7857322</v>
      </c>
      <c r="J90" s="190">
        <f t="shared" si="24"/>
        <v>55800</v>
      </c>
      <c r="K90" s="188">
        <f t="shared" si="24"/>
        <v>6707750</v>
      </c>
      <c r="L90" s="187">
        <f t="shared" si="24"/>
        <v>13239974</v>
      </c>
      <c r="M90" s="187">
        <f t="shared" si="24"/>
        <v>13840526</v>
      </c>
      <c r="N90" s="187">
        <f t="shared" si="24"/>
        <v>8453533</v>
      </c>
      <c r="O90" s="188">
        <f t="shared" si="24"/>
        <v>10357655</v>
      </c>
      <c r="P90" s="187">
        <f t="shared" si="24"/>
        <v>52655238</v>
      </c>
      <c r="Q90" s="191">
        <f t="shared" si="24"/>
        <v>60512560</v>
      </c>
    </row>
    <row r="91" spans="3:17" ht="18" customHeight="1">
      <c r="C91" s="130"/>
      <c r="D91" s="133"/>
      <c r="E91" s="139" t="s">
        <v>102</v>
      </c>
      <c r="F91" s="135"/>
      <c r="G91" s="187">
        <v>1846870</v>
      </c>
      <c r="H91" s="188">
        <v>1918750</v>
      </c>
      <c r="I91" s="189">
        <f>SUM(G91:H91)</f>
        <v>3765620</v>
      </c>
      <c r="J91" s="190">
        <v>55800</v>
      </c>
      <c r="K91" s="188">
        <v>4533110</v>
      </c>
      <c r="L91" s="187">
        <v>10479950</v>
      </c>
      <c r="M91" s="187">
        <v>11624130</v>
      </c>
      <c r="N91" s="187">
        <v>7871450</v>
      </c>
      <c r="O91" s="188">
        <v>9596550</v>
      </c>
      <c r="P91" s="187">
        <f>SUM(J91:O91)</f>
        <v>44160990</v>
      </c>
      <c r="Q91" s="191">
        <f>I91+P91</f>
        <v>47926610</v>
      </c>
    </row>
    <row r="92" spans="3:17" ht="18" customHeight="1">
      <c r="C92" s="130"/>
      <c r="D92" s="140"/>
      <c r="E92" s="137" t="s">
        <v>74</v>
      </c>
      <c r="F92" s="141"/>
      <c r="G92" s="187">
        <v>708712</v>
      </c>
      <c r="H92" s="188">
        <v>302682</v>
      </c>
      <c r="I92" s="189">
        <f>SUM(G92:H92)</f>
        <v>1011394</v>
      </c>
      <c r="J92" s="190">
        <v>0</v>
      </c>
      <c r="K92" s="188">
        <v>924874</v>
      </c>
      <c r="L92" s="187">
        <v>660019</v>
      </c>
      <c r="M92" s="187">
        <v>569263</v>
      </c>
      <c r="N92" s="187">
        <v>275338</v>
      </c>
      <c r="O92" s="188">
        <v>295185</v>
      </c>
      <c r="P92" s="187">
        <f>SUM(J92:O92)</f>
        <v>2724679</v>
      </c>
      <c r="Q92" s="191">
        <f>I92+P92</f>
        <v>3736073</v>
      </c>
    </row>
    <row r="93" spans="3:17" ht="18" customHeight="1">
      <c r="C93" s="130"/>
      <c r="D93" s="142"/>
      <c r="E93" s="134" t="s">
        <v>75</v>
      </c>
      <c r="F93" s="143"/>
      <c r="G93" s="187">
        <v>1749873</v>
      </c>
      <c r="H93" s="188">
        <v>1330435</v>
      </c>
      <c r="I93" s="189">
        <f>SUM(G93:H93)</f>
        <v>3080308</v>
      </c>
      <c r="J93" s="190">
        <v>0</v>
      </c>
      <c r="K93" s="188">
        <v>1249766</v>
      </c>
      <c r="L93" s="187">
        <v>2100005</v>
      </c>
      <c r="M93" s="187">
        <v>1647133</v>
      </c>
      <c r="N93" s="187">
        <v>306745</v>
      </c>
      <c r="O93" s="188">
        <v>465920</v>
      </c>
      <c r="P93" s="187">
        <f>SUM(J93:O93)</f>
        <v>5769569</v>
      </c>
      <c r="Q93" s="191">
        <f>I93+P93</f>
        <v>8849877</v>
      </c>
    </row>
    <row r="94" spans="3:17" ht="18" customHeight="1">
      <c r="C94" s="130"/>
      <c r="D94" s="133" t="s">
        <v>76</v>
      </c>
      <c r="E94" s="144"/>
      <c r="F94" s="144"/>
      <c r="G94" s="187">
        <v>3574309</v>
      </c>
      <c r="H94" s="188">
        <v>5606485</v>
      </c>
      <c r="I94" s="189">
        <f>SUM(G94:H94)</f>
        <v>9180794</v>
      </c>
      <c r="J94" s="190">
        <v>0</v>
      </c>
      <c r="K94" s="188">
        <v>12573108</v>
      </c>
      <c r="L94" s="187">
        <v>15106636</v>
      </c>
      <c r="M94" s="187">
        <v>13004011</v>
      </c>
      <c r="N94" s="187">
        <v>9282835</v>
      </c>
      <c r="O94" s="188">
        <v>6550775</v>
      </c>
      <c r="P94" s="187">
        <f>SUM(J94:O94)</f>
        <v>56517365</v>
      </c>
      <c r="Q94" s="191">
        <f>I94+P94</f>
        <v>65698159</v>
      </c>
    </row>
    <row r="95" spans="3:17" ht="18" customHeight="1">
      <c r="C95" s="145"/>
      <c r="D95" s="146" t="s">
        <v>103</v>
      </c>
      <c r="E95" s="147"/>
      <c r="F95" s="147"/>
      <c r="G95" s="192">
        <v>8034727</v>
      </c>
      <c r="H95" s="193">
        <v>3813350</v>
      </c>
      <c r="I95" s="194">
        <f>SUM(G95:H95)</f>
        <v>11848077</v>
      </c>
      <c r="J95" s="195">
        <v>0</v>
      </c>
      <c r="K95" s="193">
        <v>17362815</v>
      </c>
      <c r="L95" s="192">
        <v>13278451</v>
      </c>
      <c r="M95" s="192">
        <v>13057813</v>
      </c>
      <c r="N95" s="192">
        <v>6593432</v>
      </c>
      <c r="O95" s="193">
        <v>6379084</v>
      </c>
      <c r="P95" s="194">
        <f>SUM(J95:O95)</f>
        <v>56671595</v>
      </c>
      <c r="Q95" s="196">
        <f>I95+P95</f>
        <v>68519672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91721</v>
      </c>
      <c r="H96" s="183">
        <f t="shared" si="25"/>
        <v>613263</v>
      </c>
      <c r="I96" s="184">
        <f t="shared" si="25"/>
        <v>704984</v>
      </c>
      <c r="J96" s="185">
        <f t="shared" si="25"/>
        <v>0</v>
      </c>
      <c r="K96" s="223">
        <f t="shared" si="25"/>
        <v>24562463</v>
      </c>
      <c r="L96" s="182">
        <f t="shared" si="25"/>
        <v>28673495</v>
      </c>
      <c r="M96" s="182">
        <f t="shared" si="25"/>
        <v>25363514</v>
      </c>
      <c r="N96" s="182">
        <f t="shared" si="25"/>
        <v>19400040</v>
      </c>
      <c r="O96" s="183">
        <f t="shared" si="25"/>
        <v>9714223</v>
      </c>
      <c r="P96" s="182">
        <f t="shared" si="25"/>
        <v>107713735</v>
      </c>
      <c r="Q96" s="186">
        <f>SUM(Q97:Q102)</f>
        <v>108418719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79256</v>
      </c>
      <c r="H98" s="188">
        <v>0</v>
      </c>
      <c r="I98" s="189">
        <f>SUM(G98:H98)</f>
        <v>79256</v>
      </c>
      <c r="J98" s="190">
        <v>0</v>
      </c>
      <c r="K98" s="224">
        <v>1422720</v>
      </c>
      <c r="L98" s="187">
        <v>2212538</v>
      </c>
      <c r="M98" s="187">
        <v>3963418</v>
      </c>
      <c r="N98" s="187">
        <v>2968419</v>
      </c>
      <c r="O98" s="188">
        <v>2425515</v>
      </c>
      <c r="P98" s="187">
        <f t="shared" si="26"/>
        <v>12992610</v>
      </c>
      <c r="Q98" s="191">
        <f>I98+P98</f>
        <v>13071866</v>
      </c>
    </row>
    <row r="99" spans="3:17" ht="18" customHeight="1">
      <c r="C99" s="130"/>
      <c r="D99" s="284" t="s">
        <v>80</v>
      </c>
      <c r="E99" s="285"/>
      <c r="F99" s="286"/>
      <c r="G99" s="187">
        <v>12465</v>
      </c>
      <c r="H99" s="188">
        <v>84747</v>
      </c>
      <c r="I99" s="189">
        <f>SUM(G99:H99)</f>
        <v>97212</v>
      </c>
      <c r="J99" s="190">
        <v>0</v>
      </c>
      <c r="K99" s="224">
        <v>947088</v>
      </c>
      <c r="L99" s="187">
        <v>2371029</v>
      </c>
      <c r="M99" s="187">
        <v>2054655</v>
      </c>
      <c r="N99" s="187">
        <v>1544069</v>
      </c>
      <c r="O99" s="188">
        <v>2077865</v>
      </c>
      <c r="P99" s="187">
        <f>SUM(J99:O99)</f>
        <v>8994706</v>
      </c>
      <c r="Q99" s="191">
        <f t="shared" si="27"/>
        <v>9091918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528516</v>
      </c>
      <c r="I100" s="189">
        <f>SUM(G100:H100)</f>
        <v>528516</v>
      </c>
      <c r="J100" s="200"/>
      <c r="K100" s="224">
        <v>22192655</v>
      </c>
      <c r="L100" s="187">
        <v>24089928</v>
      </c>
      <c r="M100" s="187">
        <v>19345441</v>
      </c>
      <c r="N100" s="187">
        <v>14887552</v>
      </c>
      <c r="O100" s="188">
        <v>5210843</v>
      </c>
      <c r="P100" s="187">
        <f t="shared" si="26"/>
        <v>85726419</v>
      </c>
      <c r="Q100" s="191">
        <f t="shared" si="27"/>
        <v>86254935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436176</v>
      </c>
      <c r="I103" s="184">
        <f>SUM(I104:I106)</f>
        <v>436176</v>
      </c>
      <c r="J103" s="203"/>
      <c r="K103" s="223">
        <f aca="true" t="shared" si="28" ref="K103:P103">SUM(K104:K106)</f>
        <v>51982361</v>
      </c>
      <c r="L103" s="182">
        <f t="shared" si="28"/>
        <v>97345975</v>
      </c>
      <c r="M103" s="182">
        <f t="shared" si="28"/>
        <v>127853801</v>
      </c>
      <c r="N103" s="182">
        <f t="shared" si="28"/>
        <v>146810428</v>
      </c>
      <c r="O103" s="183">
        <f t="shared" si="28"/>
        <v>225683412</v>
      </c>
      <c r="P103" s="182">
        <f t="shared" si="28"/>
        <v>649675977</v>
      </c>
      <c r="Q103" s="186">
        <f>SUM(Q104:Q106)</f>
        <v>650112153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436176</v>
      </c>
      <c r="I104" s="189">
        <f>SUM(G104:H104)</f>
        <v>436176</v>
      </c>
      <c r="J104" s="200"/>
      <c r="K104" s="224">
        <v>14187357</v>
      </c>
      <c r="L104" s="187">
        <v>38278204</v>
      </c>
      <c r="M104" s="187">
        <v>58456982</v>
      </c>
      <c r="N104" s="187">
        <v>73511652</v>
      </c>
      <c r="O104" s="188">
        <v>98913198</v>
      </c>
      <c r="P104" s="187">
        <f>SUM(J104:O104)</f>
        <v>283347393</v>
      </c>
      <c r="Q104" s="191">
        <f>I104+P104</f>
        <v>283783569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35986014</v>
      </c>
      <c r="L105" s="187">
        <v>57553100</v>
      </c>
      <c r="M105" s="187">
        <v>58776016</v>
      </c>
      <c r="N105" s="187">
        <v>50246057</v>
      </c>
      <c r="O105" s="188">
        <v>41569344</v>
      </c>
      <c r="P105" s="187">
        <f>SUM(J105:O105)</f>
        <v>244130531</v>
      </c>
      <c r="Q105" s="191">
        <f>I105+P105</f>
        <v>244130531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1808990</v>
      </c>
      <c r="L106" s="209">
        <v>1514671</v>
      </c>
      <c r="M106" s="209">
        <v>10620803</v>
      </c>
      <c r="N106" s="209">
        <v>23052719</v>
      </c>
      <c r="O106" s="208">
        <v>85200870</v>
      </c>
      <c r="P106" s="209">
        <f>SUM(J106:O106)</f>
        <v>122198053</v>
      </c>
      <c r="Q106" s="210">
        <f>I106+P106</f>
        <v>122198053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59379625</v>
      </c>
      <c r="H107" s="212">
        <f t="shared" si="29"/>
        <v>51628157</v>
      </c>
      <c r="I107" s="213">
        <f t="shared" si="29"/>
        <v>111007782</v>
      </c>
      <c r="J107" s="214">
        <f t="shared" si="29"/>
        <v>64227</v>
      </c>
      <c r="K107" s="227">
        <f t="shared" si="29"/>
        <v>232429439</v>
      </c>
      <c r="L107" s="211">
        <f t="shared" si="29"/>
        <v>291720913</v>
      </c>
      <c r="M107" s="211">
        <f t="shared" si="29"/>
        <v>326544466</v>
      </c>
      <c r="N107" s="211">
        <f t="shared" si="29"/>
        <v>277276358</v>
      </c>
      <c r="O107" s="212">
        <f t="shared" si="29"/>
        <v>359965188</v>
      </c>
      <c r="P107" s="211">
        <f t="shared" si="29"/>
        <v>1488000591</v>
      </c>
      <c r="Q107" s="215">
        <f>Q76+Q96+Q103</f>
        <v>1599008373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54162402</v>
      </c>
      <c r="H109" s="183">
        <f t="shared" si="30"/>
        <v>45901902</v>
      </c>
      <c r="I109" s="184">
        <f t="shared" si="30"/>
        <v>100064304</v>
      </c>
      <c r="J109" s="185">
        <f t="shared" si="30"/>
        <v>57805</v>
      </c>
      <c r="K109" s="223">
        <f t="shared" si="30"/>
        <v>142031294</v>
      </c>
      <c r="L109" s="182">
        <f t="shared" si="30"/>
        <v>150460765</v>
      </c>
      <c r="M109" s="182">
        <f t="shared" si="30"/>
        <v>157299414</v>
      </c>
      <c r="N109" s="182">
        <f t="shared" si="30"/>
        <v>100618218</v>
      </c>
      <c r="O109" s="183">
        <f t="shared" si="30"/>
        <v>112748255</v>
      </c>
      <c r="P109" s="182">
        <f t="shared" si="30"/>
        <v>663215751</v>
      </c>
      <c r="Q109" s="186">
        <f t="shared" si="30"/>
        <v>763280055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26188053</v>
      </c>
      <c r="H110" s="188">
        <f t="shared" si="31"/>
        <v>17395651</v>
      </c>
      <c r="I110" s="189">
        <f t="shared" si="31"/>
        <v>43583704</v>
      </c>
      <c r="J110" s="190">
        <f t="shared" si="31"/>
        <v>7585</v>
      </c>
      <c r="K110" s="224">
        <f t="shared" si="31"/>
        <v>57145466</v>
      </c>
      <c r="L110" s="187">
        <f t="shared" si="31"/>
        <v>53974220</v>
      </c>
      <c r="M110" s="187">
        <f t="shared" si="31"/>
        <v>62727069</v>
      </c>
      <c r="N110" s="187">
        <f t="shared" si="31"/>
        <v>41734556</v>
      </c>
      <c r="O110" s="188">
        <f t="shared" si="31"/>
        <v>69899709</v>
      </c>
      <c r="P110" s="187">
        <f t="shared" si="31"/>
        <v>285488605</v>
      </c>
      <c r="Q110" s="191">
        <f t="shared" si="31"/>
        <v>329072309</v>
      </c>
    </row>
    <row r="111" spans="3:17" ht="18" customHeight="1">
      <c r="C111" s="130"/>
      <c r="D111" s="133"/>
      <c r="E111" s="134" t="s">
        <v>92</v>
      </c>
      <c r="F111" s="135"/>
      <c r="G111" s="187">
        <v>23921163</v>
      </c>
      <c r="H111" s="188">
        <v>14514819</v>
      </c>
      <c r="I111" s="189">
        <f>SUM(G111:H111)</f>
        <v>38435982</v>
      </c>
      <c r="J111" s="190">
        <v>7585</v>
      </c>
      <c r="K111" s="224">
        <v>47544584</v>
      </c>
      <c r="L111" s="187">
        <v>43411331</v>
      </c>
      <c r="M111" s="187">
        <v>46544090</v>
      </c>
      <c r="N111" s="187">
        <v>29987140</v>
      </c>
      <c r="O111" s="188">
        <v>41644251</v>
      </c>
      <c r="P111" s="187">
        <f>SUM(J111:O111)</f>
        <v>209138981</v>
      </c>
      <c r="Q111" s="191">
        <f>I111+P111</f>
        <v>247574963</v>
      </c>
    </row>
    <row r="112" spans="3:17" ht="18" customHeight="1">
      <c r="C112" s="130"/>
      <c r="D112" s="133"/>
      <c r="E112" s="134" t="s">
        <v>93</v>
      </c>
      <c r="F112" s="135"/>
      <c r="G112" s="187">
        <v>21998</v>
      </c>
      <c r="H112" s="188">
        <v>65177</v>
      </c>
      <c r="I112" s="189">
        <f>SUM(G112:H112)</f>
        <v>87175</v>
      </c>
      <c r="J112" s="190">
        <v>0</v>
      </c>
      <c r="K112" s="224">
        <v>177865</v>
      </c>
      <c r="L112" s="187">
        <v>660223</v>
      </c>
      <c r="M112" s="187">
        <v>2204098</v>
      </c>
      <c r="N112" s="187">
        <v>2045812</v>
      </c>
      <c r="O112" s="188">
        <v>9278637</v>
      </c>
      <c r="P112" s="187">
        <f>SUM(J112:O112)</f>
        <v>14366635</v>
      </c>
      <c r="Q112" s="191">
        <f>I112+P112</f>
        <v>14453810</v>
      </c>
    </row>
    <row r="113" spans="3:17" ht="18" customHeight="1">
      <c r="C113" s="130"/>
      <c r="D113" s="133"/>
      <c r="E113" s="134" t="s">
        <v>94</v>
      </c>
      <c r="F113" s="135"/>
      <c r="G113" s="187">
        <v>1628320</v>
      </c>
      <c r="H113" s="188">
        <v>2218723</v>
      </c>
      <c r="I113" s="189">
        <f>SUM(G113:H113)</f>
        <v>3847043</v>
      </c>
      <c r="J113" s="190">
        <v>0</v>
      </c>
      <c r="K113" s="224">
        <v>7337670</v>
      </c>
      <c r="L113" s="187">
        <v>7649203</v>
      </c>
      <c r="M113" s="187">
        <v>11777172</v>
      </c>
      <c r="N113" s="187">
        <v>8294539</v>
      </c>
      <c r="O113" s="188">
        <v>16977619</v>
      </c>
      <c r="P113" s="187">
        <f>SUM(J113:O113)</f>
        <v>52036203</v>
      </c>
      <c r="Q113" s="191">
        <f>I113+P113</f>
        <v>55883246</v>
      </c>
    </row>
    <row r="114" spans="3:17" ht="18" customHeight="1">
      <c r="C114" s="130"/>
      <c r="D114" s="133"/>
      <c r="E114" s="134" t="s">
        <v>95</v>
      </c>
      <c r="F114" s="135"/>
      <c r="G114" s="187">
        <v>111942</v>
      </c>
      <c r="H114" s="188">
        <v>106702</v>
      </c>
      <c r="I114" s="189">
        <f>SUM(G114:H114)</f>
        <v>218644</v>
      </c>
      <c r="J114" s="190">
        <v>0</v>
      </c>
      <c r="K114" s="224">
        <v>403967</v>
      </c>
      <c r="L114" s="187">
        <v>336013</v>
      </c>
      <c r="M114" s="187">
        <v>462369</v>
      </c>
      <c r="N114" s="187">
        <v>189815</v>
      </c>
      <c r="O114" s="188">
        <v>366602</v>
      </c>
      <c r="P114" s="187">
        <f>SUM(J114:O114)</f>
        <v>1758766</v>
      </c>
      <c r="Q114" s="191">
        <f>I114+P114</f>
        <v>1977410</v>
      </c>
    </row>
    <row r="115" spans="3:17" ht="18" customHeight="1">
      <c r="C115" s="130"/>
      <c r="D115" s="133"/>
      <c r="E115" s="295" t="s">
        <v>105</v>
      </c>
      <c r="F115" s="296"/>
      <c r="G115" s="187">
        <v>504630</v>
      </c>
      <c r="H115" s="188">
        <v>490230</v>
      </c>
      <c r="I115" s="189">
        <f>SUM(G115:H115)</f>
        <v>994860</v>
      </c>
      <c r="J115" s="190">
        <v>0</v>
      </c>
      <c r="K115" s="224">
        <v>1681380</v>
      </c>
      <c r="L115" s="187">
        <v>1917450</v>
      </c>
      <c r="M115" s="187">
        <v>1739340</v>
      </c>
      <c r="N115" s="187">
        <v>1217250</v>
      </c>
      <c r="O115" s="188">
        <v>1632600</v>
      </c>
      <c r="P115" s="187">
        <f>SUM(J115:O115)</f>
        <v>8188020</v>
      </c>
      <c r="Q115" s="191">
        <f>I115+P115</f>
        <v>9182880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12712248</v>
      </c>
      <c r="H116" s="188">
        <f t="shared" si="32"/>
        <v>15804266</v>
      </c>
      <c r="I116" s="189">
        <f t="shared" si="32"/>
        <v>28516514</v>
      </c>
      <c r="J116" s="190">
        <f t="shared" si="32"/>
        <v>0</v>
      </c>
      <c r="K116" s="224">
        <f t="shared" si="32"/>
        <v>45281086</v>
      </c>
      <c r="L116" s="187">
        <f t="shared" si="32"/>
        <v>49357828</v>
      </c>
      <c r="M116" s="187">
        <f t="shared" si="32"/>
        <v>43855897</v>
      </c>
      <c r="N116" s="187">
        <f t="shared" si="32"/>
        <v>25316026</v>
      </c>
      <c r="O116" s="188">
        <f t="shared" si="32"/>
        <v>13858653</v>
      </c>
      <c r="P116" s="187">
        <f t="shared" si="32"/>
        <v>177669490</v>
      </c>
      <c r="Q116" s="191">
        <f t="shared" si="32"/>
        <v>206186004</v>
      </c>
    </row>
    <row r="117" spans="3:17" ht="18" customHeight="1">
      <c r="C117" s="130"/>
      <c r="D117" s="133"/>
      <c r="E117" s="137" t="s">
        <v>97</v>
      </c>
      <c r="F117" s="137"/>
      <c r="G117" s="187">
        <v>10389615</v>
      </c>
      <c r="H117" s="188">
        <v>12689547</v>
      </c>
      <c r="I117" s="189">
        <f>SUM(G117:H117)</f>
        <v>23079162</v>
      </c>
      <c r="J117" s="190">
        <v>0</v>
      </c>
      <c r="K117" s="224">
        <v>37202649</v>
      </c>
      <c r="L117" s="187">
        <v>38821707</v>
      </c>
      <c r="M117" s="187">
        <v>33597032</v>
      </c>
      <c r="N117" s="187">
        <v>19270215</v>
      </c>
      <c r="O117" s="188">
        <v>10874688</v>
      </c>
      <c r="P117" s="187">
        <f>SUM(J117:O117)</f>
        <v>139766291</v>
      </c>
      <c r="Q117" s="191">
        <f>I117+P117</f>
        <v>162845453</v>
      </c>
    </row>
    <row r="118" spans="3:17" ht="18" customHeight="1">
      <c r="C118" s="130"/>
      <c r="D118" s="133"/>
      <c r="E118" s="137" t="s">
        <v>98</v>
      </c>
      <c r="F118" s="137"/>
      <c r="G118" s="187">
        <v>2322633</v>
      </c>
      <c r="H118" s="188">
        <v>3114719</v>
      </c>
      <c r="I118" s="189">
        <f>SUM(G118:H118)</f>
        <v>5437352</v>
      </c>
      <c r="J118" s="190">
        <v>0</v>
      </c>
      <c r="K118" s="224">
        <v>8078437</v>
      </c>
      <c r="L118" s="187">
        <v>10536121</v>
      </c>
      <c r="M118" s="187">
        <v>10258865</v>
      </c>
      <c r="N118" s="187">
        <v>6045811</v>
      </c>
      <c r="O118" s="188">
        <v>2983965</v>
      </c>
      <c r="P118" s="187">
        <f>SUM(J118:O118)</f>
        <v>37903199</v>
      </c>
      <c r="Q118" s="191">
        <f>I118+P118</f>
        <v>43340551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135620</v>
      </c>
      <c r="H119" s="188">
        <f t="shared" si="33"/>
        <v>646140</v>
      </c>
      <c r="I119" s="189">
        <f t="shared" si="33"/>
        <v>781760</v>
      </c>
      <c r="J119" s="190">
        <f t="shared" si="33"/>
        <v>0</v>
      </c>
      <c r="K119" s="224">
        <f t="shared" si="33"/>
        <v>4889208</v>
      </c>
      <c r="L119" s="187">
        <f t="shared" si="33"/>
        <v>8337596</v>
      </c>
      <c r="M119" s="187">
        <f t="shared" si="33"/>
        <v>13498589</v>
      </c>
      <c r="N119" s="187">
        <f t="shared" si="33"/>
        <v>11011482</v>
      </c>
      <c r="O119" s="188">
        <f t="shared" si="33"/>
        <v>7393238</v>
      </c>
      <c r="P119" s="187">
        <f t="shared" si="33"/>
        <v>45130113</v>
      </c>
      <c r="Q119" s="191">
        <f t="shared" si="33"/>
        <v>45911873</v>
      </c>
    </row>
    <row r="120" spans="3:17" ht="18" customHeight="1">
      <c r="C120" s="130"/>
      <c r="D120" s="133"/>
      <c r="E120" s="134" t="s">
        <v>99</v>
      </c>
      <c r="F120" s="135"/>
      <c r="G120" s="187">
        <v>75709</v>
      </c>
      <c r="H120" s="188">
        <v>479808</v>
      </c>
      <c r="I120" s="189">
        <f>SUM(G120:H120)</f>
        <v>555517</v>
      </c>
      <c r="J120" s="190">
        <v>0</v>
      </c>
      <c r="K120" s="224">
        <v>3930542</v>
      </c>
      <c r="L120" s="187">
        <v>6818755</v>
      </c>
      <c r="M120" s="187">
        <v>9998086</v>
      </c>
      <c r="N120" s="187">
        <v>8238039</v>
      </c>
      <c r="O120" s="188">
        <v>5889593</v>
      </c>
      <c r="P120" s="187">
        <f>SUM(J120:O120)</f>
        <v>34875015</v>
      </c>
      <c r="Q120" s="191">
        <f>I120+P120</f>
        <v>35430532</v>
      </c>
    </row>
    <row r="121" spans="3:17" ht="18" customHeight="1">
      <c r="C121" s="130"/>
      <c r="D121" s="133"/>
      <c r="E121" s="284" t="s">
        <v>100</v>
      </c>
      <c r="F121" s="286"/>
      <c r="G121" s="187">
        <v>59911</v>
      </c>
      <c r="H121" s="188">
        <v>166332</v>
      </c>
      <c r="I121" s="189">
        <f>SUM(G121:H121)</f>
        <v>226243</v>
      </c>
      <c r="J121" s="190">
        <v>0</v>
      </c>
      <c r="K121" s="224">
        <v>958666</v>
      </c>
      <c r="L121" s="187">
        <v>1518841</v>
      </c>
      <c r="M121" s="187">
        <v>3500503</v>
      </c>
      <c r="N121" s="187">
        <v>2773443</v>
      </c>
      <c r="O121" s="188">
        <v>1503645</v>
      </c>
      <c r="P121" s="187">
        <f>SUM(J121:O121)</f>
        <v>10255098</v>
      </c>
      <c r="Q121" s="191">
        <f>I121+P121</f>
        <v>10481341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3874906</v>
      </c>
      <c r="H123" s="188">
        <f t="shared" si="34"/>
        <v>3196679</v>
      </c>
      <c r="I123" s="189">
        <f t="shared" si="34"/>
        <v>7071585</v>
      </c>
      <c r="J123" s="190">
        <f t="shared" si="34"/>
        <v>50220</v>
      </c>
      <c r="K123" s="188">
        <f t="shared" si="34"/>
        <v>6036971</v>
      </c>
      <c r="L123" s="187">
        <f t="shared" si="34"/>
        <v>11916721</v>
      </c>
      <c r="M123" s="187">
        <f t="shared" si="34"/>
        <v>12456468</v>
      </c>
      <c r="N123" s="187">
        <f t="shared" si="34"/>
        <v>7608178</v>
      </c>
      <c r="O123" s="188">
        <f t="shared" si="34"/>
        <v>9321888</v>
      </c>
      <c r="P123" s="187">
        <f t="shared" si="34"/>
        <v>47390446</v>
      </c>
      <c r="Q123" s="191">
        <f t="shared" si="34"/>
        <v>54462031</v>
      </c>
    </row>
    <row r="124" spans="3:17" ht="18" customHeight="1">
      <c r="C124" s="130"/>
      <c r="D124" s="133"/>
      <c r="E124" s="139" t="s">
        <v>102</v>
      </c>
      <c r="F124" s="135"/>
      <c r="G124" s="187">
        <v>1662183</v>
      </c>
      <c r="H124" s="188">
        <v>1726875</v>
      </c>
      <c r="I124" s="189">
        <f>SUM(G124:H124)</f>
        <v>3389058</v>
      </c>
      <c r="J124" s="190">
        <v>50220</v>
      </c>
      <c r="K124" s="188">
        <v>4079799</v>
      </c>
      <c r="L124" s="187">
        <v>9432705</v>
      </c>
      <c r="M124" s="187">
        <v>10461717</v>
      </c>
      <c r="N124" s="187">
        <v>7084305</v>
      </c>
      <c r="O124" s="188">
        <v>8636895</v>
      </c>
      <c r="P124" s="187">
        <f>SUM(J124:O124)</f>
        <v>39745641</v>
      </c>
      <c r="Q124" s="191">
        <f>I124+P124</f>
        <v>43134699</v>
      </c>
    </row>
    <row r="125" spans="3:17" ht="18" customHeight="1">
      <c r="C125" s="130"/>
      <c r="D125" s="140"/>
      <c r="E125" s="137" t="s">
        <v>74</v>
      </c>
      <c r="F125" s="141"/>
      <c r="G125" s="187">
        <v>637840</v>
      </c>
      <c r="H125" s="188">
        <v>272413</v>
      </c>
      <c r="I125" s="189">
        <f>SUM(G125:H125)</f>
        <v>910253</v>
      </c>
      <c r="J125" s="190">
        <v>0</v>
      </c>
      <c r="K125" s="188">
        <v>832385</v>
      </c>
      <c r="L125" s="187">
        <v>594015</v>
      </c>
      <c r="M125" s="187">
        <v>512335</v>
      </c>
      <c r="N125" s="187">
        <v>247803</v>
      </c>
      <c r="O125" s="188">
        <v>265666</v>
      </c>
      <c r="P125" s="187">
        <f>SUM(J125:O125)</f>
        <v>2452204</v>
      </c>
      <c r="Q125" s="191">
        <f>I125+P125</f>
        <v>3362457</v>
      </c>
    </row>
    <row r="126" spans="3:17" ht="18" customHeight="1">
      <c r="C126" s="130"/>
      <c r="D126" s="142"/>
      <c r="E126" s="134" t="s">
        <v>75</v>
      </c>
      <c r="F126" s="143"/>
      <c r="G126" s="187">
        <v>1574883</v>
      </c>
      <c r="H126" s="188">
        <v>1197391</v>
      </c>
      <c r="I126" s="189">
        <f>SUM(G126:H126)</f>
        <v>2772274</v>
      </c>
      <c r="J126" s="190">
        <v>0</v>
      </c>
      <c r="K126" s="188">
        <v>1124787</v>
      </c>
      <c r="L126" s="187">
        <v>1890001</v>
      </c>
      <c r="M126" s="187">
        <v>1482416</v>
      </c>
      <c r="N126" s="187">
        <v>276070</v>
      </c>
      <c r="O126" s="188">
        <v>419327</v>
      </c>
      <c r="P126" s="187">
        <f>SUM(J126:O126)</f>
        <v>5192601</v>
      </c>
      <c r="Q126" s="191">
        <f>I126+P126</f>
        <v>7964875</v>
      </c>
    </row>
    <row r="127" spans="3:17" ht="18" customHeight="1">
      <c r="C127" s="130"/>
      <c r="D127" s="133" t="s">
        <v>76</v>
      </c>
      <c r="E127" s="144"/>
      <c r="F127" s="144"/>
      <c r="G127" s="187">
        <v>3216848</v>
      </c>
      <c r="H127" s="188">
        <v>5045816</v>
      </c>
      <c r="I127" s="189">
        <f>SUM(G127:H127)</f>
        <v>8262664</v>
      </c>
      <c r="J127" s="190">
        <v>0</v>
      </c>
      <c r="K127" s="188">
        <v>11315748</v>
      </c>
      <c r="L127" s="187">
        <v>13595949</v>
      </c>
      <c r="M127" s="187">
        <v>11703578</v>
      </c>
      <c r="N127" s="187">
        <v>8354544</v>
      </c>
      <c r="O127" s="188">
        <v>5895683</v>
      </c>
      <c r="P127" s="187">
        <f>SUM(J127:O127)</f>
        <v>50865502</v>
      </c>
      <c r="Q127" s="191">
        <f>I127+P127</f>
        <v>59128166</v>
      </c>
    </row>
    <row r="128" spans="3:17" ht="18" customHeight="1">
      <c r="C128" s="145"/>
      <c r="D128" s="146" t="s">
        <v>103</v>
      </c>
      <c r="E128" s="147"/>
      <c r="F128" s="147"/>
      <c r="G128" s="192">
        <v>8034727</v>
      </c>
      <c r="H128" s="193">
        <v>3813350</v>
      </c>
      <c r="I128" s="194">
        <f>SUM(G128:H128)</f>
        <v>11848077</v>
      </c>
      <c r="J128" s="195">
        <v>0</v>
      </c>
      <c r="K128" s="193">
        <v>17362815</v>
      </c>
      <c r="L128" s="192">
        <v>13278451</v>
      </c>
      <c r="M128" s="192">
        <v>13057813</v>
      </c>
      <c r="N128" s="192">
        <v>6593432</v>
      </c>
      <c r="O128" s="193">
        <v>6379084</v>
      </c>
      <c r="P128" s="194">
        <f>SUM(J128:O128)</f>
        <v>56671595</v>
      </c>
      <c r="Q128" s="196">
        <f>I128+P128</f>
        <v>68519672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82546</v>
      </c>
      <c r="H129" s="183">
        <f t="shared" si="35"/>
        <v>551936</v>
      </c>
      <c r="I129" s="184">
        <f t="shared" si="35"/>
        <v>634482</v>
      </c>
      <c r="J129" s="185">
        <f t="shared" si="35"/>
        <v>0</v>
      </c>
      <c r="K129" s="223">
        <f t="shared" si="35"/>
        <v>22106201</v>
      </c>
      <c r="L129" s="182">
        <f t="shared" si="35"/>
        <v>25806083</v>
      </c>
      <c r="M129" s="182">
        <f t="shared" si="35"/>
        <v>22827100</v>
      </c>
      <c r="N129" s="182">
        <f t="shared" si="35"/>
        <v>17460005</v>
      </c>
      <c r="O129" s="183">
        <f t="shared" si="35"/>
        <v>8742778</v>
      </c>
      <c r="P129" s="182">
        <f t="shared" si="35"/>
        <v>96942167</v>
      </c>
      <c r="Q129" s="186">
        <f t="shared" si="35"/>
        <v>97576649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71328</v>
      </c>
      <c r="H131" s="188">
        <v>0</v>
      </c>
      <c r="I131" s="189">
        <f>SUM(G131:H131)</f>
        <v>71328</v>
      </c>
      <c r="J131" s="190">
        <v>0</v>
      </c>
      <c r="K131" s="224">
        <v>1280441</v>
      </c>
      <c r="L131" s="187">
        <v>1991270</v>
      </c>
      <c r="M131" s="187">
        <v>3567063</v>
      </c>
      <c r="N131" s="187">
        <v>2671562</v>
      </c>
      <c r="O131" s="188">
        <v>2182955</v>
      </c>
      <c r="P131" s="187">
        <f t="shared" si="36"/>
        <v>11693291</v>
      </c>
      <c r="Q131" s="191">
        <f t="shared" si="37"/>
        <v>11764619</v>
      </c>
    </row>
    <row r="132" spans="3:17" ht="18" customHeight="1">
      <c r="C132" s="130"/>
      <c r="D132" s="284" t="s">
        <v>80</v>
      </c>
      <c r="E132" s="285"/>
      <c r="F132" s="286"/>
      <c r="G132" s="187">
        <v>11218</v>
      </c>
      <c r="H132" s="188">
        <v>76272</v>
      </c>
      <c r="I132" s="189">
        <f>SUM(G132:H132)</f>
        <v>87490</v>
      </c>
      <c r="J132" s="190">
        <v>0</v>
      </c>
      <c r="K132" s="224">
        <v>852377</v>
      </c>
      <c r="L132" s="187">
        <v>2133919</v>
      </c>
      <c r="M132" s="187">
        <v>1849182</v>
      </c>
      <c r="N132" s="187">
        <v>1389661</v>
      </c>
      <c r="O132" s="188">
        <v>1870074</v>
      </c>
      <c r="P132" s="187">
        <f t="shared" si="36"/>
        <v>8095213</v>
      </c>
      <c r="Q132" s="191">
        <f t="shared" si="37"/>
        <v>8182703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475664</v>
      </c>
      <c r="I133" s="189">
        <f>SUM(G133:H133)</f>
        <v>475664</v>
      </c>
      <c r="J133" s="200"/>
      <c r="K133" s="224">
        <v>19973383</v>
      </c>
      <c r="L133" s="187">
        <v>21680894</v>
      </c>
      <c r="M133" s="187">
        <v>17410855</v>
      </c>
      <c r="N133" s="187">
        <v>13398782</v>
      </c>
      <c r="O133" s="188">
        <v>4689749</v>
      </c>
      <c r="P133" s="187">
        <f t="shared" si="36"/>
        <v>77153663</v>
      </c>
      <c r="Q133" s="191">
        <f t="shared" si="37"/>
        <v>77629327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407627</v>
      </c>
      <c r="I136" s="184">
        <f>SUM(I137:I139)</f>
        <v>407627</v>
      </c>
      <c r="J136" s="203"/>
      <c r="K136" s="223">
        <f aca="true" t="shared" si="38" ref="K136:Q136">SUM(K137:K139)</f>
        <v>46843098</v>
      </c>
      <c r="L136" s="182">
        <f t="shared" si="38"/>
        <v>87700035</v>
      </c>
      <c r="M136" s="182">
        <f t="shared" si="38"/>
        <v>115179744</v>
      </c>
      <c r="N136" s="182">
        <f t="shared" si="38"/>
        <v>132501778</v>
      </c>
      <c r="O136" s="183">
        <f t="shared" si="38"/>
        <v>203735385</v>
      </c>
      <c r="P136" s="182">
        <f t="shared" si="38"/>
        <v>585960040</v>
      </c>
      <c r="Q136" s="186">
        <f t="shared" si="38"/>
        <v>586367667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407627</v>
      </c>
      <c r="I137" s="189">
        <f>SUM(G137:H137)</f>
        <v>407627</v>
      </c>
      <c r="J137" s="200"/>
      <c r="K137" s="224">
        <v>12827639</v>
      </c>
      <c r="L137" s="187">
        <v>34539121</v>
      </c>
      <c r="M137" s="187">
        <v>52722717</v>
      </c>
      <c r="N137" s="187">
        <v>66532984</v>
      </c>
      <c r="O137" s="188">
        <v>89642363</v>
      </c>
      <c r="P137" s="187">
        <f>SUM(J137:O137)</f>
        <v>256264824</v>
      </c>
      <c r="Q137" s="191">
        <f>I137+P137</f>
        <v>256672451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32387370</v>
      </c>
      <c r="L138" s="187">
        <v>51797713</v>
      </c>
      <c r="M138" s="187">
        <v>52898319</v>
      </c>
      <c r="N138" s="187">
        <v>45221364</v>
      </c>
      <c r="O138" s="188">
        <v>37412366</v>
      </c>
      <c r="P138" s="187">
        <f>SUM(J138:O138)</f>
        <v>219717132</v>
      </c>
      <c r="Q138" s="191">
        <f>I138+P138</f>
        <v>219717132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1628089</v>
      </c>
      <c r="L139" s="209">
        <v>1363201</v>
      </c>
      <c r="M139" s="209">
        <v>9558708</v>
      </c>
      <c r="N139" s="209">
        <v>20747430</v>
      </c>
      <c r="O139" s="208">
        <v>76680656</v>
      </c>
      <c r="P139" s="209">
        <f>SUM(J139:O139)</f>
        <v>109978084</v>
      </c>
      <c r="Q139" s="210">
        <f>I139+P139</f>
        <v>109978084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54244948</v>
      </c>
      <c r="H140" s="212">
        <f t="shared" si="39"/>
        <v>46861465</v>
      </c>
      <c r="I140" s="213">
        <f t="shared" si="39"/>
        <v>101106413</v>
      </c>
      <c r="J140" s="214">
        <f t="shared" si="39"/>
        <v>57805</v>
      </c>
      <c r="K140" s="227">
        <f t="shared" si="39"/>
        <v>210980593</v>
      </c>
      <c r="L140" s="211">
        <f t="shared" si="39"/>
        <v>263966883</v>
      </c>
      <c r="M140" s="211">
        <f t="shared" si="39"/>
        <v>295306258</v>
      </c>
      <c r="N140" s="211">
        <f t="shared" si="39"/>
        <v>250580001</v>
      </c>
      <c r="O140" s="212">
        <f t="shared" si="39"/>
        <v>325226418</v>
      </c>
      <c r="P140" s="211">
        <f t="shared" si="39"/>
        <v>1346117958</v>
      </c>
      <c r="Q140" s="215">
        <f t="shared" si="39"/>
        <v>1447224371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P47" sqref="P47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7</v>
      </c>
      <c r="I11" s="184">
        <f t="shared" si="0"/>
        <v>8</v>
      </c>
      <c r="J11" s="185">
        <f t="shared" si="0"/>
        <v>0</v>
      </c>
      <c r="K11" s="228">
        <f t="shared" si="0"/>
        <v>189</v>
      </c>
      <c r="L11" s="221">
        <f t="shared" si="0"/>
        <v>331</v>
      </c>
      <c r="M11" s="221">
        <f t="shared" si="0"/>
        <v>371</v>
      </c>
      <c r="N11" s="221">
        <f t="shared" si="0"/>
        <v>393</v>
      </c>
      <c r="O11" s="221">
        <f t="shared" si="0"/>
        <v>447</v>
      </c>
      <c r="P11" s="184">
        <f t="shared" si="0"/>
        <v>1731</v>
      </c>
      <c r="Q11" s="186">
        <f t="shared" si="0"/>
        <v>1739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53</v>
      </c>
      <c r="L12" s="221">
        <v>136</v>
      </c>
      <c r="M12" s="221">
        <v>167</v>
      </c>
      <c r="N12" s="221">
        <v>213</v>
      </c>
      <c r="O12" s="221">
        <v>230</v>
      </c>
      <c r="P12" s="219">
        <f aca="true" t="shared" si="2" ref="P12:P18">SUM(J12:O12)</f>
        <v>799</v>
      </c>
      <c r="Q12" s="222">
        <f aca="true" t="shared" si="3" ref="Q12:Q18">I12+P12</f>
        <v>799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94</v>
      </c>
      <c r="L13" s="221">
        <v>127</v>
      </c>
      <c r="M13" s="221">
        <v>111</v>
      </c>
      <c r="N13" s="221">
        <v>100</v>
      </c>
      <c r="O13" s="221">
        <v>66</v>
      </c>
      <c r="P13" s="219">
        <f t="shared" si="2"/>
        <v>498</v>
      </c>
      <c r="Q13" s="222">
        <f t="shared" si="3"/>
        <v>498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14</v>
      </c>
      <c r="N14" s="221">
        <v>31</v>
      </c>
      <c r="O14" s="221">
        <v>119</v>
      </c>
      <c r="P14" s="219">
        <f t="shared" si="2"/>
        <v>174</v>
      </c>
      <c r="Q14" s="222">
        <f t="shared" si="3"/>
        <v>174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7</v>
      </c>
      <c r="I16" s="219">
        <f t="shared" si="1"/>
        <v>8</v>
      </c>
      <c r="J16" s="220">
        <v>0</v>
      </c>
      <c r="K16" s="229">
        <v>30</v>
      </c>
      <c r="L16" s="221">
        <v>55</v>
      </c>
      <c r="M16" s="221">
        <v>67</v>
      </c>
      <c r="N16" s="221">
        <v>40</v>
      </c>
      <c r="O16" s="221">
        <v>29</v>
      </c>
      <c r="P16" s="219">
        <f t="shared" si="2"/>
        <v>221</v>
      </c>
      <c r="Q16" s="222">
        <f t="shared" si="3"/>
        <v>229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6</v>
      </c>
      <c r="L17" s="230">
        <v>9</v>
      </c>
      <c r="M17" s="230">
        <v>12</v>
      </c>
      <c r="N17" s="230">
        <v>9</v>
      </c>
      <c r="O17" s="230">
        <v>3</v>
      </c>
      <c r="P17" s="231">
        <f t="shared" si="2"/>
        <v>39</v>
      </c>
      <c r="Q17" s="234">
        <f t="shared" si="3"/>
        <v>39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4</v>
      </c>
      <c r="I19" s="189">
        <f t="shared" si="4"/>
        <v>5</v>
      </c>
      <c r="J19" s="190">
        <f t="shared" si="4"/>
        <v>0</v>
      </c>
      <c r="K19" s="228">
        <f t="shared" si="4"/>
        <v>65</v>
      </c>
      <c r="L19" s="187">
        <f t="shared" si="4"/>
        <v>111</v>
      </c>
      <c r="M19" s="187">
        <f t="shared" si="4"/>
        <v>142</v>
      </c>
      <c r="N19" s="187">
        <f t="shared" si="4"/>
        <v>119</v>
      </c>
      <c r="O19" s="187">
        <f t="shared" si="4"/>
        <v>126</v>
      </c>
      <c r="P19" s="189">
        <f t="shared" si="4"/>
        <v>563</v>
      </c>
      <c r="Q19" s="191">
        <f t="shared" si="4"/>
        <v>568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15</v>
      </c>
      <c r="L20" s="221">
        <v>51</v>
      </c>
      <c r="M20" s="221">
        <v>65</v>
      </c>
      <c r="N20" s="221">
        <v>69</v>
      </c>
      <c r="O20" s="221">
        <v>66</v>
      </c>
      <c r="P20" s="219">
        <f aca="true" t="shared" si="6" ref="P20:P26">SUM(J20:O20)</f>
        <v>266</v>
      </c>
      <c r="Q20" s="222">
        <f aca="true" t="shared" si="7" ref="Q20:Q26">I20+P20</f>
        <v>266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23</v>
      </c>
      <c r="M21" s="221">
        <v>19</v>
      </c>
      <c r="N21" s="221">
        <v>17</v>
      </c>
      <c r="O21" s="221">
        <v>10</v>
      </c>
      <c r="P21" s="219">
        <f t="shared" si="6"/>
        <v>89</v>
      </c>
      <c r="Q21" s="222">
        <f t="shared" si="7"/>
        <v>89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5</v>
      </c>
      <c r="N22" s="221">
        <v>8</v>
      </c>
      <c r="O22" s="221">
        <v>28</v>
      </c>
      <c r="P22" s="219">
        <f t="shared" si="6"/>
        <v>44</v>
      </c>
      <c r="Q22" s="222">
        <f t="shared" si="7"/>
        <v>44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4</v>
      </c>
      <c r="I24" s="219">
        <f t="shared" si="5"/>
        <v>5</v>
      </c>
      <c r="J24" s="220">
        <v>0</v>
      </c>
      <c r="K24" s="229">
        <v>24</v>
      </c>
      <c r="L24" s="221">
        <v>36</v>
      </c>
      <c r="M24" s="221">
        <v>51</v>
      </c>
      <c r="N24" s="221">
        <v>23</v>
      </c>
      <c r="O24" s="221">
        <v>20</v>
      </c>
      <c r="P24" s="219">
        <f t="shared" si="6"/>
        <v>154</v>
      </c>
      <c r="Q24" s="222">
        <f t="shared" si="7"/>
        <v>159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3</v>
      </c>
      <c r="L25" s="230">
        <v>1</v>
      </c>
      <c r="M25" s="230">
        <v>2</v>
      </c>
      <c r="N25" s="230">
        <v>2</v>
      </c>
      <c r="O25" s="230">
        <v>2</v>
      </c>
      <c r="P25" s="231">
        <f t="shared" si="6"/>
        <v>10</v>
      </c>
      <c r="Q25" s="234">
        <f t="shared" si="7"/>
        <v>10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25950</v>
      </c>
      <c r="I28" s="184">
        <f t="shared" si="8"/>
        <v>27930</v>
      </c>
      <c r="J28" s="185">
        <f t="shared" si="8"/>
        <v>0</v>
      </c>
      <c r="K28" s="228">
        <f t="shared" si="8"/>
        <v>4194440</v>
      </c>
      <c r="L28" s="221">
        <f t="shared" si="8"/>
        <v>7610880</v>
      </c>
      <c r="M28" s="221">
        <f t="shared" si="8"/>
        <v>8536330</v>
      </c>
      <c r="N28" s="221">
        <f t="shared" si="8"/>
        <v>9710100</v>
      </c>
      <c r="O28" s="221">
        <f t="shared" si="8"/>
        <v>11537590</v>
      </c>
      <c r="P28" s="184">
        <f t="shared" si="8"/>
        <v>41589340</v>
      </c>
      <c r="Q28" s="186">
        <f>SUM(Q29:Q35)</f>
        <v>41617270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1432470</v>
      </c>
      <c r="L29" s="221">
        <v>3791020</v>
      </c>
      <c r="M29" s="221">
        <v>4528920</v>
      </c>
      <c r="N29" s="221">
        <v>5870110</v>
      </c>
      <c r="O29" s="221">
        <v>6364610</v>
      </c>
      <c r="P29" s="219">
        <f aca="true" t="shared" si="10" ref="P29:P35">SUM(J29:O29)</f>
        <v>21987130</v>
      </c>
      <c r="Q29" s="222">
        <f aca="true" t="shared" si="11" ref="Q29:Q35">I29+P29</f>
        <v>21987130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2370170</v>
      </c>
      <c r="L30" s="221">
        <v>3304610</v>
      </c>
      <c r="M30" s="221">
        <v>3043370</v>
      </c>
      <c r="N30" s="221">
        <v>2509300</v>
      </c>
      <c r="O30" s="221">
        <v>1771670</v>
      </c>
      <c r="P30" s="219">
        <f t="shared" si="10"/>
        <v>12999120</v>
      </c>
      <c r="Q30" s="222">
        <f t="shared" si="11"/>
        <v>12999120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180900</v>
      </c>
      <c r="L31" s="221">
        <v>96150</v>
      </c>
      <c r="M31" s="221">
        <v>384900</v>
      </c>
      <c r="N31" s="221">
        <v>839810</v>
      </c>
      <c r="O31" s="221">
        <v>3106480</v>
      </c>
      <c r="P31" s="219">
        <f t="shared" si="10"/>
        <v>4608240</v>
      </c>
      <c r="Q31" s="222">
        <f>I31+P31</f>
        <v>4608240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25950</v>
      </c>
      <c r="I33" s="219">
        <f t="shared" si="9"/>
        <v>27930</v>
      </c>
      <c r="J33" s="220">
        <v>0</v>
      </c>
      <c r="K33" s="229">
        <v>179800</v>
      </c>
      <c r="L33" s="221">
        <v>362070</v>
      </c>
      <c r="M33" s="221">
        <v>520020</v>
      </c>
      <c r="N33" s="221">
        <v>411770</v>
      </c>
      <c r="O33" s="221">
        <v>272940</v>
      </c>
      <c r="P33" s="219">
        <f t="shared" si="10"/>
        <v>1746600</v>
      </c>
      <c r="Q33" s="222">
        <f t="shared" si="11"/>
        <v>1774530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31100</v>
      </c>
      <c r="L34" s="230">
        <v>57030</v>
      </c>
      <c r="M34" s="230">
        <v>59120</v>
      </c>
      <c r="N34" s="230">
        <v>79110</v>
      </c>
      <c r="O34" s="230">
        <v>21890</v>
      </c>
      <c r="P34" s="231">
        <f t="shared" si="10"/>
        <v>248250</v>
      </c>
      <c r="Q34" s="234">
        <f t="shared" si="11"/>
        <v>248250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13710</v>
      </c>
      <c r="I36" s="189">
        <f t="shared" si="12"/>
        <v>15170</v>
      </c>
      <c r="J36" s="190">
        <f t="shared" si="12"/>
        <v>0</v>
      </c>
      <c r="K36" s="228">
        <f t="shared" si="12"/>
        <v>821170</v>
      </c>
      <c r="L36" s="187">
        <f t="shared" si="12"/>
        <v>1704920</v>
      </c>
      <c r="M36" s="187">
        <f t="shared" si="12"/>
        <v>2045650</v>
      </c>
      <c r="N36" s="187">
        <f t="shared" si="12"/>
        <v>1937240</v>
      </c>
      <c r="O36" s="187">
        <f t="shared" si="12"/>
        <v>1851140</v>
      </c>
      <c r="P36" s="189">
        <f t="shared" si="12"/>
        <v>8360120</v>
      </c>
      <c r="Q36" s="191">
        <f>SUM(Q37:Q43)</f>
        <v>8375290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301520</v>
      </c>
      <c r="L37" s="221">
        <v>1098190</v>
      </c>
      <c r="M37" s="221">
        <v>1313870</v>
      </c>
      <c r="N37" s="221">
        <v>1260890</v>
      </c>
      <c r="O37" s="221">
        <v>1153250</v>
      </c>
      <c r="P37" s="219">
        <f aca="true" t="shared" si="14" ref="P37:P43">SUM(J37:O37)</f>
        <v>5127720</v>
      </c>
      <c r="Q37" s="222">
        <f aca="true" t="shared" si="15" ref="Q37:Q43">I37+P37</f>
        <v>5127720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308940</v>
      </c>
      <c r="L38" s="221">
        <v>418400</v>
      </c>
      <c r="M38" s="221">
        <v>311870</v>
      </c>
      <c r="N38" s="221">
        <v>300680</v>
      </c>
      <c r="O38" s="221">
        <v>220100</v>
      </c>
      <c r="P38" s="219">
        <f t="shared" si="14"/>
        <v>1559990</v>
      </c>
      <c r="Q38" s="222">
        <f t="shared" si="15"/>
        <v>1559990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78600</v>
      </c>
      <c r="L39" s="221">
        <v>0</v>
      </c>
      <c r="M39" s="221">
        <v>97800</v>
      </c>
      <c r="N39" s="221">
        <v>176700</v>
      </c>
      <c r="O39" s="221">
        <v>357760</v>
      </c>
      <c r="P39" s="219">
        <f t="shared" si="14"/>
        <v>710860</v>
      </c>
      <c r="Q39" s="222">
        <f>I39+P39</f>
        <v>710860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13710</v>
      </c>
      <c r="I41" s="219">
        <f t="shared" si="13"/>
        <v>15170</v>
      </c>
      <c r="J41" s="220">
        <v>0</v>
      </c>
      <c r="K41" s="229">
        <v>116660</v>
      </c>
      <c r="L41" s="221">
        <v>182580</v>
      </c>
      <c r="M41" s="221">
        <v>315590</v>
      </c>
      <c r="N41" s="221">
        <v>190570</v>
      </c>
      <c r="O41" s="221">
        <v>110190</v>
      </c>
      <c r="P41" s="219">
        <f t="shared" si="14"/>
        <v>915590</v>
      </c>
      <c r="Q41" s="222">
        <f t="shared" si="15"/>
        <v>930760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15450</v>
      </c>
      <c r="L42" s="221">
        <v>5750</v>
      </c>
      <c r="M42" s="221">
        <v>6520</v>
      </c>
      <c r="N42" s="221">
        <v>8400</v>
      </c>
      <c r="O42" s="221">
        <v>9840</v>
      </c>
      <c r="P42" s="219">
        <f t="shared" si="14"/>
        <v>45960</v>
      </c>
      <c r="Q42" s="222">
        <f t="shared" si="15"/>
        <v>45960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39660</v>
      </c>
      <c r="I44" s="213">
        <f t="shared" si="16"/>
        <v>43100</v>
      </c>
      <c r="J44" s="214">
        <f t="shared" si="16"/>
        <v>0</v>
      </c>
      <c r="K44" s="243">
        <f t="shared" si="16"/>
        <v>5015610</v>
      </c>
      <c r="L44" s="211">
        <f t="shared" si="16"/>
        <v>9315800</v>
      </c>
      <c r="M44" s="211">
        <f t="shared" si="16"/>
        <v>10581980</v>
      </c>
      <c r="N44" s="211">
        <f t="shared" si="16"/>
        <v>11647340</v>
      </c>
      <c r="O44" s="211">
        <f>O28+O36</f>
        <v>13388730</v>
      </c>
      <c r="P44" s="213">
        <f t="shared" si="16"/>
        <v>49949460</v>
      </c>
      <c r="Q44" s="215">
        <f>Q28+Q36</f>
        <v>49992560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D5" sqref="D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182</v>
      </c>
      <c r="H14" s="254">
        <v>318</v>
      </c>
      <c r="I14" s="312">
        <f>SUM(G14:H14)</f>
        <v>500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989191</v>
      </c>
      <c r="H15" s="255">
        <v>2948405</v>
      </c>
      <c r="I15" s="314">
        <f>SUM(G15:H15)</f>
        <v>3937596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83</v>
      </c>
      <c r="H19" s="254">
        <v>364</v>
      </c>
      <c r="I19" s="312">
        <f>SUM(G19:H19)</f>
        <v>447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531573</v>
      </c>
      <c r="H20" s="255">
        <v>2452712</v>
      </c>
      <c r="I20" s="314">
        <f>SUM(G20:H20)</f>
        <v>2984285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71</v>
      </c>
      <c r="H24" s="254">
        <v>1708</v>
      </c>
      <c r="I24" s="312">
        <f>SUM(G24:H24)</f>
        <v>1779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740612</v>
      </c>
      <c r="H25" s="256">
        <v>20545323</v>
      </c>
      <c r="I25" s="314">
        <f>SUM(G25:H25)</f>
        <v>21285935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31</v>
      </c>
      <c r="I29" s="312">
        <f>SUM(G29:H29)</f>
        <v>37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48555</v>
      </c>
      <c r="H30" s="255">
        <v>423388</v>
      </c>
      <c r="I30" s="314">
        <f>SUM(G30:H30)</f>
        <v>471943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342</v>
      </c>
      <c r="H34" s="254">
        <f>H14+H19+H24+H29</f>
        <v>2421</v>
      </c>
      <c r="I34" s="312">
        <f>SUM(G34:H34)</f>
        <v>2763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2309931</v>
      </c>
      <c r="H35" s="255">
        <f>H15+H20+H25+H30</f>
        <v>26369828</v>
      </c>
      <c r="I35" s="314">
        <f>SUM(G35:H35)</f>
        <v>28679759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8</v>
      </c>
      <c r="I40" s="312">
        <f>SUM(G40:H40)</f>
        <v>13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26356</v>
      </c>
      <c r="H41" s="255">
        <v>55091</v>
      </c>
      <c r="I41" s="314">
        <f>SUM(G41:H41)</f>
        <v>81447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2008-02-20T06:51:55Z</dcterms:modified>
  <cp:category/>
  <cp:version/>
  <cp:contentType/>
  <cp:contentStatus/>
</cp:coreProperties>
</file>