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<sst xmlns="http://schemas.openxmlformats.org/spreadsheetml/2006/main" count="360" uniqueCount="134">
  <si>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</si>
  <si>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</si>
  <si>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</si>
  <si>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</si>
  <si>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</si>
  <si>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</si>
  <si>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</si>
  <si>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</si>
  <si>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</si>
  <si>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</si>
  <si>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</si>
  <si>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</si>
  <si>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</si>
  <si>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</si>
  <si>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</si>
  <si>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</si>
  <si>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</si>
  <si>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</si>
  <si>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</si>
  <si>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</si>
  <si>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</si>
  <si>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</si>
  <si>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</si>
  <si>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</si>
  <si>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</si>
  <si>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</si>
  <si>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</si>
  <si>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</si>
  <si>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</si>
  <si>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</si>
  <si>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</si>
  <si>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</si>
  <si>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</si>
  <si>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</si>
  <si>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</si>
  <si>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</si>
  <si>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</si>
  <si>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</si>
  <si>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</si>
  <si>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</si>
  <si>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</si>
  <si>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</si>
  <si>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</si>
  <si>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</si>
  <si>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</si>
  <si>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</si>
  <si>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</si>
  <si>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</si>
  <si>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</si>
  <si>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</si>
  <si>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</si>
  <si>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</si>
  <si>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</si>
  <si>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</si>
  <si>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</si>
  <si>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</si>
  <si>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</si>
  <si>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</si>
  <si>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</si>
  <si>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</si>
  <si>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</si>
  <si>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</si>
  <si>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</si>
  <si>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</si>
  <si>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</si>
  <si>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</si>
  <si>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</si>
  <si>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</si>
  <si>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</si>
  <si>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</si>
  <si>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</si>
  <si>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</si>
  <si>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</si>
  <si>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</si>
  <si>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</si>
  <si>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</si>
  <si>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</si>
  <si>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</si>
  <si>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</si>
  <si>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</si>
  <si>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</si>
  <si>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</si>
  <si>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</si>
  <si>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</si>
  <si>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</si>
  <si>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</si>
  <si>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</si>
  <si>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</si>
  <si>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</si>
  <si>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</si>
  <si>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</si>
  <si>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</si>
  <si>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</si>
  <si>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</si>
  <si>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</si>
  <si>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</si>
  <si>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</si>
  <si>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</si>
  <si>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</si>
  <si>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</si>
  <si>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</si>
  <si>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</si>
  <si>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</si>
  <si>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</si>
  <si>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</si>
  <si>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</si>
  <si>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</si>
  <si>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</si>
  <si>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</si>
  <si>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</si>
  <si>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</si>
  <si>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</si>
  <si>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</si>
  <si>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</si>
  <si>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</si>
  <si>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</si>
  <si>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</si>
  <si>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</si>
  <si>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</si>
  <si>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</si>
  <si>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</si>
  <si>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</si>
  <si>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</si>
  <si>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</si>
  <si>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</si>
  <si>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</si>
  <si>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</si>
  <si>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</si>
  <si>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</si>
  <si>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</si>
  <si>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</si>
  <si>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</si>
  <si>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</si>
  <si>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平成２０年１１月月報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</si>
</sst>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48551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48616</v>
      </c>
      <c r="T14" s="262"/>
    </row>
    <row r="15" spans="3:20" ht="21.75" customHeight="1">
      <c r="C15" s="73" t="s">
        <v>18</v>
      </c>
      <c r="D15" s="261">
        <v>38230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38371</v>
      </c>
      <c r="T15" s="262"/>
    </row>
    <row r="16" spans="3:20" ht="21.75" customHeight="1">
      <c r="C16" s="75" t="s">
        <v>19</v>
      </c>
      <c r="D16" s="261">
        <v>883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883</v>
      </c>
      <c r="T16" s="262"/>
    </row>
    <row r="17" spans="3:20" ht="21.75" customHeight="1">
      <c r="C17" s="75" t="s">
        <v>20</v>
      </c>
      <c r="D17" s="261">
        <v>238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241</v>
      </c>
      <c r="T17" s="262"/>
    </row>
    <row r="18" spans="3:20" ht="21.75" customHeight="1" thickBot="1">
      <c r="C18" s="76" t="s">
        <v>2</v>
      </c>
      <c r="D18" s="257">
        <f>SUM(D14:H15)</f>
        <v>86781</v>
      </c>
      <c r="E18" s="258"/>
      <c r="F18" s="258"/>
      <c r="G18" s="258"/>
      <c r="H18" s="259"/>
      <c r="I18" s="77" t="s">
        <v>21</v>
      </c>
      <c r="J18" s="78"/>
      <c r="K18" s="258">
        <f>S23</f>
        <v>532</v>
      </c>
      <c r="L18" s="258"/>
      <c r="M18" s="259"/>
      <c r="N18" s="77" t="s">
        <v>22</v>
      </c>
      <c r="O18" s="78"/>
      <c r="P18" s="258">
        <f>S25</f>
        <v>326</v>
      </c>
      <c r="Q18" s="258"/>
      <c r="R18" s="259"/>
      <c r="S18" s="257">
        <f>SUM(S14:T15)</f>
        <v>86987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67</v>
      </c>
      <c r="E23" s="263"/>
      <c r="F23" s="264"/>
      <c r="G23" s="261">
        <v>2</v>
      </c>
      <c r="H23" s="263"/>
      <c r="I23" s="264"/>
      <c r="J23" s="261">
        <v>460</v>
      </c>
      <c r="K23" s="263"/>
      <c r="L23" s="264"/>
      <c r="M23" s="261">
        <v>0</v>
      </c>
      <c r="N23" s="263"/>
      <c r="O23" s="264"/>
      <c r="P23" s="261">
        <v>3</v>
      </c>
      <c r="Q23" s="263"/>
      <c r="R23" s="264"/>
      <c r="S23" s="89">
        <f>SUM(D23:R23)</f>
        <v>532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69</v>
      </c>
      <c r="E25" s="258"/>
      <c r="F25" s="259"/>
      <c r="G25" s="257">
        <v>3</v>
      </c>
      <c r="H25" s="258"/>
      <c r="I25" s="259"/>
      <c r="J25" s="257">
        <v>252</v>
      </c>
      <c r="K25" s="258"/>
      <c r="L25" s="259"/>
      <c r="M25" s="257">
        <v>0</v>
      </c>
      <c r="N25" s="258"/>
      <c r="O25" s="259"/>
      <c r="P25" s="257">
        <v>2</v>
      </c>
      <c r="Q25" s="258"/>
      <c r="R25" s="259"/>
      <c r="S25" s="90">
        <f>SUM(D25:R25)</f>
        <v>326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C8" sqref="C8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平成２０年１１月月報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2857</v>
      </c>
      <c r="G12" s="91">
        <f>SUM(G13:G14)</f>
        <v>1203</v>
      </c>
      <c r="H12" s="92">
        <f>SUM(F12:G12)</f>
        <v>4060</v>
      </c>
      <c r="I12" s="93">
        <f aca="true" t="shared" si="0" ref="I12:N12">SUM(I13:I14)</f>
        <v>0</v>
      </c>
      <c r="J12" s="95">
        <f t="shared" si="0"/>
        <v>2412</v>
      </c>
      <c r="K12" s="91">
        <f t="shared" si="0"/>
        <v>2007</v>
      </c>
      <c r="L12" s="91">
        <f t="shared" si="0"/>
        <v>1763</v>
      </c>
      <c r="M12" s="91">
        <f t="shared" si="0"/>
        <v>1236</v>
      </c>
      <c r="N12" s="91">
        <f t="shared" si="0"/>
        <v>1393</v>
      </c>
      <c r="O12" s="91">
        <f>SUM(I12:N12)</f>
        <v>8811</v>
      </c>
      <c r="P12" s="94">
        <f>H12+O12</f>
        <v>12871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475</v>
      </c>
      <c r="G13" s="91">
        <v>212</v>
      </c>
      <c r="H13" s="92">
        <f>SUM(F13:G13)</f>
        <v>687</v>
      </c>
      <c r="I13" s="93">
        <v>0</v>
      </c>
      <c r="J13" s="95">
        <v>373</v>
      </c>
      <c r="K13" s="91">
        <v>264</v>
      </c>
      <c r="L13" s="91">
        <v>233</v>
      </c>
      <c r="M13" s="91">
        <v>138</v>
      </c>
      <c r="N13" s="91">
        <v>174</v>
      </c>
      <c r="O13" s="91">
        <f>SUM(I13:N13)</f>
        <v>1182</v>
      </c>
      <c r="P13" s="94">
        <f>H13+O13</f>
        <v>1869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2382</v>
      </c>
      <c r="G14" s="91">
        <v>991</v>
      </c>
      <c r="H14" s="92">
        <f>SUM(F14:G14)</f>
        <v>3373</v>
      </c>
      <c r="I14" s="93">
        <v>0</v>
      </c>
      <c r="J14" s="95">
        <v>2039</v>
      </c>
      <c r="K14" s="91">
        <v>1743</v>
      </c>
      <c r="L14" s="91">
        <v>1530</v>
      </c>
      <c r="M14" s="91">
        <v>1098</v>
      </c>
      <c r="N14" s="91">
        <v>1219</v>
      </c>
      <c r="O14" s="91">
        <f>SUM(I14:N14)</f>
        <v>7629</v>
      </c>
      <c r="P14" s="94">
        <f>H14+O14</f>
        <v>11002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61</v>
      </c>
      <c r="G15" s="91">
        <v>54</v>
      </c>
      <c r="H15" s="92">
        <f>SUM(F15:G15)</f>
        <v>115</v>
      </c>
      <c r="I15" s="93">
        <v>0</v>
      </c>
      <c r="J15" s="95">
        <v>98</v>
      </c>
      <c r="K15" s="91">
        <v>64</v>
      </c>
      <c r="L15" s="91">
        <v>73</v>
      </c>
      <c r="M15" s="91">
        <v>51</v>
      </c>
      <c r="N15" s="91">
        <v>62</v>
      </c>
      <c r="O15" s="91">
        <f>SUM(I15:N15)</f>
        <v>348</v>
      </c>
      <c r="P15" s="94">
        <f>H15+O15</f>
        <v>463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2918</v>
      </c>
      <c r="G16" s="96">
        <f>G12+G15</f>
        <v>1257</v>
      </c>
      <c r="H16" s="97">
        <f>SUM(F16:G16)</f>
        <v>4175</v>
      </c>
      <c r="I16" s="98">
        <f aca="true" t="shared" si="1" ref="I16:N16">I12+I15</f>
        <v>0</v>
      </c>
      <c r="J16" s="100">
        <f t="shared" si="1"/>
        <v>2510</v>
      </c>
      <c r="K16" s="96">
        <f t="shared" si="1"/>
        <v>2071</v>
      </c>
      <c r="L16" s="96">
        <f t="shared" si="1"/>
        <v>1836</v>
      </c>
      <c r="M16" s="96">
        <f t="shared" si="1"/>
        <v>1287</v>
      </c>
      <c r="N16" s="96">
        <f t="shared" si="1"/>
        <v>1455</v>
      </c>
      <c r="O16" s="96">
        <f>SUM(I16:N16)</f>
        <v>9159</v>
      </c>
      <c r="P16" s="99">
        <f>H16+O16</f>
        <v>13334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1940</v>
      </c>
      <c r="G21" s="91">
        <v>913</v>
      </c>
      <c r="H21" s="92">
        <f>SUM(F21:G21)</f>
        <v>2853</v>
      </c>
      <c r="I21" s="93">
        <v>0</v>
      </c>
      <c r="J21" s="95">
        <v>1728</v>
      </c>
      <c r="K21" s="91">
        <v>1355</v>
      </c>
      <c r="L21" s="91">
        <v>1002</v>
      </c>
      <c r="M21" s="91">
        <v>566</v>
      </c>
      <c r="N21" s="91">
        <v>483</v>
      </c>
      <c r="O21" s="101">
        <f>SUM(I21:N21)</f>
        <v>5134</v>
      </c>
      <c r="P21" s="94">
        <f>O21+H21</f>
        <v>7987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37</v>
      </c>
      <c r="G22" s="91">
        <v>42</v>
      </c>
      <c r="H22" s="92">
        <f>SUM(F22:G22)</f>
        <v>79</v>
      </c>
      <c r="I22" s="93">
        <v>0</v>
      </c>
      <c r="J22" s="95">
        <v>70</v>
      </c>
      <c r="K22" s="91">
        <v>54</v>
      </c>
      <c r="L22" s="91">
        <v>51</v>
      </c>
      <c r="M22" s="91">
        <v>40</v>
      </c>
      <c r="N22" s="91">
        <v>23</v>
      </c>
      <c r="O22" s="101">
        <f>SUM(I22:N22)</f>
        <v>238</v>
      </c>
      <c r="P22" s="94">
        <f>O22+H22</f>
        <v>317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1977</v>
      </c>
      <c r="G23" s="96">
        <f aca="true" t="shared" si="2" ref="G23:N23">SUM(G21:G22)</f>
        <v>955</v>
      </c>
      <c r="H23" s="97">
        <f>SUM(F23:G23)</f>
        <v>2932</v>
      </c>
      <c r="I23" s="98">
        <f t="shared" si="2"/>
        <v>0</v>
      </c>
      <c r="J23" s="100">
        <f t="shared" si="2"/>
        <v>1798</v>
      </c>
      <c r="K23" s="96">
        <f t="shared" si="2"/>
        <v>1409</v>
      </c>
      <c r="L23" s="96">
        <f t="shared" si="2"/>
        <v>1053</v>
      </c>
      <c r="M23" s="96">
        <f t="shared" si="2"/>
        <v>606</v>
      </c>
      <c r="N23" s="96">
        <f t="shared" si="2"/>
        <v>506</v>
      </c>
      <c r="O23" s="102">
        <f>SUM(I23:N23)</f>
        <v>5372</v>
      </c>
      <c r="P23" s="99">
        <f>O23+H23</f>
        <v>8304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4</v>
      </c>
      <c r="G28" s="91">
        <v>5</v>
      </c>
      <c r="H28" s="92">
        <f>SUM(F28:G28)</f>
        <v>9</v>
      </c>
      <c r="I28" s="93">
        <v>0</v>
      </c>
      <c r="J28" s="95">
        <v>112</v>
      </c>
      <c r="K28" s="91">
        <v>116</v>
      </c>
      <c r="L28" s="91">
        <v>96</v>
      </c>
      <c r="M28" s="91">
        <v>89</v>
      </c>
      <c r="N28" s="91">
        <v>47</v>
      </c>
      <c r="O28" s="101">
        <f>SUM(I28:N28)</f>
        <v>460</v>
      </c>
      <c r="P28" s="94">
        <f>O28+H28</f>
        <v>469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0</v>
      </c>
      <c r="L29" s="91">
        <v>2</v>
      </c>
      <c r="M29" s="91">
        <v>1</v>
      </c>
      <c r="N29" s="91">
        <v>2</v>
      </c>
      <c r="O29" s="101">
        <f>SUM(I29:N29)</f>
        <v>5</v>
      </c>
      <c r="P29" s="94">
        <f>O29+H29</f>
        <v>5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4</v>
      </c>
      <c r="G30" s="96">
        <f>SUM(G28:G29)</f>
        <v>5</v>
      </c>
      <c r="H30" s="97">
        <f>SUM(F30:G30)</f>
        <v>9</v>
      </c>
      <c r="I30" s="98">
        <f aca="true" t="shared" si="3" ref="I30:N30">SUM(I28:I29)</f>
        <v>0</v>
      </c>
      <c r="J30" s="100">
        <f t="shared" si="3"/>
        <v>112</v>
      </c>
      <c r="K30" s="96">
        <f t="shared" si="3"/>
        <v>116</v>
      </c>
      <c r="L30" s="96">
        <f t="shared" si="3"/>
        <v>98</v>
      </c>
      <c r="M30" s="96">
        <f t="shared" si="3"/>
        <v>90</v>
      </c>
      <c r="N30" s="96">
        <f t="shared" si="3"/>
        <v>49</v>
      </c>
      <c r="O30" s="102">
        <f>SUM(I30:N30)</f>
        <v>465</v>
      </c>
      <c r="P30" s="99">
        <f>O30+H30</f>
        <v>474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1</v>
      </c>
      <c r="H35" s="104">
        <f aca="true" t="shared" si="5" ref="H35:H44">SUM(F35:G35)</f>
        <v>1</v>
      </c>
      <c r="I35" s="103">
        <f t="shared" si="4"/>
        <v>77</v>
      </c>
      <c r="J35" s="105">
        <f t="shared" si="4"/>
        <v>174</v>
      </c>
      <c r="K35" s="105">
        <f t="shared" si="4"/>
        <v>272</v>
      </c>
      <c r="L35" s="105">
        <f t="shared" si="4"/>
        <v>290</v>
      </c>
      <c r="M35" s="105">
        <f t="shared" si="4"/>
        <v>355</v>
      </c>
      <c r="N35" s="106">
        <f aca="true" t="shared" si="6" ref="N35:N44">SUM(I35:M35)</f>
        <v>1168</v>
      </c>
      <c r="O35" s="107">
        <f aca="true" t="shared" si="7" ref="O35:O43">SUM(H35+N35)</f>
        <v>1169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1</v>
      </c>
      <c r="H36" s="92">
        <f t="shared" si="5"/>
        <v>1</v>
      </c>
      <c r="I36" s="95">
        <v>77</v>
      </c>
      <c r="J36" s="91">
        <v>174</v>
      </c>
      <c r="K36" s="91">
        <v>272</v>
      </c>
      <c r="L36" s="91">
        <v>289</v>
      </c>
      <c r="M36" s="91">
        <v>350</v>
      </c>
      <c r="N36" s="101">
        <f t="shared" si="6"/>
        <v>1162</v>
      </c>
      <c r="O36" s="94">
        <f t="shared" si="7"/>
        <v>1163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5</v>
      </c>
      <c r="N37" s="102">
        <f t="shared" si="6"/>
        <v>6</v>
      </c>
      <c r="O37" s="99">
        <f t="shared" si="7"/>
        <v>6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141</v>
      </c>
      <c r="J38" s="105">
        <f>SUM(J39:J40)</f>
        <v>223</v>
      </c>
      <c r="K38" s="105">
        <f>SUM(K39:K40)</f>
        <v>238</v>
      </c>
      <c r="L38" s="105">
        <f>SUM(L39:L40)</f>
        <v>178</v>
      </c>
      <c r="M38" s="105">
        <f>SUM(M39:M40)</f>
        <v>150</v>
      </c>
      <c r="N38" s="106">
        <f t="shared" si="6"/>
        <v>930</v>
      </c>
      <c r="O38" s="107">
        <f t="shared" si="7"/>
        <v>930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137</v>
      </c>
      <c r="J39" s="91">
        <v>221</v>
      </c>
      <c r="K39" s="91">
        <v>232</v>
      </c>
      <c r="L39" s="91">
        <v>172</v>
      </c>
      <c r="M39" s="91">
        <v>142</v>
      </c>
      <c r="N39" s="101">
        <f t="shared" si="6"/>
        <v>904</v>
      </c>
      <c r="O39" s="94">
        <f t="shared" si="7"/>
        <v>904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4</v>
      </c>
      <c r="J40" s="96">
        <v>2</v>
      </c>
      <c r="K40" s="96">
        <v>6</v>
      </c>
      <c r="L40" s="96">
        <v>6</v>
      </c>
      <c r="M40" s="96">
        <v>8</v>
      </c>
      <c r="N40" s="102">
        <f t="shared" si="6"/>
        <v>26</v>
      </c>
      <c r="O40" s="99">
        <f t="shared" si="7"/>
        <v>26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7</v>
      </c>
      <c r="J41" s="105">
        <f>SUM(J42:J43)</f>
        <v>3</v>
      </c>
      <c r="K41" s="105">
        <f>SUM(K42:K43)</f>
        <v>20</v>
      </c>
      <c r="L41" s="105">
        <f>SUM(L42:L43)</f>
        <v>49</v>
      </c>
      <c r="M41" s="105">
        <f>SUM(M42:M43)</f>
        <v>208</v>
      </c>
      <c r="N41" s="106">
        <f t="shared" si="6"/>
        <v>287</v>
      </c>
      <c r="O41" s="107">
        <f t="shared" si="7"/>
        <v>287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7</v>
      </c>
      <c r="J42" s="91">
        <v>3</v>
      </c>
      <c r="K42" s="91">
        <v>19</v>
      </c>
      <c r="L42" s="91">
        <v>46</v>
      </c>
      <c r="M42" s="91">
        <v>206</v>
      </c>
      <c r="N42" s="101">
        <f t="shared" si="6"/>
        <v>281</v>
      </c>
      <c r="O42" s="94">
        <f t="shared" si="7"/>
        <v>281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1</v>
      </c>
      <c r="L43" s="96">
        <v>3</v>
      </c>
      <c r="M43" s="96">
        <v>2</v>
      </c>
      <c r="N43" s="102">
        <f t="shared" si="6"/>
        <v>6</v>
      </c>
      <c r="O43" s="99">
        <f t="shared" si="7"/>
        <v>6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1</v>
      </c>
      <c r="H44" s="109">
        <f t="shared" si="5"/>
        <v>1</v>
      </c>
      <c r="I44" s="100">
        <v>224</v>
      </c>
      <c r="J44" s="96">
        <v>398</v>
      </c>
      <c r="K44" s="96">
        <v>528</v>
      </c>
      <c r="L44" s="96">
        <v>515</v>
      </c>
      <c r="M44" s="96">
        <v>708</v>
      </c>
      <c r="N44" s="102">
        <f t="shared" si="6"/>
        <v>2373</v>
      </c>
      <c r="O44" s="110">
        <f>H44+N44</f>
        <v>2374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F7" sqref="F7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平成２０年１１月月報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4520</v>
      </c>
      <c r="H12" s="183">
        <f t="shared" si="0"/>
        <v>2424</v>
      </c>
      <c r="I12" s="184">
        <f t="shared" si="0"/>
        <v>6944</v>
      </c>
      <c r="J12" s="185">
        <f>J13+J19+J22+J26+J30+J31</f>
        <v>-2</v>
      </c>
      <c r="K12" s="183">
        <f t="shared" si="0"/>
        <v>5265</v>
      </c>
      <c r="L12" s="182">
        <f t="shared" si="0"/>
        <v>4645</v>
      </c>
      <c r="M12" s="182">
        <f t="shared" si="0"/>
        <v>3862</v>
      </c>
      <c r="N12" s="182">
        <f t="shared" si="0"/>
        <v>2387</v>
      </c>
      <c r="O12" s="183">
        <f t="shared" si="0"/>
        <v>2371</v>
      </c>
      <c r="P12" s="182">
        <f t="shared" si="0"/>
        <v>18528</v>
      </c>
      <c r="Q12" s="186">
        <f t="shared" si="0"/>
        <v>25472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1592</v>
      </c>
      <c r="H13" s="188">
        <f t="shared" si="1"/>
        <v>731</v>
      </c>
      <c r="I13" s="189">
        <f t="shared" si="1"/>
        <v>2323</v>
      </c>
      <c r="J13" s="190">
        <f t="shared" si="1"/>
        <v>-2</v>
      </c>
      <c r="K13" s="188">
        <f t="shared" si="1"/>
        <v>1642</v>
      </c>
      <c r="L13" s="187">
        <f t="shared" si="1"/>
        <v>1339</v>
      </c>
      <c r="M13" s="187">
        <f t="shared" si="1"/>
        <v>1200</v>
      </c>
      <c r="N13" s="187">
        <f t="shared" si="1"/>
        <v>866</v>
      </c>
      <c r="O13" s="188">
        <f t="shared" si="1"/>
        <v>1115</v>
      </c>
      <c r="P13" s="187">
        <f t="shared" si="1"/>
        <v>6160</v>
      </c>
      <c r="Q13" s="191">
        <f t="shared" si="1"/>
        <v>8483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1425</v>
      </c>
      <c r="H14" s="188">
        <v>579</v>
      </c>
      <c r="I14" s="189">
        <f>SUM(G14:H14)</f>
        <v>2004</v>
      </c>
      <c r="J14" s="190">
        <v>-2</v>
      </c>
      <c r="K14" s="188">
        <v>1145</v>
      </c>
      <c r="L14" s="187">
        <v>835</v>
      </c>
      <c r="M14" s="187">
        <v>622</v>
      </c>
      <c r="N14" s="187">
        <v>397</v>
      </c>
      <c r="O14" s="188">
        <v>422</v>
      </c>
      <c r="P14" s="187">
        <f>SUM(J14:O14)</f>
        <v>3419</v>
      </c>
      <c r="Q14" s="191">
        <f>I14+P14</f>
        <v>5423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4</v>
      </c>
      <c r="I15" s="189">
        <f>SUM(G15:H15)</f>
        <v>4</v>
      </c>
      <c r="J15" s="190">
        <v>0</v>
      </c>
      <c r="K15" s="188">
        <v>4</v>
      </c>
      <c r="L15" s="187">
        <v>13</v>
      </c>
      <c r="M15" s="187">
        <v>30</v>
      </c>
      <c r="N15" s="187">
        <v>59</v>
      </c>
      <c r="O15" s="188">
        <v>163</v>
      </c>
      <c r="P15" s="187">
        <f>SUM(J15:O15)</f>
        <v>269</v>
      </c>
      <c r="Q15" s="191">
        <f>I15+P15</f>
        <v>273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69</v>
      </c>
      <c r="H16" s="188">
        <v>76</v>
      </c>
      <c r="I16" s="189">
        <f>SUM(G16:H16)</f>
        <v>145</v>
      </c>
      <c r="J16" s="190">
        <v>0</v>
      </c>
      <c r="K16" s="188">
        <v>203</v>
      </c>
      <c r="L16" s="187">
        <v>211</v>
      </c>
      <c r="M16" s="187">
        <v>281</v>
      </c>
      <c r="N16" s="187">
        <v>193</v>
      </c>
      <c r="O16" s="188">
        <v>272</v>
      </c>
      <c r="P16" s="187">
        <f>SUM(J16:O16)</f>
        <v>1160</v>
      </c>
      <c r="Q16" s="191">
        <f>I16+P16</f>
        <v>1305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8</v>
      </c>
      <c r="H17" s="188">
        <v>8</v>
      </c>
      <c r="I17" s="189">
        <f>SUM(G17:H17)</f>
        <v>16</v>
      </c>
      <c r="J17" s="190">
        <v>0</v>
      </c>
      <c r="K17" s="188">
        <v>16</v>
      </c>
      <c r="L17" s="187">
        <v>25</v>
      </c>
      <c r="M17" s="187">
        <v>14</v>
      </c>
      <c r="N17" s="187">
        <v>17</v>
      </c>
      <c r="O17" s="188">
        <v>10</v>
      </c>
      <c r="P17" s="187">
        <f>SUM(J17:O17)</f>
        <v>82</v>
      </c>
      <c r="Q17" s="191">
        <f>I17+P17</f>
        <v>98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90</v>
      </c>
      <c r="H18" s="188">
        <v>64</v>
      </c>
      <c r="I18" s="189">
        <f>SUM(G18:H18)</f>
        <v>154</v>
      </c>
      <c r="J18" s="190">
        <v>0</v>
      </c>
      <c r="K18" s="188">
        <v>274</v>
      </c>
      <c r="L18" s="187">
        <v>255</v>
      </c>
      <c r="M18" s="187">
        <v>253</v>
      </c>
      <c r="N18" s="187">
        <v>200</v>
      </c>
      <c r="O18" s="188">
        <v>248</v>
      </c>
      <c r="P18" s="187">
        <f>SUM(J18:O18)</f>
        <v>1230</v>
      </c>
      <c r="Q18" s="191">
        <f>I18+P18</f>
        <v>1384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577</v>
      </c>
      <c r="H19" s="188">
        <f t="shared" si="2"/>
        <v>416</v>
      </c>
      <c r="I19" s="189">
        <f t="shared" si="2"/>
        <v>993</v>
      </c>
      <c r="J19" s="190">
        <f t="shared" si="2"/>
        <v>0</v>
      </c>
      <c r="K19" s="188">
        <f t="shared" si="2"/>
        <v>1031</v>
      </c>
      <c r="L19" s="187">
        <f>SUM(L20:L21)</f>
        <v>854</v>
      </c>
      <c r="M19" s="187">
        <f t="shared" si="2"/>
        <v>669</v>
      </c>
      <c r="N19" s="187">
        <f t="shared" si="2"/>
        <v>325</v>
      </c>
      <c r="O19" s="188">
        <f t="shared" si="2"/>
        <v>190</v>
      </c>
      <c r="P19" s="187">
        <f>SUM(P20:P21)</f>
        <v>3069</v>
      </c>
      <c r="Q19" s="191">
        <f t="shared" si="2"/>
        <v>4062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486</v>
      </c>
      <c r="H20" s="188">
        <v>350</v>
      </c>
      <c r="I20" s="189">
        <f>SUM(G20:H20)</f>
        <v>836</v>
      </c>
      <c r="J20" s="190">
        <v>0</v>
      </c>
      <c r="K20" s="188">
        <v>821</v>
      </c>
      <c r="L20" s="187">
        <v>641</v>
      </c>
      <c r="M20" s="187">
        <v>514</v>
      </c>
      <c r="N20" s="187">
        <v>241</v>
      </c>
      <c r="O20" s="188">
        <v>147</v>
      </c>
      <c r="P20" s="187">
        <f>SUM(J20:O20)</f>
        <v>2364</v>
      </c>
      <c r="Q20" s="191">
        <f>I20+P20</f>
        <v>3200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91</v>
      </c>
      <c r="H21" s="188">
        <v>66</v>
      </c>
      <c r="I21" s="189">
        <f>SUM(G21:H21)</f>
        <v>157</v>
      </c>
      <c r="J21" s="190">
        <v>0</v>
      </c>
      <c r="K21" s="188">
        <v>210</v>
      </c>
      <c r="L21" s="187">
        <v>213</v>
      </c>
      <c r="M21" s="187">
        <v>155</v>
      </c>
      <c r="N21" s="187">
        <v>84</v>
      </c>
      <c r="O21" s="188">
        <v>43</v>
      </c>
      <c r="P21" s="187">
        <f>SUM(J21:O21)</f>
        <v>705</v>
      </c>
      <c r="Q21" s="191">
        <f>I21+P21</f>
        <v>862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11</v>
      </c>
      <c r="H22" s="188">
        <f t="shared" si="3"/>
        <v>17</v>
      </c>
      <c r="I22" s="189">
        <f t="shared" si="3"/>
        <v>28</v>
      </c>
      <c r="J22" s="190">
        <f t="shared" si="3"/>
        <v>0</v>
      </c>
      <c r="K22" s="188">
        <f t="shared" si="3"/>
        <v>139</v>
      </c>
      <c r="L22" s="187">
        <f t="shared" si="3"/>
        <v>178</v>
      </c>
      <c r="M22" s="187">
        <f t="shared" si="3"/>
        <v>200</v>
      </c>
      <c r="N22" s="187">
        <f t="shared" si="3"/>
        <v>134</v>
      </c>
      <c r="O22" s="188">
        <f t="shared" si="3"/>
        <v>106</v>
      </c>
      <c r="P22" s="187">
        <f t="shared" si="3"/>
        <v>757</v>
      </c>
      <c r="Q22" s="191">
        <f t="shared" si="3"/>
        <v>785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10</v>
      </c>
      <c r="H23" s="188">
        <v>13</v>
      </c>
      <c r="I23" s="189">
        <f>SUM(G23:H23)</f>
        <v>23</v>
      </c>
      <c r="J23" s="190">
        <v>0</v>
      </c>
      <c r="K23" s="188">
        <v>122</v>
      </c>
      <c r="L23" s="187">
        <v>150</v>
      </c>
      <c r="M23" s="187">
        <v>158</v>
      </c>
      <c r="N23" s="187">
        <v>100</v>
      </c>
      <c r="O23" s="188">
        <v>77</v>
      </c>
      <c r="P23" s="187">
        <f>SUM(J23:O23)</f>
        <v>607</v>
      </c>
      <c r="Q23" s="191">
        <f>I23+P23</f>
        <v>630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1</v>
      </c>
      <c r="H24" s="188">
        <v>4</v>
      </c>
      <c r="I24" s="189">
        <f>SUM(G24:H24)</f>
        <v>5</v>
      </c>
      <c r="J24" s="190">
        <v>0</v>
      </c>
      <c r="K24" s="188">
        <v>17</v>
      </c>
      <c r="L24" s="187">
        <v>28</v>
      </c>
      <c r="M24" s="187">
        <v>42</v>
      </c>
      <c r="N24" s="187">
        <v>34</v>
      </c>
      <c r="O24" s="188">
        <v>29</v>
      </c>
      <c r="P24" s="187">
        <f>SUM(J24:O24)</f>
        <v>150</v>
      </c>
      <c r="Q24" s="191">
        <f>I24+P24</f>
        <v>155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360</v>
      </c>
      <c r="H26" s="188">
        <f t="shared" si="4"/>
        <v>300</v>
      </c>
      <c r="I26" s="189">
        <f t="shared" si="4"/>
        <v>660</v>
      </c>
      <c r="J26" s="190">
        <f t="shared" si="4"/>
        <v>0</v>
      </c>
      <c r="K26" s="188">
        <f t="shared" si="4"/>
        <v>672</v>
      </c>
      <c r="L26" s="187">
        <f t="shared" si="4"/>
        <v>887</v>
      </c>
      <c r="M26" s="187">
        <f t="shared" si="4"/>
        <v>768</v>
      </c>
      <c r="N26" s="187">
        <f t="shared" si="4"/>
        <v>491</v>
      </c>
      <c r="O26" s="188">
        <f t="shared" si="4"/>
        <v>469</v>
      </c>
      <c r="P26" s="187">
        <f t="shared" si="4"/>
        <v>3287</v>
      </c>
      <c r="Q26" s="191">
        <f t="shared" si="4"/>
        <v>3947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315</v>
      </c>
      <c r="H27" s="188">
        <v>279</v>
      </c>
      <c r="I27" s="189">
        <f>SUM(G27:H27)</f>
        <v>594</v>
      </c>
      <c r="J27" s="190">
        <v>0</v>
      </c>
      <c r="K27" s="188">
        <v>641</v>
      </c>
      <c r="L27" s="187">
        <v>836</v>
      </c>
      <c r="M27" s="187">
        <v>731</v>
      </c>
      <c r="N27" s="187">
        <v>471</v>
      </c>
      <c r="O27" s="188">
        <v>457</v>
      </c>
      <c r="P27" s="187">
        <f>SUM(J27:O27)</f>
        <v>3136</v>
      </c>
      <c r="Q27" s="191">
        <f>I27+P27</f>
        <v>3730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19</v>
      </c>
      <c r="H28" s="188">
        <v>12</v>
      </c>
      <c r="I28" s="189">
        <f>SUM(G28:H28)</f>
        <v>31</v>
      </c>
      <c r="J28" s="190">
        <v>0</v>
      </c>
      <c r="K28" s="188">
        <v>21</v>
      </c>
      <c r="L28" s="187">
        <v>34</v>
      </c>
      <c r="M28" s="187">
        <v>21</v>
      </c>
      <c r="N28" s="187">
        <v>16</v>
      </c>
      <c r="O28" s="188">
        <v>10</v>
      </c>
      <c r="P28" s="187">
        <f>SUM(J28:O28)</f>
        <v>102</v>
      </c>
      <c r="Q28" s="191">
        <f>I28+P28</f>
        <v>133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26</v>
      </c>
      <c r="H29" s="188">
        <v>9</v>
      </c>
      <c r="I29" s="189">
        <f>SUM(G29:H29)</f>
        <v>35</v>
      </c>
      <c r="J29" s="190">
        <v>0</v>
      </c>
      <c r="K29" s="188">
        <v>10</v>
      </c>
      <c r="L29" s="187">
        <v>17</v>
      </c>
      <c r="M29" s="187">
        <v>16</v>
      </c>
      <c r="N29" s="187">
        <v>4</v>
      </c>
      <c r="O29" s="188">
        <v>2</v>
      </c>
      <c r="P29" s="187">
        <f>SUM(J29:O29)</f>
        <v>49</v>
      </c>
      <c r="Q29" s="191">
        <f>I29+P29</f>
        <v>84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66</v>
      </c>
      <c r="H30" s="188">
        <v>37</v>
      </c>
      <c r="I30" s="189">
        <f>SUM(G30:H30)</f>
        <v>103</v>
      </c>
      <c r="J30" s="190">
        <v>0</v>
      </c>
      <c r="K30" s="188">
        <v>100</v>
      </c>
      <c r="L30" s="187">
        <v>85</v>
      </c>
      <c r="M30" s="187">
        <v>78</v>
      </c>
      <c r="N30" s="187">
        <v>54</v>
      </c>
      <c r="O30" s="188">
        <v>40</v>
      </c>
      <c r="P30" s="187">
        <f>SUM(J30:O30)</f>
        <v>357</v>
      </c>
      <c r="Q30" s="191">
        <f>I30+P30</f>
        <v>460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1914</v>
      </c>
      <c r="H31" s="193">
        <v>923</v>
      </c>
      <c r="I31" s="194">
        <f>SUM(G31:H31)</f>
        <v>2837</v>
      </c>
      <c r="J31" s="195">
        <v>0</v>
      </c>
      <c r="K31" s="193">
        <v>1681</v>
      </c>
      <c r="L31" s="192">
        <v>1302</v>
      </c>
      <c r="M31" s="192">
        <v>947</v>
      </c>
      <c r="N31" s="192">
        <v>517</v>
      </c>
      <c r="O31" s="193">
        <v>451</v>
      </c>
      <c r="P31" s="194">
        <f>SUM(J31:O31)</f>
        <v>4898</v>
      </c>
      <c r="Q31" s="196">
        <f>I31+P31</f>
        <v>7735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4</v>
      </c>
      <c r="H32" s="183">
        <f t="shared" si="5"/>
        <v>5</v>
      </c>
      <c r="I32" s="184">
        <f t="shared" si="5"/>
        <v>9</v>
      </c>
      <c r="J32" s="185">
        <f t="shared" si="5"/>
        <v>0</v>
      </c>
      <c r="K32" s="183">
        <f t="shared" si="5"/>
        <v>112</v>
      </c>
      <c r="L32" s="182">
        <f t="shared" si="5"/>
        <v>119</v>
      </c>
      <c r="M32" s="182">
        <f t="shared" si="5"/>
        <v>102</v>
      </c>
      <c r="N32" s="182">
        <f t="shared" si="5"/>
        <v>93</v>
      </c>
      <c r="O32" s="183">
        <f t="shared" si="5"/>
        <v>45</v>
      </c>
      <c r="P32" s="182">
        <f t="shared" si="5"/>
        <v>471</v>
      </c>
      <c r="Q32" s="186">
        <f t="shared" si="5"/>
        <v>480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2</v>
      </c>
      <c r="H34" s="188">
        <v>1</v>
      </c>
      <c r="I34" s="189">
        <f>SUM(G34:H34)</f>
        <v>3</v>
      </c>
      <c r="J34" s="190">
        <v>0</v>
      </c>
      <c r="K34" s="188">
        <v>19</v>
      </c>
      <c r="L34" s="187">
        <v>21</v>
      </c>
      <c r="M34" s="187">
        <v>20</v>
      </c>
      <c r="N34" s="187">
        <v>37</v>
      </c>
      <c r="O34" s="188">
        <v>22</v>
      </c>
      <c r="P34" s="187">
        <f t="shared" si="6"/>
        <v>119</v>
      </c>
      <c r="Q34" s="191">
        <f t="shared" si="7"/>
        <v>122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2</v>
      </c>
      <c r="H35" s="188">
        <v>2</v>
      </c>
      <c r="I35" s="189">
        <f>SUM(G35:H35)</f>
        <v>4</v>
      </c>
      <c r="J35" s="190">
        <v>0</v>
      </c>
      <c r="K35" s="188">
        <v>9</v>
      </c>
      <c r="L35" s="187">
        <v>14</v>
      </c>
      <c r="M35" s="187">
        <v>11</v>
      </c>
      <c r="N35" s="187">
        <v>4</v>
      </c>
      <c r="O35" s="188">
        <v>3</v>
      </c>
      <c r="P35" s="187">
        <f t="shared" si="6"/>
        <v>41</v>
      </c>
      <c r="Q35" s="191">
        <f t="shared" si="7"/>
        <v>45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2</v>
      </c>
      <c r="I36" s="189">
        <f>SUM(G36:H36)</f>
        <v>2</v>
      </c>
      <c r="J36" s="200"/>
      <c r="K36" s="188">
        <v>84</v>
      </c>
      <c r="L36" s="187">
        <v>84</v>
      </c>
      <c r="M36" s="187">
        <v>71</v>
      </c>
      <c r="N36" s="187">
        <v>52</v>
      </c>
      <c r="O36" s="188">
        <v>20</v>
      </c>
      <c r="P36" s="187">
        <f t="shared" si="6"/>
        <v>311</v>
      </c>
      <c r="Q36" s="191">
        <f t="shared" si="7"/>
        <v>313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1</v>
      </c>
      <c r="I39" s="184">
        <f>SUM(I40:I42)</f>
        <v>1</v>
      </c>
      <c r="J39" s="203"/>
      <c r="K39" s="183">
        <f aca="true" t="shared" si="8" ref="K39:Q39">SUM(K40:K42)</f>
        <v>225</v>
      </c>
      <c r="L39" s="182">
        <f t="shared" si="8"/>
        <v>402</v>
      </c>
      <c r="M39" s="182">
        <f t="shared" si="8"/>
        <v>534</v>
      </c>
      <c r="N39" s="182">
        <f t="shared" si="8"/>
        <v>520</v>
      </c>
      <c r="O39" s="183">
        <f t="shared" si="8"/>
        <v>726</v>
      </c>
      <c r="P39" s="182">
        <f t="shared" si="8"/>
        <v>2407</v>
      </c>
      <c r="Q39" s="186">
        <f t="shared" si="8"/>
        <v>2408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1</v>
      </c>
      <c r="I40" s="189">
        <f>SUM(G40:H40)</f>
        <v>1</v>
      </c>
      <c r="J40" s="200"/>
      <c r="K40" s="188">
        <v>77</v>
      </c>
      <c r="L40" s="187">
        <v>169</v>
      </c>
      <c r="M40" s="187">
        <v>268</v>
      </c>
      <c r="N40" s="187">
        <v>287</v>
      </c>
      <c r="O40" s="188">
        <v>364</v>
      </c>
      <c r="P40" s="187">
        <f>SUM(J40:O40)</f>
        <v>1165</v>
      </c>
      <c r="Q40" s="191">
        <f>I40+P40</f>
        <v>1166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141</v>
      </c>
      <c r="L41" s="187">
        <v>230</v>
      </c>
      <c r="M41" s="187">
        <v>245</v>
      </c>
      <c r="N41" s="187">
        <v>184</v>
      </c>
      <c r="O41" s="188">
        <v>152</v>
      </c>
      <c r="P41" s="187">
        <f>SUM(J41:O41)</f>
        <v>952</v>
      </c>
      <c r="Q41" s="191">
        <f>I41+P41</f>
        <v>952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7</v>
      </c>
      <c r="L42" s="209">
        <v>3</v>
      </c>
      <c r="M42" s="209">
        <v>21</v>
      </c>
      <c r="N42" s="209">
        <v>49</v>
      </c>
      <c r="O42" s="208">
        <v>210</v>
      </c>
      <c r="P42" s="209">
        <f>SUM(J42:O42)</f>
        <v>290</v>
      </c>
      <c r="Q42" s="210">
        <f>I42+P42</f>
        <v>290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4524</v>
      </c>
      <c r="H43" s="212">
        <f t="shared" si="9"/>
        <v>2430</v>
      </c>
      <c r="I43" s="213">
        <f t="shared" si="9"/>
        <v>6954</v>
      </c>
      <c r="J43" s="214">
        <f>J12+J32+J39</f>
        <v>-2</v>
      </c>
      <c r="K43" s="212">
        <f t="shared" si="9"/>
        <v>5602</v>
      </c>
      <c r="L43" s="211">
        <f t="shared" si="9"/>
        <v>5166</v>
      </c>
      <c r="M43" s="211">
        <f t="shared" si="9"/>
        <v>4498</v>
      </c>
      <c r="N43" s="211">
        <f t="shared" si="9"/>
        <v>3000</v>
      </c>
      <c r="O43" s="212">
        <f t="shared" si="9"/>
        <v>3142</v>
      </c>
      <c r="P43" s="211">
        <f t="shared" si="9"/>
        <v>21406</v>
      </c>
      <c r="Q43" s="215">
        <f t="shared" si="9"/>
        <v>28360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5688137</v>
      </c>
      <c r="H45" s="183">
        <f t="shared" si="10"/>
        <v>4936392</v>
      </c>
      <c r="I45" s="184">
        <f t="shared" si="10"/>
        <v>10624529</v>
      </c>
      <c r="J45" s="185">
        <f t="shared" si="10"/>
        <v>-3174</v>
      </c>
      <c r="K45" s="183">
        <f t="shared" si="10"/>
        <v>15839847</v>
      </c>
      <c r="L45" s="182">
        <f t="shared" si="10"/>
        <v>16278181</v>
      </c>
      <c r="M45" s="182">
        <f t="shared" si="10"/>
        <v>16794914</v>
      </c>
      <c r="N45" s="182">
        <f t="shared" si="10"/>
        <v>11589369</v>
      </c>
      <c r="O45" s="183">
        <f t="shared" si="10"/>
        <v>11761982</v>
      </c>
      <c r="P45" s="182">
        <f t="shared" si="10"/>
        <v>72261119</v>
      </c>
      <c r="Q45" s="186">
        <f t="shared" si="10"/>
        <v>82885648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2845846</v>
      </c>
      <c r="H46" s="188">
        <f t="shared" si="11"/>
        <v>1823705</v>
      </c>
      <c r="I46" s="189">
        <f t="shared" si="11"/>
        <v>4669551</v>
      </c>
      <c r="J46" s="190">
        <f t="shared" si="11"/>
        <v>-3174</v>
      </c>
      <c r="K46" s="188">
        <f t="shared" si="11"/>
        <v>6010019</v>
      </c>
      <c r="L46" s="187">
        <f t="shared" si="11"/>
        <v>6336502</v>
      </c>
      <c r="M46" s="187">
        <f t="shared" si="11"/>
        <v>6891336</v>
      </c>
      <c r="N46" s="187">
        <f t="shared" si="11"/>
        <v>5063477</v>
      </c>
      <c r="O46" s="188">
        <f t="shared" si="11"/>
        <v>6924809</v>
      </c>
      <c r="P46" s="187">
        <f t="shared" si="11"/>
        <v>31222969</v>
      </c>
      <c r="Q46" s="191">
        <f t="shared" si="11"/>
        <v>35892520</v>
      </c>
    </row>
    <row r="47" spans="3:17" ht="18" customHeight="1">
      <c r="C47" s="130"/>
      <c r="D47" s="133"/>
      <c r="E47" s="134" t="s">
        <v>92</v>
      </c>
      <c r="F47" s="135"/>
      <c r="G47" s="187">
        <v>2596110</v>
      </c>
      <c r="H47" s="188">
        <v>1498260</v>
      </c>
      <c r="I47" s="189">
        <f>SUM(G47:H47)</f>
        <v>4094370</v>
      </c>
      <c r="J47" s="190">
        <v>-3174</v>
      </c>
      <c r="K47" s="188">
        <v>4894971</v>
      </c>
      <c r="L47" s="187">
        <v>5065093</v>
      </c>
      <c r="M47" s="187">
        <v>5019217</v>
      </c>
      <c r="N47" s="187">
        <v>3519689</v>
      </c>
      <c r="O47" s="188">
        <v>4174026</v>
      </c>
      <c r="P47" s="187">
        <f>SUM(J47:O47)</f>
        <v>22669822</v>
      </c>
      <c r="Q47" s="191">
        <f>I47+P47</f>
        <v>26764192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21094</v>
      </c>
      <c r="I48" s="189">
        <f>SUM(G48:H48)</f>
        <v>21094</v>
      </c>
      <c r="J48" s="190">
        <v>0</v>
      </c>
      <c r="K48" s="188">
        <v>19700</v>
      </c>
      <c r="L48" s="187">
        <v>73375</v>
      </c>
      <c r="M48" s="187">
        <v>203075</v>
      </c>
      <c r="N48" s="187">
        <v>339252</v>
      </c>
      <c r="O48" s="188">
        <v>991267</v>
      </c>
      <c r="P48" s="187">
        <f>SUM(J48:O48)</f>
        <v>1626669</v>
      </c>
      <c r="Q48" s="191">
        <f>I48+P48</f>
        <v>1647763</v>
      </c>
    </row>
    <row r="49" spans="3:17" ht="18" customHeight="1">
      <c r="C49" s="130"/>
      <c r="D49" s="133"/>
      <c r="E49" s="134" t="s">
        <v>94</v>
      </c>
      <c r="F49" s="135"/>
      <c r="G49" s="187">
        <v>150896</v>
      </c>
      <c r="H49" s="188">
        <v>239091</v>
      </c>
      <c r="I49" s="189">
        <f>SUM(G49:H49)</f>
        <v>389987</v>
      </c>
      <c r="J49" s="190">
        <v>0</v>
      </c>
      <c r="K49" s="188">
        <v>822798</v>
      </c>
      <c r="L49" s="187">
        <v>900234</v>
      </c>
      <c r="M49" s="187">
        <v>1416744</v>
      </c>
      <c r="N49" s="187">
        <v>987516</v>
      </c>
      <c r="O49" s="188">
        <v>1525336</v>
      </c>
      <c r="P49" s="187">
        <f>SUM(J49:O49)</f>
        <v>5652628</v>
      </c>
      <c r="Q49" s="191">
        <f>I49+P49</f>
        <v>6042615</v>
      </c>
    </row>
    <row r="50" spans="3:17" ht="18" customHeight="1">
      <c r="C50" s="130"/>
      <c r="D50" s="133"/>
      <c r="E50" s="134" t="s">
        <v>95</v>
      </c>
      <c r="F50" s="135"/>
      <c r="G50" s="187">
        <v>17160</v>
      </c>
      <c r="H50" s="188">
        <v>13420</v>
      </c>
      <c r="I50" s="189">
        <f>SUM(G50:H50)</f>
        <v>30580</v>
      </c>
      <c r="J50" s="190">
        <v>0</v>
      </c>
      <c r="K50" s="188">
        <v>45960</v>
      </c>
      <c r="L50" s="187">
        <v>60960</v>
      </c>
      <c r="M50" s="187">
        <v>30920</v>
      </c>
      <c r="N50" s="187">
        <v>38560</v>
      </c>
      <c r="O50" s="188">
        <v>18720</v>
      </c>
      <c r="P50" s="187">
        <f>SUM(J50:O50)</f>
        <v>195120</v>
      </c>
      <c r="Q50" s="191">
        <f>I50+P50</f>
        <v>225700</v>
      </c>
    </row>
    <row r="51" spans="3:17" ht="18" customHeight="1">
      <c r="C51" s="130"/>
      <c r="D51" s="133"/>
      <c r="E51" s="295" t="s">
        <v>105</v>
      </c>
      <c r="F51" s="296"/>
      <c r="G51" s="187">
        <v>81680</v>
      </c>
      <c r="H51" s="188">
        <v>51840</v>
      </c>
      <c r="I51" s="189">
        <f>SUM(G51:H51)</f>
        <v>133520</v>
      </c>
      <c r="J51" s="190">
        <v>0</v>
      </c>
      <c r="K51" s="188">
        <v>226590</v>
      </c>
      <c r="L51" s="187">
        <v>236840</v>
      </c>
      <c r="M51" s="187">
        <v>221380</v>
      </c>
      <c r="N51" s="187">
        <v>178460</v>
      </c>
      <c r="O51" s="188">
        <v>215460</v>
      </c>
      <c r="P51" s="187">
        <f>SUM(J51:O51)</f>
        <v>1078730</v>
      </c>
      <c r="Q51" s="191">
        <f>I51+P51</f>
        <v>1212250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1402316</v>
      </c>
      <c r="H52" s="188">
        <f t="shared" si="12"/>
        <v>1903250</v>
      </c>
      <c r="I52" s="189">
        <f t="shared" si="12"/>
        <v>3305566</v>
      </c>
      <c r="J52" s="190">
        <f t="shared" si="12"/>
        <v>0</v>
      </c>
      <c r="K52" s="188">
        <f t="shared" si="12"/>
        <v>5293810</v>
      </c>
      <c r="L52" s="187">
        <f t="shared" si="12"/>
        <v>5011248</v>
      </c>
      <c r="M52" s="187">
        <f t="shared" si="12"/>
        <v>4830166</v>
      </c>
      <c r="N52" s="187">
        <f t="shared" si="12"/>
        <v>2621156</v>
      </c>
      <c r="O52" s="188">
        <f t="shared" si="12"/>
        <v>1490883</v>
      </c>
      <c r="P52" s="187">
        <f t="shared" si="12"/>
        <v>19247263</v>
      </c>
      <c r="Q52" s="191">
        <f t="shared" si="12"/>
        <v>22552829</v>
      </c>
    </row>
    <row r="53" spans="3:17" ht="18" customHeight="1">
      <c r="C53" s="130"/>
      <c r="D53" s="133"/>
      <c r="E53" s="137" t="s">
        <v>97</v>
      </c>
      <c r="F53" s="137"/>
      <c r="G53" s="187">
        <v>1155142</v>
      </c>
      <c r="H53" s="188">
        <v>1566770</v>
      </c>
      <c r="I53" s="189">
        <f>SUM(G53:H53)</f>
        <v>2721912</v>
      </c>
      <c r="J53" s="190">
        <v>0</v>
      </c>
      <c r="K53" s="188">
        <v>4314841</v>
      </c>
      <c r="L53" s="187">
        <v>3884888</v>
      </c>
      <c r="M53" s="187">
        <v>3789590</v>
      </c>
      <c r="N53" s="187">
        <v>2000280</v>
      </c>
      <c r="O53" s="188">
        <v>1218229</v>
      </c>
      <c r="P53" s="187">
        <f>SUM(J53:O53)</f>
        <v>15207828</v>
      </c>
      <c r="Q53" s="191">
        <f>I53+P53</f>
        <v>17929740</v>
      </c>
    </row>
    <row r="54" spans="3:17" ht="18" customHeight="1">
      <c r="C54" s="130"/>
      <c r="D54" s="133"/>
      <c r="E54" s="137" t="s">
        <v>98</v>
      </c>
      <c r="F54" s="137"/>
      <c r="G54" s="187">
        <v>247174</v>
      </c>
      <c r="H54" s="188">
        <v>336480</v>
      </c>
      <c r="I54" s="189">
        <f>SUM(G54:H54)</f>
        <v>583654</v>
      </c>
      <c r="J54" s="190">
        <v>0</v>
      </c>
      <c r="K54" s="188">
        <v>978969</v>
      </c>
      <c r="L54" s="187">
        <v>1126360</v>
      </c>
      <c r="M54" s="187">
        <v>1040576</v>
      </c>
      <c r="N54" s="187">
        <v>620876</v>
      </c>
      <c r="O54" s="188">
        <v>272654</v>
      </c>
      <c r="P54" s="187">
        <f>SUM(J54:O54)</f>
        <v>4039435</v>
      </c>
      <c r="Q54" s="191">
        <f>I54+P54</f>
        <v>4623089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21601</v>
      </c>
      <c r="H55" s="188">
        <f t="shared" si="13"/>
        <v>60718</v>
      </c>
      <c r="I55" s="189">
        <f t="shared" si="13"/>
        <v>82319</v>
      </c>
      <c r="J55" s="190">
        <f t="shared" si="13"/>
        <v>0</v>
      </c>
      <c r="K55" s="188">
        <f t="shared" si="13"/>
        <v>670327</v>
      </c>
      <c r="L55" s="187">
        <f t="shared" si="13"/>
        <v>963666</v>
      </c>
      <c r="M55" s="187">
        <f t="shared" si="13"/>
        <v>1171345</v>
      </c>
      <c r="N55" s="187">
        <f t="shared" si="13"/>
        <v>1175064</v>
      </c>
      <c r="O55" s="188">
        <f t="shared" si="13"/>
        <v>863284</v>
      </c>
      <c r="P55" s="187">
        <f t="shared" si="13"/>
        <v>4843686</v>
      </c>
      <c r="Q55" s="191">
        <f t="shared" si="13"/>
        <v>4926005</v>
      </c>
    </row>
    <row r="56" spans="3:17" ht="18" customHeight="1">
      <c r="C56" s="130"/>
      <c r="D56" s="133"/>
      <c r="E56" s="134" t="s">
        <v>99</v>
      </c>
      <c r="F56" s="135"/>
      <c r="G56" s="187">
        <v>18988</v>
      </c>
      <c r="H56" s="188">
        <v>43900</v>
      </c>
      <c r="I56" s="189">
        <f>SUM(G56:H56)</f>
        <v>62888</v>
      </c>
      <c r="J56" s="190">
        <v>0</v>
      </c>
      <c r="K56" s="188">
        <v>582339</v>
      </c>
      <c r="L56" s="187">
        <v>817081</v>
      </c>
      <c r="M56" s="187">
        <v>924453</v>
      </c>
      <c r="N56" s="187">
        <v>931291</v>
      </c>
      <c r="O56" s="188">
        <v>610591</v>
      </c>
      <c r="P56" s="187">
        <f>SUM(J56:O56)</f>
        <v>3865755</v>
      </c>
      <c r="Q56" s="191">
        <f>I56+P56</f>
        <v>3928643</v>
      </c>
    </row>
    <row r="57" spans="3:17" ht="18" customHeight="1">
      <c r="C57" s="130"/>
      <c r="D57" s="133"/>
      <c r="E57" s="284" t="s">
        <v>100</v>
      </c>
      <c r="F57" s="286"/>
      <c r="G57" s="187">
        <v>2613</v>
      </c>
      <c r="H57" s="188">
        <v>16818</v>
      </c>
      <c r="I57" s="189">
        <f>SUM(G57:H57)</f>
        <v>19431</v>
      </c>
      <c r="J57" s="190">
        <v>0</v>
      </c>
      <c r="K57" s="188">
        <v>87988</v>
      </c>
      <c r="L57" s="187">
        <v>146585</v>
      </c>
      <c r="M57" s="187">
        <v>246892</v>
      </c>
      <c r="N57" s="187">
        <v>243773</v>
      </c>
      <c r="O57" s="188">
        <v>252693</v>
      </c>
      <c r="P57" s="187">
        <f>SUM(J57:O57)</f>
        <v>977931</v>
      </c>
      <c r="Q57" s="191">
        <f>I57+P57</f>
        <v>997362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230157</v>
      </c>
      <c r="H59" s="188">
        <f t="shared" si="14"/>
        <v>237945</v>
      </c>
      <c r="I59" s="189">
        <f t="shared" si="14"/>
        <v>468102</v>
      </c>
      <c r="J59" s="190">
        <f t="shared" si="14"/>
        <v>0</v>
      </c>
      <c r="K59" s="188">
        <f t="shared" si="14"/>
        <v>584612</v>
      </c>
      <c r="L59" s="187">
        <f t="shared" si="14"/>
        <v>1114031</v>
      </c>
      <c r="M59" s="187">
        <f t="shared" si="14"/>
        <v>1186360</v>
      </c>
      <c r="N59" s="187">
        <f t="shared" si="14"/>
        <v>858574</v>
      </c>
      <c r="O59" s="188">
        <f t="shared" si="14"/>
        <v>945496</v>
      </c>
      <c r="P59" s="187">
        <f t="shared" si="14"/>
        <v>4689073</v>
      </c>
      <c r="Q59" s="191">
        <f t="shared" si="14"/>
        <v>5157175</v>
      </c>
    </row>
    <row r="60" spans="3:17" ht="18" customHeight="1">
      <c r="C60" s="130"/>
      <c r="D60" s="133"/>
      <c r="E60" s="134" t="s">
        <v>102</v>
      </c>
      <c r="F60" s="135"/>
      <c r="G60" s="187">
        <v>230157</v>
      </c>
      <c r="H60" s="188">
        <v>237945</v>
      </c>
      <c r="I60" s="189">
        <f>SUM(G60:H60)</f>
        <v>468102</v>
      </c>
      <c r="J60" s="190">
        <v>0</v>
      </c>
      <c r="K60" s="188">
        <v>584612</v>
      </c>
      <c r="L60" s="187">
        <v>1114031</v>
      </c>
      <c r="M60" s="187">
        <v>1186360</v>
      </c>
      <c r="N60" s="187">
        <v>858574</v>
      </c>
      <c r="O60" s="188">
        <v>945496</v>
      </c>
      <c r="P60" s="187">
        <f>SUM(J60:O60)</f>
        <v>4689073</v>
      </c>
      <c r="Q60" s="191">
        <f>I60+P60</f>
        <v>5157175</v>
      </c>
    </row>
    <row r="61" spans="3:17" ht="18" customHeight="1">
      <c r="C61" s="158"/>
      <c r="D61" s="134" t="s">
        <v>106</v>
      </c>
      <c r="E61" s="136"/>
      <c r="F61" s="136"/>
      <c r="G61" s="218">
        <v>406267</v>
      </c>
      <c r="H61" s="218">
        <v>533074</v>
      </c>
      <c r="I61" s="219">
        <f>SUM(G61:H61)</f>
        <v>939341</v>
      </c>
      <c r="J61" s="220">
        <v>0</v>
      </c>
      <c r="K61" s="218">
        <v>1588129</v>
      </c>
      <c r="L61" s="221">
        <v>1533784</v>
      </c>
      <c r="M61" s="221">
        <v>1465027</v>
      </c>
      <c r="N61" s="221">
        <v>1191888</v>
      </c>
      <c r="O61" s="218">
        <v>934920</v>
      </c>
      <c r="P61" s="221">
        <f>SUM(J61:O61)</f>
        <v>6713748</v>
      </c>
      <c r="Q61" s="222">
        <f>I61+P61</f>
        <v>7653089</v>
      </c>
    </row>
    <row r="62" spans="3:17" ht="18" customHeight="1">
      <c r="C62" s="145"/>
      <c r="D62" s="146" t="s">
        <v>107</v>
      </c>
      <c r="E62" s="147"/>
      <c r="F62" s="147"/>
      <c r="G62" s="192">
        <v>781950</v>
      </c>
      <c r="H62" s="193">
        <v>377700</v>
      </c>
      <c r="I62" s="194">
        <f>SUM(G62:H62)</f>
        <v>1159650</v>
      </c>
      <c r="J62" s="195">
        <v>0</v>
      </c>
      <c r="K62" s="193">
        <v>1692950</v>
      </c>
      <c r="L62" s="192">
        <v>1318950</v>
      </c>
      <c r="M62" s="192">
        <v>1250680</v>
      </c>
      <c r="N62" s="192">
        <v>679210</v>
      </c>
      <c r="O62" s="193">
        <v>602590</v>
      </c>
      <c r="P62" s="194">
        <f>SUM(J62:O62)</f>
        <v>5544380</v>
      </c>
      <c r="Q62" s="196">
        <f>I62+P62</f>
        <v>6704030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16291</v>
      </c>
      <c r="H63" s="183">
        <f t="shared" si="15"/>
        <v>72841</v>
      </c>
      <c r="I63" s="184">
        <f t="shared" si="15"/>
        <v>89132</v>
      </c>
      <c r="J63" s="185">
        <f t="shared" si="15"/>
        <v>0</v>
      </c>
      <c r="K63" s="183">
        <f t="shared" si="15"/>
        <v>2300923</v>
      </c>
      <c r="L63" s="182">
        <f t="shared" si="15"/>
        <v>2528394</v>
      </c>
      <c r="M63" s="182">
        <f t="shared" si="15"/>
        <v>2261441</v>
      </c>
      <c r="N63" s="182">
        <f t="shared" si="15"/>
        <v>1923189</v>
      </c>
      <c r="O63" s="183">
        <f t="shared" si="15"/>
        <v>822388</v>
      </c>
      <c r="P63" s="182">
        <f t="shared" si="15"/>
        <v>9836335</v>
      </c>
      <c r="Q63" s="186">
        <f t="shared" si="15"/>
        <v>9925467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6852</v>
      </c>
      <c r="H65" s="188">
        <v>7822</v>
      </c>
      <c r="I65" s="189">
        <f>SUM(G65:H65)</f>
        <v>14674</v>
      </c>
      <c r="J65" s="190">
        <v>0</v>
      </c>
      <c r="K65" s="188">
        <v>120116</v>
      </c>
      <c r="L65" s="187">
        <v>157351</v>
      </c>
      <c r="M65" s="187">
        <v>208393</v>
      </c>
      <c r="N65" s="187">
        <v>434237</v>
      </c>
      <c r="O65" s="188">
        <v>247469</v>
      </c>
      <c r="P65" s="187">
        <f t="shared" si="16"/>
        <v>1167566</v>
      </c>
      <c r="Q65" s="191">
        <f t="shared" si="17"/>
        <v>1182240</v>
      </c>
    </row>
    <row r="66" spans="3:17" ht="18" customHeight="1">
      <c r="C66" s="130"/>
      <c r="D66" s="284" t="s">
        <v>80</v>
      </c>
      <c r="E66" s="285"/>
      <c r="F66" s="286"/>
      <c r="G66" s="187">
        <v>9439</v>
      </c>
      <c r="H66" s="188">
        <v>15990</v>
      </c>
      <c r="I66" s="189">
        <f>SUM(G66:H66)</f>
        <v>25429</v>
      </c>
      <c r="J66" s="190">
        <v>0</v>
      </c>
      <c r="K66" s="188">
        <v>100778</v>
      </c>
      <c r="L66" s="187">
        <v>211542</v>
      </c>
      <c r="M66" s="187">
        <v>257946</v>
      </c>
      <c r="N66" s="187">
        <v>83767</v>
      </c>
      <c r="O66" s="188">
        <v>84360</v>
      </c>
      <c r="P66" s="187">
        <f t="shared" si="16"/>
        <v>738393</v>
      </c>
      <c r="Q66" s="191">
        <f t="shared" si="17"/>
        <v>763822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49029</v>
      </c>
      <c r="I67" s="189">
        <f>SUM(G67:H67)</f>
        <v>49029</v>
      </c>
      <c r="J67" s="200"/>
      <c r="K67" s="188">
        <v>2080029</v>
      </c>
      <c r="L67" s="187">
        <v>2159501</v>
      </c>
      <c r="M67" s="187">
        <v>1795102</v>
      </c>
      <c r="N67" s="187">
        <v>1405185</v>
      </c>
      <c r="O67" s="188">
        <v>490559</v>
      </c>
      <c r="P67" s="187">
        <f t="shared" si="16"/>
        <v>7930376</v>
      </c>
      <c r="Q67" s="191">
        <f t="shared" si="17"/>
        <v>7979405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21150</v>
      </c>
      <c r="I70" s="184">
        <f>SUM(I71:I73)</f>
        <v>21150</v>
      </c>
      <c r="J70" s="203"/>
      <c r="K70" s="183">
        <f aca="true" t="shared" si="18" ref="K70:Q70">SUM(K71:K73)</f>
        <v>5063991</v>
      </c>
      <c r="L70" s="182">
        <f t="shared" si="18"/>
        <v>9375917</v>
      </c>
      <c r="M70" s="182">
        <f t="shared" si="18"/>
        <v>13631332</v>
      </c>
      <c r="N70" s="182">
        <f t="shared" si="18"/>
        <v>14380756</v>
      </c>
      <c r="O70" s="183">
        <f t="shared" si="18"/>
        <v>22946997</v>
      </c>
      <c r="P70" s="182">
        <f t="shared" si="18"/>
        <v>65398993</v>
      </c>
      <c r="Q70" s="186">
        <f t="shared" si="18"/>
        <v>65420143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21150</v>
      </c>
      <c r="I71" s="189">
        <f>SUM(G71:H71)</f>
        <v>21150</v>
      </c>
      <c r="J71" s="200"/>
      <c r="K71" s="188">
        <v>1562693</v>
      </c>
      <c r="L71" s="187">
        <v>3775049</v>
      </c>
      <c r="M71" s="187">
        <v>6460857</v>
      </c>
      <c r="N71" s="187">
        <v>7551580</v>
      </c>
      <c r="O71" s="188">
        <v>10165097</v>
      </c>
      <c r="P71" s="187">
        <f>SUM(J71:O71)</f>
        <v>29515276</v>
      </c>
      <c r="Q71" s="191">
        <f>I71+P71</f>
        <v>29536426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3345882</v>
      </c>
      <c r="L72" s="187">
        <v>5510132</v>
      </c>
      <c r="M72" s="187">
        <v>6439589</v>
      </c>
      <c r="N72" s="187">
        <v>4988401</v>
      </c>
      <c r="O72" s="188">
        <v>4385332</v>
      </c>
      <c r="P72" s="187">
        <f>SUM(J72:O72)</f>
        <v>24669336</v>
      </c>
      <c r="Q72" s="191">
        <f>I72+P72</f>
        <v>24669336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155416</v>
      </c>
      <c r="L73" s="209">
        <v>90736</v>
      </c>
      <c r="M73" s="209">
        <v>730886</v>
      </c>
      <c r="N73" s="209">
        <v>1840775</v>
      </c>
      <c r="O73" s="208">
        <v>8396568</v>
      </c>
      <c r="P73" s="209">
        <f>SUM(J73:O73)</f>
        <v>11214381</v>
      </c>
      <c r="Q73" s="210">
        <f>I73+P73</f>
        <v>11214381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5704428</v>
      </c>
      <c r="H74" s="212">
        <f t="shared" si="19"/>
        <v>5030383</v>
      </c>
      <c r="I74" s="213">
        <f t="shared" si="19"/>
        <v>10734811</v>
      </c>
      <c r="J74" s="214">
        <f t="shared" si="19"/>
        <v>-3174</v>
      </c>
      <c r="K74" s="212">
        <f t="shared" si="19"/>
        <v>23204761</v>
      </c>
      <c r="L74" s="211">
        <f t="shared" si="19"/>
        <v>28182492</v>
      </c>
      <c r="M74" s="211">
        <f t="shared" si="19"/>
        <v>32687687</v>
      </c>
      <c r="N74" s="211">
        <f t="shared" si="19"/>
        <v>27893314</v>
      </c>
      <c r="O74" s="212">
        <f t="shared" si="19"/>
        <v>35531367</v>
      </c>
      <c r="P74" s="211">
        <f t="shared" si="19"/>
        <v>147496447</v>
      </c>
      <c r="Q74" s="215">
        <f t="shared" si="19"/>
        <v>158231258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63408511</v>
      </c>
      <c r="H76" s="183">
        <f t="shared" si="20"/>
        <v>53147526</v>
      </c>
      <c r="I76" s="184">
        <f t="shared" si="20"/>
        <v>116556037</v>
      </c>
      <c r="J76" s="185">
        <f t="shared" si="20"/>
        <v>-33644</v>
      </c>
      <c r="K76" s="223">
        <f t="shared" si="20"/>
        <v>168349704</v>
      </c>
      <c r="L76" s="182">
        <f t="shared" si="20"/>
        <v>173982399</v>
      </c>
      <c r="M76" s="182">
        <f t="shared" si="20"/>
        <v>178637215</v>
      </c>
      <c r="N76" s="182">
        <f t="shared" si="20"/>
        <v>122499864</v>
      </c>
      <c r="O76" s="183">
        <f t="shared" si="20"/>
        <v>123983046</v>
      </c>
      <c r="P76" s="182">
        <f t="shared" si="20"/>
        <v>767418584</v>
      </c>
      <c r="Q76" s="186">
        <f t="shared" si="20"/>
        <v>883974621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30071000</v>
      </c>
      <c r="H77" s="188">
        <f t="shared" si="21"/>
        <v>19241876</v>
      </c>
      <c r="I77" s="189">
        <f t="shared" si="21"/>
        <v>49312876</v>
      </c>
      <c r="J77" s="190">
        <f t="shared" si="21"/>
        <v>-33644</v>
      </c>
      <c r="K77" s="224">
        <f t="shared" si="21"/>
        <v>63365134</v>
      </c>
      <c r="L77" s="187">
        <f t="shared" si="21"/>
        <v>66809835</v>
      </c>
      <c r="M77" s="187">
        <f t="shared" si="21"/>
        <v>72602997</v>
      </c>
      <c r="N77" s="187">
        <f t="shared" si="21"/>
        <v>53334725</v>
      </c>
      <c r="O77" s="188">
        <f t="shared" si="21"/>
        <v>72946762</v>
      </c>
      <c r="P77" s="187">
        <f t="shared" si="21"/>
        <v>329025809</v>
      </c>
      <c r="Q77" s="191">
        <f t="shared" si="21"/>
        <v>378338685</v>
      </c>
    </row>
    <row r="78" spans="3:17" ht="18" customHeight="1">
      <c r="C78" s="130"/>
      <c r="D78" s="133"/>
      <c r="E78" s="134" t="s">
        <v>92</v>
      </c>
      <c r="F78" s="135"/>
      <c r="G78" s="187">
        <v>27506420</v>
      </c>
      <c r="H78" s="188">
        <v>15874701</v>
      </c>
      <c r="I78" s="189">
        <f>SUM(G78:H78)</f>
        <v>43381121</v>
      </c>
      <c r="J78" s="190">
        <v>-33644</v>
      </c>
      <c r="K78" s="224">
        <v>51861064</v>
      </c>
      <c r="L78" s="187">
        <v>53673069</v>
      </c>
      <c r="M78" s="187">
        <v>53191019</v>
      </c>
      <c r="N78" s="187">
        <v>37287227</v>
      </c>
      <c r="O78" s="188">
        <v>44235783</v>
      </c>
      <c r="P78" s="187">
        <f>SUM(J78:O78)</f>
        <v>240214518</v>
      </c>
      <c r="Q78" s="191">
        <f>I78+P78</f>
        <v>283595639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223595</v>
      </c>
      <c r="I79" s="189">
        <f>SUM(G79:H79)</f>
        <v>223595</v>
      </c>
      <c r="J79" s="190">
        <v>0</v>
      </c>
      <c r="K79" s="224">
        <v>208820</v>
      </c>
      <c r="L79" s="187">
        <v>775150</v>
      </c>
      <c r="M79" s="187">
        <v>2146820</v>
      </c>
      <c r="N79" s="187">
        <v>3592396</v>
      </c>
      <c r="O79" s="188">
        <v>10501128</v>
      </c>
      <c r="P79" s="187">
        <f>SUM(J79:O79)</f>
        <v>17224314</v>
      </c>
      <c r="Q79" s="191">
        <f>I79+P79</f>
        <v>17447909</v>
      </c>
    </row>
    <row r="80" spans="3:17" ht="18" customHeight="1">
      <c r="C80" s="130"/>
      <c r="D80" s="133"/>
      <c r="E80" s="134" t="s">
        <v>94</v>
      </c>
      <c r="F80" s="135"/>
      <c r="G80" s="187">
        <v>1569316</v>
      </c>
      <c r="H80" s="188">
        <v>2485612</v>
      </c>
      <c r="I80" s="189">
        <f>SUM(G80:H80)</f>
        <v>4054928</v>
      </c>
      <c r="J80" s="190">
        <v>0</v>
      </c>
      <c r="K80" s="224">
        <v>8551366</v>
      </c>
      <c r="L80" s="187">
        <v>9359232</v>
      </c>
      <c r="M80" s="187">
        <v>14729790</v>
      </c>
      <c r="N80" s="187">
        <v>10269478</v>
      </c>
      <c r="O80" s="188">
        <v>15860896</v>
      </c>
      <c r="P80" s="187">
        <f>SUM(J80:O80)</f>
        <v>58770762</v>
      </c>
      <c r="Q80" s="191">
        <f>I80+P80</f>
        <v>62825690</v>
      </c>
    </row>
    <row r="81" spans="3:17" ht="18" customHeight="1">
      <c r="C81" s="130"/>
      <c r="D81" s="133"/>
      <c r="E81" s="134" t="s">
        <v>95</v>
      </c>
      <c r="F81" s="135"/>
      <c r="G81" s="187">
        <v>178464</v>
      </c>
      <c r="H81" s="188">
        <v>139568</v>
      </c>
      <c r="I81" s="189">
        <f>SUM(G81:H81)</f>
        <v>318032</v>
      </c>
      <c r="J81" s="190">
        <v>0</v>
      </c>
      <c r="K81" s="224">
        <v>477984</v>
      </c>
      <c r="L81" s="187">
        <v>633984</v>
      </c>
      <c r="M81" s="187">
        <v>321568</v>
      </c>
      <c r="N81" s="187">
        <v>401024</v>
      </c>
      <c r="O81" s="188">
        <v>194355</v>
      </c>
      <c r="P81" s="187">
        <f>SUM(J81:O81)</f>
        <v>2028915</v>
      </c>
      <c r="Q81" s="191">
        <f>I81+P81</f>
        <v>2346947</v>
      </c>
    </row>
    <row r="82" spans="3:17" ht="18" customHeight="1">
      <c r="C82" s="130"/>
      <c r="D82" s="133"/>
      <c r="E82" s="295" t="s">
        <v>105</v>
      </c>
      <c r="F82" s="296"/>
      <c r="G82" s="187">
        <v>816800</v>
      </c>
      <c r="H82" s="188">
        <v>518400</v>
      </c>
      <c r="I82" s="189">
        <f>SUM(G82:H82)</f>
        <v>1335200</v>
      </c>
      <c r="J82" s="190">
        <v>0</v>
      </c>
      <c r="K82" s="224">
        <v>2265900</v>
      </c>
      <c r="L82" s="187">
        <v>2368400</v>
      </c>
      <c r="M82" s="187">
        <v>2213800</v>
      </c>
      <c r="N82" s="187">
        <v>1784600</v>
      </c>
      <c r="O82" s="188">
        <v>2154600</v>
      </c>
      <c r="P82" s="187">
        <f>SUM(J82:O82)</f>
        <v>10787300</v>
      </c>
      <c r="Q82" s="191">
        <f>I82+P82</f>
        <v>12122500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14810898</v>
      </c>
      <c r="H83" s="188">
        <f t="shared" si="22"/>
        <v>20096945</v>
      </c>
      <c r="I83" s="189">
        <f t="shared" si="22"/>
        <v>34907843</v>
      </c>
      <c r="J83" s="190">
        <f t="shared" si="22"/>
        <v>0</v>
      </c>
      <c r="K83" s="224">
        <f t="shared" si="22"/>
        <v>55886864</v>
      </c>
      <c r="L83" s="187">
        <f t="shared" si="22"/>
        <v>52862113</v>
      </c>
      <c r="M83" s="187">
        <f t="shared" si="22"/>
        <v>50958862</v>
      </c>
      <c r="N83" s="187">
        <f t="shared" si="22"/>
        <v>27649861</v>
      </c>
      <c r="O83" s="188">
        <f t="shared" si="22"/>
        <v>15748770</v>
      </c>
      <c r="P83" s="187">
        <f t="shared" si="22"/>
        <v>203106470</v>
      </c>
      <c r="Q83" s="191">
        <f t="shared" si="22"/>
        <v>238014313</v>
      </c>
    </row>
    <row r="84" spans="3:17" ht="18" customHeight="1">
      <c r="C84" s="130"/>
      <c r="D84" s="133"/>
      <c r="E84" s="137" t="s">
        <v>97</v>
      </c>
      <c r="F84" s="137"/>
      <c r="G84" s="187">
        <v>12241415</v>
      </c>
      <c r="H84" s="188">
        <v>16599595</v>
      </c>
      <c r="I84" s="189">
        <f>SUM(G84:H84)</f>
        <v>28841010</v>
      </c>
      <c r="J84" s="190">
        <v>0</v>
      </c>
      <c r="K84" s="224">
        <v>45711872</v>
      </c>
      <c r="L84" s="187">
        <v>41152561</v>
      </c>
      <c r="M84" s="187">
        <v>40146533</v>
      </c>
      <c r="N84" s="187">
        <v>21192782</v>
      </c>
      <c r="O84" s="188">
        <v>12913186</v>
      </c>
      <c r="P84" s="187">
        <f>SUM(J84:O84)</f>
        <v>161116934</v>
      </c>
      <c r="Q84" s="191">
        <f>I84+P84</f>
        <v>189957944</v>
      </c>
    </row>
    <row r="85" spans="3:17" ht="18" customHeight="1">
      <c r="C85" s="130"/>
      <c r="D85" s="133"/>
      <c r="E85" s="137" t="s">
        <v>98</v>
      </c>
      <c r="F85" s="137"/>
      <c r="G85" s="187">
        <v>2569483</v>
      </c>
      <c r="H85" s="188">
        <v>3497350</v>
      </c>
      <c r="I85" s="189">
        <f>SUM(G85:H85)</f>
        <v>6066833</v>
      </c>
      <c r="J85" s="190">
        <v>0</v>
      </c>
      <c r="K85" s="224">
        <v>10174992</v>
      </c>
      <c r="L85" s="187">
        <v>11709552</v>
      </c>
      <c r="M85" s="187">
        <v>10812329</v>
      </c>
      <c r="N85" s="187">
        <v>6457079</v>
      </c>
      <c r="O85" s="188">
        <v>2835584</v>
      </c>
      <c r="P85" s="187">
        <f>SUM(J85:O85)</f>
        <v>41989536</v>
      </c>
      <c r="Q85" s="191">
        <f>I85+P85</f>
        <v>48056369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224646</v>
      </c>
      <c r="H86" s="188">
        <f t="shared" si="23"/>
        <v>631459</v>
      </c>
      <c r="I86" s="189">
        <f t="shared" si="23"/>
        <v>856105</v>
      </c>
      <c r="J86" s="190">
        <f t="shared" si="23"/>
        <v>0</v>
      </c>
      <c r="K86" s="224">
        <f t="shared" si="23"/>
        <v>6971343</v>
      </c>
      <c r="L86" s="187">
        <f t="shared" si="23"/>
        <v>10010669</v>
      </c>
      <c r="M86" s="187">
        <f t="shared" si="23"/>
        <v>12178356</v>
      </c>
      <c r="N86" s="187">
        <f t="shared" si="23"/>
        <v>12202933</v>
      </c>
      <c r="O86" s="188">
        <f t="shared" si="23"/>
        <v>8966734</v>
      </c>
      <c r="P86" s="187">
        <f t="shared" si="23"/>
        <v>50330035</v>
      </c>
      <c r="Q86" s="191">
        <f t="shared" si="23"/>
        <v>51186140</v>
      </c>
    </row>
    <row r="87" spans="3:17" ht="18" customHeight="1">
      <c r="C87" s="130"/>
      <c r="D87" s="133"/>
      <c r="E87" s="134" t="s">
        <v>99</v>
      </c>
      <c r="F87" s="135"/>
      <c r="G87" s="187">
        <v>197471</v>
      </c>
      <c r="H87" s="188">
        <v>456554</v>
      </c>
      <c r="I87" s="189">
        <f>SUM(G87:H87)</f>
        <v>654025</v>
      </c>
      <c r="J87" s="190">
        <v>0</v>
      </c>
      <c r="K87" s="224">
        <v>6056276</v>
      </c>
      <c r="L87" s="187">
        <v>8486197</v>
      </c>
      <c r="M87" s="187">
        <v>9613812</v>
      </c>
      <c r="N87" s="187">
        <v>9667705</v>
      </c>
      <c r="O87" s="188">
        <v>6338736</v>
      </c>
      <c r="P87" s="187">
        <f>SUM(J87:O87)</f>
        <v>40162726</v>
      </c>
      <c r="Q87" s="191">
        <f>I87+P87</f>
        <v>40816751</v>
      </c>
    </row>
    <row r="88" spans="3:17" ht="18" customHeight="1">
      <c r="C88" s="130"/>
      <c r="D88" s="133"/>
      <c r="E88" s="284" t="s">
        <v>100</v>
      </c>
      <c r="F88" s="286"/>
      <c r="G88" s="187">
        <v>27175</v>
      </c>
      <c r="H88" s="188">
        <v>174905</v>
      </c>
      <c r="I88" s="189">
        <f>SUM(G88:H88)</f>
        <v>202080</v>
      </c>
      <c r="J88" s="190">
        <v>0</v>
      </c>
      <c r="K88" s="224">
        <v>915067</v>
      </c>
      <c r="L88" s="187">
        <v>1524472</v>
      </c>
      <c r="M88" s="187">
        <v>2564544</v>
      </c>
      <c r="N88" s="187">
        <v>2535228</v>
      </c>
      <c r="O88" s="188">
        <v>2627998</v>
      </c>
      <c r="P88" s="187">
        <f>SUM(J88:O88)</f>
        <v>10167309</v>
      </c>
      <c r="Q88" s="191">
        <f>I88+P88</f>
        <v>10369389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5713451</v>
      </c>
      <c r="H90" s="188">
        <f t="shared" si="24"/>
        <v>3538161</v>
      </c>
      <c r="I90" s="189">
        <f t="shared" si="24"/>
        <v>9251612</v>
      </c>
      <c r="J90" s="190">
        <f t="shared" si="24"/>
        <v>0</v>
      </c>
      <c r="K90" s="188">
        <f t="shared" si="24"/>
        <v>7416823</v>
      </c>
      <c r="L90" s="187">
        <f t="shared" si="24"/>
        <v>14085634</v>
      </c>
      <c r="M90" s="187">
        <f t="shared" si="24"/>
        <v>14142038</v>
      </c>
      <c r="N90" s="187">
        <f t="shared" si="24"/>
        <v>9497883</v>
      </c>
      <c r="O90" s="188">
        <f t="shared" si="24"/>
        <v>10031172</v>
      </c>
      <c r="P90" s="187">
        <f t="shared" si="24"/>
        <v>55173550</v>
      </c>
      <c r="Q90" s="191">
        <f t="shared" si="24"/>
        <v>64425162</v>
      </c>
    </row>
    <row r="91" spans="3:17" ht="18" customHeight="1">
      <c r="C91" s="130"/>
      <c r="D91" s="133"/>
      <c r="E91" s="139" t="s">
        <v>102</v>
      </c>
      <c r="F91" s="135"/>
      <c r="G91" s="187">
        <v>2301570</v>
      </c>
      <c r="H91" s="188">
        <v>2379450</v>
      </c>
      <c r="I91" s="189">
        <f>SUM(G91:H91)</f>
        <v>4681020</v>
      </c>
      <c r="J91" s="190">
        <v>0</v>
      </c>
      <c r="K91" s="188">
        <v>5846120</v>
      </c>
      <c r="L91" s="187">
        <v>11140310</v>
      </c>
      <c r="M91" s="187">
        <v>11863600</v>
      </c>
      <c r="N91" s="187">
        <v>8585740</v>
      </c>
      <c r="O91" s="188">
        <v>9454960</v>
      </c>
      <c r="P91" s="187">
        <f>SUM(J91:O91)</f>
        <v>46890730</v>
      </c>
      <c r="Q91" s="191">
        <f>I91+P91</f>
        <v>51571750</v>
      </c>
    </row>
    <row r="92" spans="3:17" ht="18" customHeight="1">
      <c r="C92" s="130"/>
      <c r="D92" s="140"/>
      <c r="E92" s="137" t="s">
        <v>74</v>
      </c>
      <c r="F92" s="141"/>
      <c r="G92" s="187">
        <v>459990</v>
      </c>
      <c r="H92" s="188">
        <v>261311</v>
      </c>
      <c r="I92" s="189">
        <f>SUM(G92:H92)</f>
        <v>721301</v>
      </c>
      <c r="J92" s="190">
        <v>0</v>
      </c>
      <c r="K92" s="188">
        <v>642290</v>
      </c>
      <c r="L92" s="187">
        <v>1104819</v>
      </c>
      <c r="M92" s="187">
        <v>613560</v>
      </c>
      <c r="N92" s="187">
        <v>450583</v>
      </c>
      <c r="O92" s="188">
        <v>336372</v>
      </c>
      <c r="P92" s="187">
        <f>SUM(J92:O92)</f>
        <v>3147624</v>
      </c>
      <c r="Q92" s="191">
        <f>I92+P92</f>
        <v>3868925</v>
      </c>
    </row>
    <row r="93" spans="3:17" ht="18" customHeight="1">
      <c r="C93" s="130"/>
      <c r="D93" s="142"/>
      <c r="E93" s="134" t="s">
        <v>75</v>
      </c>
      <c r="F93" s="143"/>
      <c r="G93" s="187">
        <v>2951891</v>
      </c>
      <c r="H93" s="188">
        <v>897400</v>
      </c>
      <c r="I93" s="189">
        <f>SUM(G93:H93)</f>
        <v>3849291</v>
      </c>
      <c r="J93" s="190">
        <v>0</v>
      </c>
      <c r="K93" s="188">
        <v>928413</v>
      </c>
      <c r="L93" s="187">
        <v>1840505</v>
      </c>
      <c r="M93" s="187">
        <v>1664878</v>
      </c>
      <c r="N93" s="187">
        <v>461560</v>
      </c>
      <c r="O93" s="188">
        <v>239840</v>
      </c>
      <c r="P93" s="187">
        <f>SUM(J93:O93)</f>
        <v>5135196</v>
      </c>
      <c r="Q93" s="191">
        <f>I93+P93</f>
        <v>8984487</v>
      </c>
    </row>
    <row r="94" spans="3:17" ht="18" customHeight="1">
      <c r="C94" s="130"/>
      <c r="D94" s="133" t="s">
        <v>76</v>
      </c>
      <c r="E94" s="144"/>
      <c r="F94" s="144"/>
      <c r="G94" s="187">
        <v>4299018</v>
      </c>
      <c r="H94" s="188">
        <v>5635465</v>
      </c>
      <c r="I94" s="189">
        <f>SUM(G94:H94)</f>
        <v>9934483</v>
      </c>
      <c r="J94" s="190">
        <v>0</v>
      </c>
      <c r="K94" s="188">
        <v>16768695</v>
      </c>
      <c r="L94" s="187">
        <v>16240148</v>
      </c>
      <c r="M94" s="187">
        <v>15501357</v>
      </c>
      <c r="N94" s="187">
        <v>12617722</v>
      </c>
      <c r="O94" s="188">
        <v>9904260</v>
      </c>
      <c r="P94" s="187">
        <f>SUM(J94:O94)</f>
        <v>71032182</v>
      </c>
      <c r="Q94" s="191">
        <f>I94+P94</f>
        <v>80966665</v>
      </c>
    </row>
    <row r="95" spans="3:17" ht="18" customHeight="1">
      <c r="C95" s="145"/>
      <c r="D95" s="146" t="s">
        <v>103</v>
      </c>
      <c r="E95" s="147"/>
      <c r="F95" s="147"/>
      <c r="G95" s="192">
        <v>8289498</v>
      </c>
      <c r="H95" s="193">
        <v>4003620</v>
      </c>
      <c r="I95" s="194">
        <f>SUM(G95:H95)</f>
        <v>12293118</v>
      </c>
      <c r="J95" s="195">
        <v>0</v>
      </c>
      <c r="K95" s="193">
        <v>17940845</v>
      </c>
      <c r="L95" s="192">
        <v>13974000</v>
      </c>
      <c r="M95" s="192">
        <v>13253605</v>
      </c>
      <c r="N95" s="192">
        <v>7196740</v>
      </c>
      <c r="O95" s="193">
        <v>6385348</v>
      </c>
      <c r="P95" s="194">
        <f>SUM(J95:O95)</f>
        <v>58750538</v>
      </c>
      <c r="Q95" s="196">
        <f>I95+P95</f>
        <v>71043656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172684</v>
      </c>
      <c r="H96" s="183">
        <f t="shared" si="25"/>
        <v>772114</v>
      </c>
      <c r="I96" s="184">
        <f t="shared" si="25"/>
        <v>944798</v>
      </c>
      <c r="J96" s="185">
        <f t="shared" si="25"/>
        <v>0</v>
      </c>
      <c r="K96" s="223">
        <f t="shared" si="25"/>
        <v>24376304</v>
      </c>
      <c r="L96" s="182">
        <f t="shared" si="25"/>
        <v>26761153</v>
      </c>
      <c r="M96" s="182">
        <f t="shared" si="25"/>
        <v>23901069</v>
      </c>
      <c r="N96" s="182">
        <f t="shared" si="25"/>
        <v>20352231</v>
      </c>
      <c r="O96" s="183">
        <f t="shared" si="25"/>
        <v>8717301</v>
      </c>
      <c r="P96" s="182">
        <f t="shared" si="25"/>
        <v>104108058</v>
      </c>
      <c r="Q96" s="186">
        <f>SUM(Q97:Q102)</f>
        <v>105052856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72631</v>
      </c>
      <c r="H98" s="188">
        <v>82913</v>
      </c>
      <c r="I98" s="189">
        <f>SUM(G98:H98)</f>
        <v>155544</v>
      </c>
      <c r="J98" s="190">
        <v>0</v>
      </c>
      <c r="K98" s="224">
        <v>1270714</v>
      </c>
      <c r="L98" s="187">
        <v>1667910</v>
      </c>
      <c r="M98" s="187">
        <v>2208964</v>
      </c>
      <c r="N98" s="187">
        <v>4601797</v>
      </c>
      <c r="O98" s="188">
        <v>2623162</v>
      </c>
      <c r="P98" s="187">
        <f t="shared" si="26"/>
        <v>12372547</v>
      </c>
      <c r="Q98" s="191">
        <f>I98+P98</f>
        <v>12528091</v>
      </c>
    </row>
    <row r="99" spans="3:17" ht="18" customHeight="1">
      <c r="C99" s="130"/>
      <c r="D99" s="284" t="s">
        <v>80</v>
      </c>
      <c r="E99" s="285"/>
      <c r="F99" s="286"/>
      <c r="G99" s="187">
        <v>100053</v>
      </c>
      <c r="H99" s="188">
        <v>169494</v>
      </c>
      <c r="I99" s="189">
        <f>SUM(G99:H99)</f>
        <v>269547</v>
      </c>
      <c r="J99" s="190">
        <v>0</v>
      </c>
      <c r="K99" s="224">
        <v>1068246</v>
      </c>
      <c r="L99" s="187">
        <v>2242345</v>
      </c>
      <c r="M99" s="187">
        <v>2734221</v>
      </c>
      <c r="N99" s="187">
        <v>887929</v>
      </c>
      <c r="O99" s="188">
        <v>894216</v>
      </c>
      <c r="P99" s="187">
        <f>SUM(J99:O99)</f>
        <v>7826957</v>
      </c>
      <c r="Q99" s="191">
        <f t="shared" si="27"/>
        <v>8096504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519707</v>
      </c>
      <c r="I100" s="189">
        <f>SUM(G100:H100)</f>
        <v>519707</v>
      </c>
      <c r="J100" s="200"/>
      <c r="K100" s="224">
        <v>22037344</v>
      </c>
      <c r="L100" s="187">
        <v>22850898</v>
      </c>
      <c r="M100" s="187">
        <v>18957884</v>
      </c>
      <c r="N100" s="187">
        <v>14862505</v>
      </c>
      <c r="O100" s="188">
        <v>5199923</v>
      </c>
      <c r="P100" s="187">
        <f t="shared" si="26"/>
        <v>83908554</v>
      </c>
      <c r="Q100" s="191">
        <f t="shared" si="27"/>
        <v>84428261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219960</v>
      </c>
      <c r="I103" s="184">
        <f>SUM(I104:I106)</f>
        <v>219960</v>
      </c>
      <c r="J103" s="203"/>
      <c r="K103" s="223">
        <f aca="true" t="shared" si="28" ref="K103:P103">SUM(K104:K106)</f>
        <v>52544176</v>
      </c>
      <c r="L103" s="182">
        <f t="shared" si="28"/>
        <v>97266437</v>
      </c>
      <c r="M103" s="182">
        <f t="shared" si="28"/>
        <v>141355136</v>
      </c>
      <c r="N103" s="182">
        <f t="shared" si="28"/>
        <v>149122227</v>
      </c>
      <c r="O103" s="183">
        <f t="shared" si="28"/>
        <v>237590294</v>
      </c>
      <c r="P103" s="182">
        <f t="shared" si="28"/>
        <v>677878270</v>
      </c>
      <c r="Q103" s="186">
        <f>SUM(Q104:Q106)</f>
        <v>678098230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219960</v>
      </c>
      <c r="I104" s="189">
        <f>SUM(G104:H104)</f>
        <v>219960</v>
      </c>
      <c r="J104" s="200"/>
      <c r="K104" s="224">
        <v>16213502</v>
      </c>
      <c r="L104" s="187">
        <v>39167682</v>
      </c>
      <c r="M104" s="187">
        <v>67007849</v>
      </c>
      <c r="N104" s="187">
        <v>78340668</v>
      </c>
      <c r="O104" s="188">
        <v>105498007</v>
      </c>
      <c r="P104" s="187">
        <f>SUM(J104:O104)</f>
        <v>306227708</v>
      </c>
      <c r="Q104" s="191">
        <f>I104+P104</f>
        <v>306447668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34729729</v>
      </c>
      <c r="L105" s="187">
        <v>57160835</v>
      </c>
      <c r="M105" s="187">
        <v>66851704</v>
      </c>
      <c r="N105" s="187">
        <v>51828632</v>
      </c>
      <c r="O105" s="188">
        <v>45532294</v>
      </c>
      <c r="P105" s="187">
        <f>SUM(J105:O105)</f>
        <v>256103194</v>
      </c>
      <c r="Q105" s="191">
        <f>I105+P105</f>
        <v>256103194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1600945</v>
      </c>
      <c r="L106" s="209">
        <v>937920</v>
      </c>
      <c r="M106" s="209">
        <v>7495583</v>
      </c>
      <c r="N106" s="209">
        <v>18952927</v>
      </c>
      <c r="O106" s="208">
        <v>86559993</v>
      </c>
      <c r="P106" s="209">
        <f>SUM(J106:O106)</f>
        <v>115547368</v>
      </c>
      <c r="Q106" s="210">
        <f>I106+P106</f>
        <v>115547368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63581195</v>
      </c>
      <c r="H107" s="212">
        <f t="shared" si="29"/>
        <v>54139600</v>
      </c>
      <c r="I107" s="213">
        <f t="shared" si="29"/>
        <v>117720795</v>
      </c>
      <c r="J107" s="214">
        <f t="shared" si="29"/>
        <v>-33644</v>
      </c>
      <c r="K107" s="227">
        <f t="shared" si="29"/>
        <v>245270184</v>
      </c>
      <c r="L107" s="211">
        <f t="shared" si="29"/>
        <v>298009989</v>
      </c>
      <c r="M107" s="211">
        <f t="shared" si="29"/>
        <v>343893420</v>
      </c>
      <c r="N107" s="211">
        <f t="shared" si="29"/>
        <v>291974322</v>
      </c>
      <c r="O107" s="212">
        <f t="shared" si="29"/>
        <v>370290641</v>
      </c>
      <c r="P107" s="211">
        <f t="shared" si="29"/>
        <v>1549404912</v>
      </c>
      <c r="Q107" s="215">
        <f>Q76+Q96+Q103</f>
        <v>1667125707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57896398</v>
      </c>
      <c r="H109" s="183">
        <f t="shared" si="30"/>
        <v>48232826</v>
      </c>
      <c r="I109" s="184">
        <f t="shared" si="30"/>
        <v>106129224</v>
      </c>
      <c r="J109" s="185">
        <f t="shared" si="30"/>
        <v>-30279</v>
      </c>
      <c r="K109" s="223">
        <f t="shared" si="30"/>
        <v>153307632</v>
      </c>
      <c r="L109" s="182">
        <f t="shared" si="30"/>
        <v>157976239</v>
      </c>
      <c r="M109" s="182">
        <f t="shared" si="30"/>
        <v>162096213</v>
      </c>
      <c r="N109" s="182">
        <f t="shared" si="30"/>
        <v>110969104</v>
      </c>
      <c r="O109" s="183">
        <f t="shared" si="30"/>
        <v>112218467</v>
      </c>
      <c r="P109" s="182">
        <f t="shared" si="30"/>
        <v>696537376</v>
      </c>
      <c r="Q109" s="186">
        <f t="shared" si="30"/>
        <v>802666600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27063869</v>
      </c>
      <c r="H110" s="188">
        <f t="shared" si="31"/>
        <v>17317585</v>
      </c>
      <c r="I110" s="189">
        <f t="shared" si="31"/>
        <v>44381454</v>
      </c>
      <c r="J110" s="190">
        <f t="shared" si="31"/>
        <v>-30279</v>
      </c>
      <c r="K110" s="224">
        <f t="shared" si="31"/>
        <v>57028035</v>
      </c>
      <c r="L110" s="187">
        <f t="shared" si="31"/>
        <v>60123980</v>
      </c>
      <c r="M110" s="187">
        <f t="shared" si="31"/>
        <v>65342309</v>
      </c>
      <c r="N110" s="187">
        <f t="shared" si="31"/>
        <v>48000992</v>
      </c>
      <c r="O110" s="188">
        <f t="shared" si="31"/>
        <v>65647438</v>
      </c>
      <c r="P110" s="187">
        <f t="shared" si="31"/>
        <v>296112475</v>
      </c>
      <c r="Q110" s="191">
        <f t="shared" si="31"/>
        <v>340493929</v>
      </c>
    </row>
    <row r="111" spans="3:17" ht="18" customHeight="1">
      <c r="C111" s="130"/>
      <c r="D111" s="133"/>
      <c r="E111" s="134" t="s">
        <v>92</v>
      </c>
      <c r="F111" s="135"/>
      <c r="G111" s="187">
        <v>24755769</v>
      </c>
      <c r="H111" s="188">
        <v>14287155</v>
      </c>
      <c r="I111" s="189">
        <f>SUM(G111:H111)</f>
        <v>39042924</v>
      </c>
      <c r="J111" s="190">
        <v>-30279</v>
      </c>
      <c r="K111" s="224">
        <v>46674451</v>
      </c>
      <c r="L111" s="187">
        <v>48300982</v>
      </c>
      <c r="M111" s="187">
        <v>47871651</v>
      </c>
      <c r="N111" s="187">
        <v>33558329</v>
      </c>
      <c r="O111" s="188">
        <v>39811046</v>
      </c>
      <c r="P111" s="187">
        <f>SUM(J111:O111)</f>
        <v>216186180</v>
      </c>
      <c r="Q111" s="191">
        <f>I111+P111</f>
        <v>255229104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201233</v>
      </c>
      <c r="I112" s="189">
        <f>SUM(G112:H112)</f>
        <v>201233</v>
      </c>
      <c r="J112" s="190">
        <v>0</v>
      </c>
      <c r="K112" s="224">
        <v>187938</v>
      </c>
      <c r="L112" s="187">
        <v>697634</v>
      </c>
      <c r="M112" s="187">
        <v>1932137</v>
      </c>
      <c r="N112" s="187">
        <v>3233153</v>
      </c>
      <c r="O112" s="188">
        <v>9451007</v>
      </c>
      <c r="P112" s="187">
        <f>SUM(J112:O112)</f>
        <v>15501869</v>
      </c>
      <c r="Q112" s="191">
        <f>I112+P112</f>
        <v>15703102</v>
      </c>
    </row>
    <row r="113" spans="3:17" ht="18" customHeight="1">
      <c r="C113" s="130"/>
      <c r="D113" s="133"/>
      <c r="E113" s="134" t="s">
        <v>94</v>
      </c>
      <c r="F113" s="135"/>
      <c r="G113" s="187">
        <v>1412367</v>
      </c>
      <c r="H113" s="188">
        <v>2237030</v>
      </c>
      <c r="I113" s="189">
        <f>SUM(G113:H113)</f>
        <v>3649397</v>
      </c>
      <c r="J113" s="190">
        <v>0</v>
      </c>
      <c r="K113" s="224">
        <v>7696159</v>
      </c>
      <c r="L113" s="187">
        <v>8423234</v>
      </c>
      <c r="M113" s="187">
        <v>13256699</v>
      </c>
      <c r="N113" s="187">
        <v>9242457</v>
      </c>
      <c r="O113" s="188">
        <v>14271331</v>
      </c>
      <c r="P113" s="187">
        <f>SUM(J113:O113)</f>
        <v>52889880</v>
      </c>
      <c r="Q113" s="191">
        <f>I113+P113</f>
        <v>56539277</v>
      </c>
    </row>
    <row r="114" spans="3:17" ht="18" customHeight="1">
      <c r="C114" s="130"/>
      <c r="D114" s="133"/>
      <c r="E114" s="134" t="s">
        <v>95</v>
      </c>
      <c r="F114" s="135"/>
      <c r="G114" s="187">
        <v>160613</v>
      </c>
      <c r="H114" s="188">
        <v>125607</v>
      </c>
      <c r="I114" s="189">
        <f>SUM(G114:H114)</f>
        <v>286220</v>
      </c>
      <c r="J114" s="190">
        <v>0</v>
      </c>
      <c r="K114" s="224">
        <v>430177</v>
      </c>
      <c r="L114" s="187">
        <v>570570</v>
      </c>
      <c r="M114" s="187">
        <v>289402</v>
      </c>
      <c r="N114" s="187">
        <v>360913</v>
      </c>
      <c r="O114" s="188">
        <v>174914</v>
      </c>
      <c r="P114" s="187">
        <f>SUM(J114:O114)</f>
        <v>1825976</v>
      </c>
      <c r="Q114" s="191">
        <f>I114+P114</f>
        <v>2112196</v>
      </c>
    </row>
    <row r="115" spans="3:17" ht="18" customHeight="1">
      <c r="C115" s="130"/>
      <c r="D115" s="133"/>
      <c r="E115" s="295" t="s">
        <v>105</v>
      </c>
      <c r="F115" s="296"/>
      <c r="G115" s="187">
        <v>735120</v>
      </c>
      <c r="H115" s="188">
        <v>466560</v>
      </c>
      <c r="I115" s="189">
        <f>SUM(G115:H115)</f>
        <v>1201680</v>
      </c>
      <c r="J115" s="190">
        <v>0</v>
      </c>
      <c r="K115" s="224">
        <v>2039310</v>
      </c>
      <c r="L115" s="187">
        <v>2131560</v>
      </c>
      <c r="M115" s="187">
        <v>1992420</v>
      </c>
      <c r="N115" s="187">
        <v>1606140</v>
      </c>
      <c r="O115" s="188">
        <v>1939140</v>
      </c>
      <c r="P115" s="187">
        <f>SUM(J115:O115)</f>
        <v>9708570</v>
      </c>
      <c r="Q115" s="191">
        <f>I115+P115</f>
        <v>10910250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13329681</v>
      </c>
      <c r="H116" s="188">
        <f t="shared" si="32"/>
        <v>18087080</v>
      </c>
      <c r="I116" s="189">
        <f t="shared" si="32"/>
        <v>31416761</v>
      </c>
      <c r="J116" s="190">
        <f t="shared" si="32"/>
        <v>0</v>
      </c>
      <c r="K116" s="224">
        <f t="shared" si="32"/>
        <v>50297712</v>
      </c>
      <c r="L116" s="187">
        <f t="shared" si="32"/>
        <v>47575564</v>
      </c>
      <c r="M116" s="187">
        <f t="shared" si="32"/>
        <v>45862662</v>
      </c>
      <c r="N116" s="187">
        <f t="shared" si="32"/>
        <v>24884748</v>
      </c>
      <c r="O116" s="188">
        <f t="shared" si="32"/>
        <v>14173807</v>
      </c>
      <c r="P116" s="187">
        <f t="shared" si="32"/>
        <v>182794493</v>
      </c>
      <c r="Q116" s="191">
        <f t="shared" si="32"/>
        <v>214211254</v>
      </c>
    </row>
    <row r="117" spans="3:17" ht="18" customHeight="1">
      <c r="C117" s="130"/>
      <c r="D117" s="133"/>
      <c r="E117" s="137" t="s">
        <v>97</v>
      </c>
      <c r="F117" s="137"/>
      <c r="G117" s="187">
        <v>11017165</v>
      </c>
      <c r="H117" s="188">
        <v>14939517</v>
      </c>
      <c r="I117" s="189">
        <f>SUM(G117:H117)</f>
        <v>25956682</v>
      </c>
      <c r="J117" s="190">
        <v>0</v>
      </c>
      <c r="K117" s="224">
        <v>41140307</v>
      </c>
      <c r="L117" s="187">
        <v>37037056</v>
      </c>
      <c r="M117" s="187">
        <v>36131645</v>
      </c>
      <c r="N117" s="187">
        <v>19073406</v>
      </c>
      <c r="O117" s="188">
        <v>11621802</v>
      </c>
      <c r="P117" s="187">
        <f>SUM(J117:O117)</f>
        <v>145004216</v>
      </c>
      <c r="Q117" s="191">
        <f>I117+P117</f>
        <v>170960898</v>
      </c>
    </row>
    <row r="118" spans="3:17" ht="18" customHeight="1">
      <c r="C118" s="130"/>
      <c r="D118" s="133"/>
      <c r="E118" s="137" t="s">
        <v>98</v>
      </c>
      <c r="F118" s="137"/>
      <c r="G118" s="187">
        <v>2312516</v>
      </c>
      <c r="H118" s="188">
        <v>3147563</v>
      </c>
      <c r="I118" s="189">
        <f>SUM(G118:H118)</f>
        <v>5460079</v>
      </c>
      <c r="J118" s="190">
        <v>0</v>
      </c>
      <c r="K118" s="224">
        <v>9157405</v>
      </c>
      <c r="L118" s="187">
        <v>10538508</v>
      </c>
      <c r="M118" s="187">
        <v>9731017</v>
      </c>
      <c r="N118" s="187">
        <v>5811342</v>
      </c>
      <c r="O118" s="188">
        <v>2552005</v>
      </c>
      <c r="P118" s="187">
        <f>SUM(J118:O118)</f>
        <v>37790277</v>
      </c>
      <c r="Q118" s="191">
        <f>I118+P118</f>
        <v>43250356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202176</v>
      </c>
      <c r="H119" s="188">
        <f t="shared" si="33"/>
        <v>568306</v>
      </c>
      <c r="I119" s="189">
        <f t="shared" si="33"/>
        <v>770482</v>
      </c>
      <c r="J119" s="190">
        <f t="shared" si="33"/>
        <v>0</v>
      </c>
      <c r="K119" s="224">
        <f t="shared" si="33"/>
        <v>6274146</v>
      </c>
      <c r="L119" s="187">
        <f t="shared" si="33"/>
        <v>9009520</v>
      </c>
      <c r="M119" s="187">
        <f t="shared" si="33"/>
        <v>10960426</v>
      </c>
      <c r="N119" s="187">
        <f t="shared" si="33"/>
        <v>10982586</v>
      </c>
      <c r="O119" s="188">
        <f t="shared" si="33"/>
        <v>8070008</v>
      </c>
      <c r="P119" s="187">
        <f t="shared" si="33"/>
        <v>45296686</v>
      </c>
      <c r="Q119" s="191">
        <f t="shared" si="33"/>
        <v>46067168</v>
      </c>
    </row>
    <row r="120" spans="3:17" ht="18" customHeight="1">
      <c r="C120" s="130"/>
      <c r="D120" s="133"/>
      <c r="E120" s="134" t="s">
        <v>99</v>
      </c>
      <c r="F120" s="135"/>
      <c r="G120" s="187">
        <v>177719</v>
      </c>
      <c r="H120" s="188">
        <v>410894</v>
      </c>
      <c r="I120" s="189">
        <f>SUM(G120:H120)</f>
        <v>588613</v>
      </c>
      <c r="J120" s="190">
        <v>0</v>
      </c>
      <c r="K120" s="224">
        <v>5450593</v>
      </c>
      <c r="L120" s="187">
        <v>7637512</v>
      </c>
      <c r="M120" s="187">
        <v>8652350</v>
      </c>
      <c r="N120" s="187">
        <v>8700897</v>
      </c>
      <c r="O120" s="188">
        <v>5704824</v>
      </c>
      <c r="P120" s="187">
        <f>SUM(J120:O120)</f>
        <v>36146176</v>
      </c>
      <c r="Q120" s="191">
        <f>I120+P120</f>
        <v>36734789</v>
      </c>
    </row>
    <row r="121" spans="3:17" ht="18" customHeight="1">
      <c r="C121" s="130"/>
      <c r="D121" s="133"/>
      <c r="E121" s="284" t="s">
        <v>100</v>
      </c>
      <c r="F121" s="286"/>
      <c r="G121" s="187">
        <v>24457</v>
      </c>
      <c r="H121" s="188">
        <v>157412</v>
      </c>
      <c r="I121" s="189">
        <f>SUM(G121:H121)</f>
        <v>181869</v>
      </c>
      <c r="J121" s="190">
        <v>0</v>
      </c>
      <c r="K121" s="224">
        <v>823553</v>
      </c>
      <c r="L121" s="187">
        <v>1372008</v>
      </c>
      <c r="M121" s="187">
        <v>2308076</v>
      </c>
      <c r="N121" s="187">
        <v>2281689</v>
      </c>
      <c r="O121" s="188">
        <v>2365184</v>
      </c>
      <c r="P121" s="187">
        <f>SUM(J121:O121)</f>
        <v>9150510</v>
      </c>
      <c r="Q121" s="191">
        <f>I121+P121</f>
        <v>9332379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5142103</v>
      </c>
      <c r="H123" s="188">
        <f t="shared" si="34"/>
        <v>3184343</v>
      </c>
      <c r="I123" s="189">
        <f t="shared" si="34"/>
        <v>8326446</v>
      </c>
      <c r="J123" s="190">
        <f t="shared" si="34"/>
        <v>0</v>
      </c>
      <c r="K123" s="188">
        <f t="shared" si="34"/>
        <v>6675137</v>
      </c>
      <c r="L123" s="187">
        <f t="shared" si="34"/>
        <v>12677067</v>
      </c>
      <c r="M123" s="187">
        <f t="shared" si="34"/>
        <v>12726030</v>
      </c>
      <c r="N123" s="187">
        <f t="shared" si="34"/>
        <v>8548094</v>
      </c>
      <c r="O123" s="188">
        <f t="shared" si="34"/>
        <v>9028054</v>
      </c>
      <c r="P123" s="187">
        <f t="shared" si="34"/>
        <v>49654382</v>
      </c>
      <c r="Q123" s="191">
        <f t="shared" si="34"/>
        <v>57980828</v>
      </c>
    </row>
    <row r="124" spans="3:17" ht="18" customHeight="1">
      <c r="C124" s="130"/>
      <c r="D124" s="133"/>
      <c r="E124" s="139" t="s">
        <v>102</v>
      </c>
      <c r="F124" s="135"/>
      <c r="G124" s="187">
        <v>2071413</v>
      </c>
      <c r="H124" s="188">
        <v>2141505</v>
      </c>
      <c r="I124" s="189">
        <f>SUM(G124:H124)</f>
        <v>4212918</v>
      </c>
      <c r="J124" s="190">
        <v>0</v>
      </c>
      <c r="K124" s="188">
        <v>5261508</v>
      </c>
      <c r="L124" s="187">
        <v>10026279</v>
      </c>
      <c r="M124" s="187">
        <v>10675440</v>
      </c>
      <c r="N124" s="187">
        <v>7727166</v>
      </c>
      <c r="O124" s="188">
        <v>8509464</v>
      </c>
      <c r="P124" s="187">
        <f>SUM(J124:O124)</f>
        <v>42199857</v>
      </c>
      <c r="Q124" s="191">
        <f>I124+P124</f>
        <v>46412775</v>
      </c>
    </row>
    <row r="125" spans="3:17" ht="18" customHeight="1">
      <c r="C125" s="130"/>
      <c r="D125" s="140"/>
      <c r="E125" s="137" t="s">
        <v>74</v>
      </c>
      <c r="F125" s="141"/>
      <c r="G125" s="187">
        <v>413991</v>
      </c>
      <c r="H125" s="188">
        <v>235178</v>
      </c>
      <c r="I125" s="189">
        <f>SUM(G125:H125)</f>
        <v>649169</v>
      </c>
      <c r="J125" s="190">
        <v>0</v>
      </c>
      <c r="K125" s="188">
        <v>578060</v>
      </c>
      <c r="L125" s="187">
        <v>994334</v>
      </c>
      <c r="M125" s="187">
        <v>552202</v>
      </c>
      <c r="N125" s="187">
        <v>405524</v>
      </c>
      <c r="O125" s="188">
        <v>302734</v>
      </c>
      <c r="P125" s="187">
        <f>SUM(J125:O125)</f>
        <v>2832854</v>
      </c>
      <c r="Q125" s="191">
        <f>I125+P125</f>
        <v>3482023</v>
      </c>
    </row>
    <row r="126" spans="3:17" ht="18" customHeight="1">
      <c r="C126" s="130"/>
      <c r="D126" s="142"/>
      <c r="E126" s="134" t="s">
        <v>75</v>
      </c>
      <c r="F126" s="143"/>
      <c r="G126" s="187">
        <v>2656699</v>
      </c>
      <c r="H126" s="188">
        <v>807660</v>
      </c>
      <c r="I126" s="189">
        <f>SUM(G126:H126)</f>
        <v>3464359</v>
      </c>
      <c r="J126" s="190">
        <v>0</v>
      </c>
      <c r="K126" s="188">
        <v>835569</v>
      </c>
      <c r="L126" s="187">
        <v>1656454</v>
      </c>
      <c r="M126" s="187">
        <v>1498388</v>
      </c>
      <c r="N126" s="187">
        <v>415404</v>
      </c>
      <c r="O126" s="188">
        <v>215856</v>
      </c>
      <c r="P126" s="187">
        <f>SUM(J126:O126)</f>
        <v>4621671</v>
      </c>
      <c r="Q126" s="191">
        <f>I126+P126</f>
        <v>8086030</v>
      </c>
    </row>
    <row r="127" spans="3:17" ht="18" customHeight="1">
      <c r="C127" s="130"/>
      <c r="D127" s="133" t="s">
        <v>76</v>
      </c>
      <c r="E127" s="144"/>
      <c r="F127" s="144"/>
      <c r="G127" s="187">
        <v>3869071</v>
      </c>
      <c r="H127" s="188">
        <v>5071892</v>
      </c>
      <c r="I127" s="189">
        <f>SUM(G127:H127)</f>
        <v>8940963</v>
      </c>
      <c r="J127" s="190">
        <v>0</v>
      </c>
      <c r="K127" s="188">
        <v>15091757</v>
      </c>
      <c r="L127" s="187">
        <v>14616108</v>
      </c>
      <c r="M127" s="187">
        <v>13951181</v>
      </c>
      <c r="N127" s="187">
        <v>11355944</v>
      </c>
      <c r="O127" s="188">
        <v>8913812</v>
      </c>
      <c r="P127" s="187">
        <f>SUM(J127:O127)</f>
        <v>63928802</v>
      </c>
      <c r="Q127" s="191">
        <f>I127+P127</f>
        <v>72869765</v>
      </c>
    </row>
    <row r="128" spans="3:17" ht="18" customHeight="1">
      <c r="C128" s="145"/>
      <c r="D128" s="146" t="s">
        <v>103</v>
      </c>
      <c r="E128" s="147"/>
      <c r="F128" s="147"/>
      <c r="G128" s="192">
        <v>8289498</v>
      </c>
      <c r="H128" s="193">
        <v>4003620</v>
      </c>
      <c r="I128" s="194">
        <f>SUM(G128:H128)</f>
        <v>12293118</v>
      </c>
      <c r="J128" s="195">
        <v>0</v>
      </c>
      <c r="K128" s="193">
        <v>17940845</v>
      </c>
      <c r="L128" s="192">
        <v>13974000</v>
      </c>
      <c r="M128" s="192">
        <v>13253605</v>
      </c>
      <c r="N128" s="192">
        <v>7196740</v>
      </c>
      <c r="O128" s="193">
        <v>6385348</v>
      </c>
      <c r="P128" s="194">
        <f>SUM(J128:O128)</f>
        <v>58750538</v>
      </c>
      <c r="Q128" s="196">
        <f>I128+P128</f>
        <v>71043656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155413</v>
      </c>
      <c r="H129" s="183">
        <f t="shared" si="35"/>
        <v>694901</v>
      </c>
      <c r="I129" s="184">
        <f t="shared" si="35"/>
        <v>850314</v>
      </c>
      <c r="J129" s="185">
        <f t="shared" si="35"/>
        <v>0</v>
      </c>
      <c r="K129" s="223">
        <f t="shared" si="35"/>
        <v>21938654</v>
      </c>
      <c r="L129" s="182">
        <f t="shared" si="35"/>
        <v>24084986</v>
      </c>
      <c r="M129" s="182">
        <f t="shared" si="35"/>
        <v>21510907</v>
      </c>
      <c r="N129" s="182">
        <f t="shared" si="35"/>
        <v>18316981</v>
      </c>
      <c r="O129" s="183">
        <f t="shared" si="35"/>
        <v>7845545</v>
      </c>
      <c r="P129" s="182">
        <f t="shared" si="35"/>
        <v>93697073</v>
      </c>
      <c r="Q129" s="186">
        <f t="shared" si="35"/>
        <v>94547387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65367</v>
      </c>
      <c r="H131" s="188">
        <v>74621</v>
      </c>
      <c r="I131" s="189">
        <f>SUM(G131:H131)</f>
        <v>139988</v>
      </c>
      <c r="J131" s="190">
        <v>0</v>
      </c>
      <c r="K131" s="224">
        <v>1143634</v>
      </c>
      <c r="L131" s="187">
        <v>1501110</v>
      </c>
      <c r="M131" s="187">
        <v>1988062</v>
      </c>
      <c r="N131" s="187">
        <v>4141605</v>
      </c>
      <c r="O131" s="188">
        <v>2360834</v>
      </c>
      <c r="P131" s="187">
        <f t="shared" si="36"/>
        <v>11135245</v>
      </c>
      <c r="Q131" s="191">
        <f t="shared" si="37"/>
        <v>11275233</v>
      </c>
    </row>
    <row r="132" spans="3:17" ht="18" customHeight="1">
      <c r="C132" s="130"/>
      <c r="D132" s="284" t="s">
        <v>80</v>
      </c>
      <c r="E132" s="285"/>
      <c r="F132" s="286"/>
      <c r="G132" s="187">
        <v>90046</v>
      </c>
      <c r="H132" s="188">
        <v>152544</v>
      </c>
      <c r="I132" s="189">
        <f>SUM(G132:H132)</f>
        <v>242590</v>
      </c>
      <c r="J132" s="190">
        <v>0</v>
      </c>
      <c r="K132" s="224">
        <v>961419</v>
      </c>
      <c r="L132" s="187">
        <v>2018104</v>
      </c>
      <c r="M132" s="187">
        <v>2460789</v>
      </c>
      <c r="N132" s="187">
        <v>799135</v>
      </c>
      <c r="O132" s="188">
        <v>804792</v>
      </c>
      <c r="P132" s="187">
        <f t="shared" si="36"/>
        <v>7044239</v>
      </c>
      <c r="Q132" s="191">
        <f t="shared" si="37"/>
        <v>7286829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467736</v>
      </c>
      <c r="I133" s="189">
        <f>SUM(G133:H133)</f>
        <v>467736</v>
      </c>
      <c r="J133" s="200"/>
      <c r="K133" s="224">
        <v>19833601</v>
      </c>
      <c r="L133" s="187">
        <v>20565772</v>
      </c>
      <c r="M133" s="187">
        <v>17062056</v>
      </c>
      <c r="N133" s="187">
        <v>13376241</v>
      </c>
      <c r="O133" s="188">
        <v>4679919</v>
      </c>
      <c r="P133" s="187">
        <f t="shared" si="36"/>
        <v>75517589</v>
      </c>
      <c r="Q133" s="191">
        <f t="shared" si="37"/>
        <v>75985325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213361</v>
      </c>
      <c r="I136" s="184">
        <f>SUM(I137:I139)</f>
        <v>213361</v>
      </c>
      <c r="J136" s="203"/>
      <c r="K136" s="223">
        <f aca="true" t="shared" si="38" ref="K136:Q136">SUM(K137:K139)</f>
        <v>47349532</v>
      </c>
      <c r="L136" s="182">
        <f t="shared" si="38"/>
        <v>87619369</v>
      </c>
      <c r="M136" s="182">
        <f t="shared" si="38"/>
        <v>127311681</v>
      </c>
      <c r="N136" s="182">
        <f t="shared" si="38"/>
        <v>134371184</v>
      </c>
      <c r="O136" s="183">
        <f t="shared" si="38"/>
        <v>214344920</v>
      </c>
      <c r="P136" s="182">
        <f t="shared" si="38"/>
        <v>610996686</v>
      </c>
      <c r="Q136" s="186">
        <f t="shared" si="38"/>
        <v>611210047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213361</v>
      </c>
      <c r="I137" s="189">
        <f>SUM(G137:H137)</f>
        <v>213361</v>
      </c>
      <c r="J137" s="200"/>
      <c r="K137" s="224">
        <v>14651964</v>
      </c>
      <c r="L137" s="187">
        <v>35330568</v>
      </c>
      <c r="M137" s="187">
        <v>60399244</v>
      </c>
      <c r="N137" s="187">
        <v>70667891</v>
      </c>
      <c r="O137" s="188">
        <v>95462019</v>
      </c>
      <c r="P137" s="187">
        <f>SUM(J137:O137)</f>
        <v>276511686</v>
      </c>
      <c r="Q137" s="191">
        <f>I137+P137</f>
        <v>276725047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31256720</v>
      </c>
      <c r="L138" s="187">
        <v>51444675</v>
      </c>
      <c r="M138" s="187">
        <v>60166423</v>
      </c>
      <c r="N138" s="187">
        <v>46645670</v>
      </c>
      <c r="O138" s="188">
        <v>40979027</v>
      </c>
      <c r="P138" s="187">
        <f>SUM(J138:O138)</f>
        <v>230492515</v>
      </c>
      <c r="Q138" s="191">
        <f>I138+P138</f>
        <v>230492515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1440848</v>
      </c>
      <c r="L139" s="209">
        <v>844126</v>
      </c>
      <c r="M139" s="209">
        <v>6746014</v>
      </c>
      <c r="N139" s="209">
        <v>17057623</v>
      </c>
      <c r="O139" s="208">
        <v>77903874</v>
      </c>
      <c r="P139" s="209">
        <f>SUM(J139:O139)</f>
        <v>103992485</v>
      </c>
      <c r="Q139" s="210">
        <f>I139+P139</f>
        <v>103992485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58051811</v>
      </c>
      <c r="H140" s="212">
        <f t="shared" si="39"/>
        <v>49141088</v>
      </c>
      <c r="I140" s="213">
        <f t="shared" si="39"/>
        <v>107192899</v>
      </c>
      <c r="J140" s="214">
        <f t="shared" si="39"/>
        <v>-30279</v>
      </c>
      <c r="K140" s="227">
        <f t="shared" si="39"/>
        <v>222595818</v>
      </c>
      <c r="L140" s="211">
        <f t="shared" si="39"/>
        <v>269680594</v>
      </c>
      <c r="M140" s="211">
        <f t="shared" si="39"/>
        <v>310918801</v>
      </c>
      <c r="N140" s="211">
        <f t="shared" si="39"/>
        <v>263657269</v>
      </c>
      <c r="O140" s="212">
        <f t="shared" si="39"/>
        <v>334408932</v>
      </c>
      <c r="P140" s="211">
        <f t="shared" si="39"/>
        <v>1401231135</v>
      </c>
      <c r="Q140" s="215">
        <f t="shared" si="39"/>
        <v>1508424034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F4" sqref="F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平成２０年１１月月報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2</v>
      </c>
      <c r="H11" s="221">
        <f t="shared" si="0"/>
        <v>4</v>
      </c>
      <c r="I11" s="184">
        <f t="shared" si="0"/>
        <v>6</v>
      </c>
      <c r="J11" s="185">
        <f t="shared" si="0"/>
        <v>0</v>
      </c>
      <c r="K11" s="228">
        <f t="shared" si="0"/>
        <v>194</v>
      </c>
      <c r="L11" s="221">
        <f t="shared" si="0"/>
        <v>320</v>
      </c>
      <c r="M11" s="221">
        <f t="shared" si="0"/>
        <v>438</v>
      </c>
      <c r="N11" s="221">
        <f t="shared" si="0"/>
        <v>386</v>
      </c>
      <c r="O11" s="221">
        <f t="shared" si="0"/>
        <v>485</v>
      </c>
      <c r="P11" s="184">
        <f t="shared" si="0"/>
        <v>1823</v>
      </c>
      <c r="Q11" s="186">
        <f t="shared" si="0"/>
        <v>1829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56</v>
      </c>
      <c r="L12" s="221">
        <v>122</v>
      </c>
      <c r="M12" s="221">
        <v>205</v>
      </c>
      <c r="N12" s="221">
        <v>218</v>
      </c>
      <c r="O12" s="221">
        <v>248</v>
      </c>
      <c r="P12" s="219">
        <f aca="true" t="shared" si="2" ref="P12:P18">SUM(J12:O12)</f>
        <v>849</v>
      </c>
      <c r="Q12" s="222">
        <f aca="true" t="shared" si="3" ref="Q12:Q18">I12+P12</f>
        <v>849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88</v>
      </c>
      <c r="L13" s="221">
        <v>127</v>
      </c>
      <c r="M13" s="221">
        <v>145</v>
      </c>
      <c r="N13" s="221">
        <v>95</v>
      </c>
      <c r="O13" s="221">
        <v>70</v>
      </c>
      <c r="P13" s="219">
        <f t="shared" si="2"/>
        <v>525</v>
      </c>
      <c r="Q13" s="222">
        <f t="shared" si="3"/>
        <v>525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5</v>
      </c>
      <c r="L14" s="221">
        <v>2</v>
      </c>
      <c r="M14" s="221">
        <v>15</v>
      </c>
      <c r="N14" s="221">
        <v>27</v>
      </c>
      <c r="O14" s="221">
        <v>128</v>
      </c>
      <c r="P14" s="219">
        <f t="shared" si="2"/>
        <v>177</v>
      </c>
      <c r="Q14" s="222">
        <f t="shared" si="3"/>
        <v>177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2</v>
      </c>
      <c r="H16" s="221">
        <v>4</v>
      </c>
      <c r="I16" s="219">
        <f t="shared" si="1"/>
        <v>6</v>
      </c>
      <c r="J16" s="220">
        <v>0</v>
      </c>
      <c r="K16" s="229">
        <v>41</v>
      </c>
      <c r="L16" s="221">
        <v>61</v>
      </c>
      <c r="M16" s="221">
        <v>66</v>
      </c>
      <c r="N16" s="221">
        <v>39</v>
      </c>
      <c r="O16" s="221">
        <v>31</v>
      </c>
      <c r="P16" s="219">
        <f t="shared" si="2"/>
        <v>238</v>
      </c>
      <c r="Q16" s="222">
        <f t="shared" si="3"/>
        <v>244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4</v>
      </c>
      <c r="L17" s="230">
        <v>8</v>
      </c>
      <c r="M17" s="230">
        <v>7</v>
      </c>
      <c r="N17" s="230">
        <v>7</v>
      </c>
      <c r="O17" s="230">
        <v>8</v>
      </c>
      <c r="P17" s="231">
        <f t="shared" si="2"/>
        <v>34</v>
      </c>
      <c r="Q17" s="234">
        <f t="shared" si="3"/>
        <v>34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2</v>
      </c>
      <c r="H19" s="187">
        <f t="shared" si="4"/>
        <v>2</v>
      </c>
      <c r="I19" s="189">
        <f t="shared" si="4"/>
        <v>4</v>
      </c>
      <c r="J19" s="190">
        <f t="shared" si="4"/>
        <v>0</v>
      </c>
      <c r="K19" s="228">
        <f t="shared" si="4"/>
        <v>78</v>
      </c>
      <c r="L19" s="187">
        <f t="shared" si="4"/>
        <v>131</v>
      </c>
      <c r="M19" s="187">
        <f t="shared" si="4"/>
        <v>191</v>
      </c>
      <c r="N19" s="187">
        <f t="shared" si="4"/>
        <v>131</v>
      </c>
      <c r="O19" s="187">
        <f t="shared" si="4"/>
        <v>128</v>
      </c>
      <c r="P19" s="189">
        <f t="shared" si="4"/>
        <v>659</v>
      </c>
      <c r="Q19" s="191">
        <f t="shared" si="4"/>
        <v>663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26</v>
      </c>
      <c r="L20" s="221">
        <v>56</v>
      </c>
      <c r="M20" s="221">
        <v>101</v>
      </c>
      <c r="N20" s="221">
        <v>85</v>
      </c>
      <c r="O20" s="221">
        <v>74</v>
      </c>
      <c r="P20" s="219">
        <f aca="true" t="shared" si="6" ref="P20:P26">SUM(J20:O20)</f>
        <v>342</v>
      </c>
      <c r="Q20" s="222">
        <f aca="true" t="shared" si="7" ref="Q20:Q26">I20+P20</f>
        <v>342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19</v>
      </c>
      <c r="L21" s="221">
        <v>29</v>
      </c>
      <c r="M21" s="221">
        <v>28</v>
      </c>
      <c r="N21" s="221">
        <v>12</v>
      </c>
      <c r="O21" s="221">
        <v>12</v>
      </c>
      <c r="P21" s="219">
        <f t="shared" si="6"/>
        <v>100</v>
      </c>
      <c r="Q21" s="222">
        <f t="shared" si="7"/>
        <v>100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0</v>
      </c>
      <c r="M22" s="221">
        <v>6</v>
      </c>
      <c r="N22" s="221">
        <v>7</v>
      </c>
      <c r="O22" s="221">
        <v>20</v>
      </c>
      <c r="P22" s="219">
        <f t="shared" si="6"/>
        <v>35</v>
      </c>
      <c r="Q22" s="222">
        <f t="shared" si="7"/>
        <v>35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2</v>
      </c>
      <c r="H24" s="221">
        <v>2</v>
      </c>
      <c r="I24" s="219">
        <f t="shared" si="5"/>
        <v>4</v>
      </c>
      <c r="J24" s="220">
        <v>0</v>
      </c>
      <c r="K24" s="229">
        <v>30</v>
      </c>
      <c r="L24" s="221">
        <v>45</v>
      </c>
      <c r="M24" s="221">
        <v>54</v>
      </c>
      <c r="N24" s="221">
        <v>26</v>
      </c>
      <c r="O24" s="221">
        <v>21</v>
      </c>
      <c r="P24" s="219">
        <f t="shared" si="6"/>
        <v>176</v>
      </c>
      <c r="Q24" s="222">
        <f t="shared" si="7"/>
        <v>180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1</v>
      </c>
      <c r="M25" s="230">
        <v>2</v>
      </c>
      <c r="N25" s="230">
        <v>1</v>
      </c>
      <c r="O25" s="230">
        <v>1</v>
      </c>
      <c r="P25" s="231">
        <f t="shared" si="6"/>
        <v>6</v>
      </c>
      <c r="Q25" s="234">
        <f t="shared" si="7"/>
        <v>6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3260</v>
      </c>
      <c r="H28" s="221">
        <f t="shared" si="8"/>
        <v>22530</v>
      </c>
      <c r="I28" s="184">
        <f t="shared" si="8"/>
        <v>25790</v>
      </c>
      <c r="J28" s="185">
        <f t="shared" si="8"/>
        <v>0</v>
      </c>
      <c r="K28" s="228">
        <f t="shared" si="8"/>
        <v>4331040</v>
      </c>
      <c r="L28" s="221">
        <f t="shared" si="8"/>
        <v>7137760</v>
      </c>
      <c r="M28" s="221">
        <f t="shared" si="8"/>
        <v>10435060</v>
      </c>
      <c r="N28" s="221">
        <f t="shared" si="8"/>
        <v>9761210</v>
      </c>
      <c r="O28" s="221">
        <f t="shared" si="8"/>
        <v>12434185</v>
      </c>
      <c r="P28" s="184">
        <f t="shared" si="8"/>
        <v>44099255</v>
      </c>
      <c r="Q28" s="186">
        <f>SUM(Q29:Q35)</f>
        <v>44125045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1530650</v>
      </c>
      <c r="L29" s="221">
        <v>3430700</v>
      </c>
      <c r="M29" s="221">
        <v>5629050</v>
      </c>
      <c r="N29" s="221">
        <v>5982640</v>
      </c>
      <c r="O29" s="221">
        <v>6893685</v>
      </c>
      <c r="P29" s="219">
        <f aca="true" t="shared" si="10" ref="P29:P35">SUM(J29:O29)</f>
        <v>23466725</v>
      </c>
      <c r="Q29" s="222">
        <f aca="true" t="shared" si="11" ref="Q29:Q35">I29+P29</f>
        <v>23466725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2395200</v>
      </c>
      <c r="L30" s="221">
        <v>3195610</v>
      </c>
      <c r="M30" s="221">
        <v>3910660</v>
      </c>
      <c r="N30" s="221">
        <v>2530730</v>
      </c>
      <c r="O30" s="221">
        <v>1873120</v>
      </c>
      <c r="P30" s="219">
        <f t="shared" si="10"/>
        <v>13905320</v>
      </c>
      <c r="Q30" s="222">
        <f t="shared" si="11"/>
        <v>13905320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126720</v>
      </c>
      <c r="L31" s="221">
        <v>59400</v>
      </c>
      <c r="M31" s="221">
        <v>399060</v>
      </c>
      <c r="N31" s="221">
        <v>751380</v>
      </c>
      <c r="O31" s="221">
        <v>3361360</v>
      </c>
      <c r="P31" s="219">
        <f t="shared" si="10"/>
        <v>4697920</v>
      </c>
      <c r="Q31" s="222">
        <f>I31+P31</f>
        <v>4697920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3260</v>
      </c>
      <c r="H33" s="221">
        <v>22530</v>
      </c>
      <c r="I33" s="219">
        <f t="shared" si="9"/>
        <v>25790</v>
      </c>
      <c r="J33" s="220">
        <v>0</v>
      </c>
      <c r="K33" s="229">
        <v>251280</v>
      </c>
      <c r="L33" s="221">
        <v>420770</v>
      </c>
      <c r="M33" s="221">
        <v>460380</v>
      </c>
      <c r="N33" s="221">
        <v>437900</v>
      </c>
      <c r="O33" s="221">
        <v>249140</v>
      </c>
      <c r="P33" s="219">
        <f t="shared" si="10"/>
        <v>1819470</v>
      </c>
      <c r="Q33" s="222">
        <f t="shared" si="11"/>
        <v>1845260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27190</v>
      </c>
      <c r="L34" s="230">
        <v>31280</v>
      </c>
      <c r="M34" s="230">
        <v>35910</v>
      </c>
      <c r="N34" s="230">
        <v>58560</v>
      </c>
      <c r="O34" s="230">
        <v>56880</v>
      </c>
      <c r="P34" s="231">
        <f t="shared" si="10"/>
        <v>209820</v>
      </c>
      <c r="Q34" s="234">
        <f t="shared" si="11"/>
        <v>209820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2920</v>
      </c>
      <c r="H36" s="187">
        <f t="shared" si="12"/>
        <v>5110</v>
      </c>
      <c r="I36" s="189">
        <f t="shared" si="12"/>
        <v>8030</v>
      </c>
      <c r="J36" s="190">
        <f t="shared" si="12"/>
        <v>0</v>
      </c>
      <c r="K36" s="228">
        <f t="shared" si="12"/>
        <v>1170540</v>
      </c>
      <c r="L36" s="187">
        <f t="shared" si="12"/>
        <v>2155640</v>
      </c>
      <c r="M36" s="187">
        <f t="shared" si="12"/>
        <v>3244110</v>
      </c>
      <c r="N36" s="187">
        <f t="shared" si="12"/>
        <v>2362730</v>
      </c>
      <c r="O36" s="187">
        <f t="shared" si="12"/>
        <v>2179730</v>
      </c>
      <c r="P36" s="189">
        <f t="shared" si="12"/>
        <v>11112750</v>
      </c>
      <c r="Q36" s="191">
        <f>SUM(Q37:Q43)</f>
        <v>11120780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587650</v>
      </c>
      <c r="L37" s="221">
        <v>1326300</v>
      </c>
      <c r="M37" s="221">
        <v>2365930</v>
      </c>
      <c r="N37" s="221">
        <v>1791620</v>
      </c>
      <c r="O37" s="221">
        <v>1444240</v>
      </c>
      <c r="P37" s="219">
        <f aca="true" t="shared" si="14" ref="P37:P43">SUM(J37:O37)</f>
        <v>7515740</v>
      </c>
      <c r="Q37" s="222">
        <f aca="true" t="shared" si="15" ref="Q37:Q43">I37+P37</f>
        <v>7515740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351830</v>
      </c>
      <c r="L38" s="221">
        <v>534780</v>
      </c>
      <c r="M38" s="221">
        <v>505910</v>
      </c>
      <c r="N38" s="221">
        <v>184920</v>
      </c>
      <c r="O38" s="221">
        <v>287500</v>
      </c>
      <c r="P38" s="219">
        <f t="shared" si="14"/>
        <v>1864940</v>
      </c>
      <c r="Q38" s="222">
        <f t="shared" si="15"/>
        <v>1864940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69000</v>
      </c>
      <c r="L39" s="221">
        <v>0</v>
      </c>
      <c r="M39" s="221">
        <v>75780</v>
      </c>
      <c r="N39" s="221">
        <v>167100</v>
      </c>
      <c r="O39" s="221">
        <v>311210</v>
      </c>
      <c r="P39" s="219">
        <f t="shared" si="14"/>
        <v>623090</v>
      </c>
      <c r="Q39" s="222">
        <f>I39+P39</f>
        <v>623090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2920</v>
      </c>
      <c r="H41" s="221">
        <v>5110</v>
      </c>
      <c r="I41" s="219">
        <f t="shared" si="13"/>
        <v>8030</v>
      </c>
      <c r="J41" s="220">
        <v>0</v>
      </c>
      <c r="K41" s="229">
        <v>161070</v>
      </c>
      <c r="L41" s="221">
        <v>286510</v>
      </c>
      <c r="M41" s="221">
        <v>287990</v>
      </c>
      <c r="N41" s="221">
        <v>218760</v>
      </c>
      <c r="O41" s="221">
        <v>119530</v>
      </c>
      <c r="P41" s="219">
        <f t="shared" si="14"/>
        <v>1073860</v>
      </c>
      <c r="Q41" s="222">
        <f t="shared" si="15"/>
        <v>1081890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990</v>
      </c>
      <c r="L42" s="221">
        <v>8050</v>
      </c>
      <c r="M42" s="221">
        <v>8500</v>
      </c>
      <c r="N42" s="221">
        <v>330</v>
      </c>
      <c r="O42" s="221">
        <v>17250</v>
      </c>
      <c r="P42" s="219">
        <f t="shared" si="14"/>
        <v>35120</v>
      </c>
      <c r="Q42" s="222">
        <f t="shared" si="15"/>
        <v>35120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6180</v>
      </c>
      <c r="H44" s="211">
        <f t="shared" si="16"/>
        <v>27640</v>
      </c>
      <c r="I44" s="213">
        <f t="shared" si="16"/>
        <v>33820</v>
      </c>
      <c r="J44" s="214">
        <f t="shared" si="16"/>
        <v>0</v>
      </c>
      <c r="K44" s="243">
        <f t="shared" si="16"/>
        <v>5501580</v>
      </c>
      <c r="L44" s="211">
        <f t="shared" si="16"/>
        <v>9293400</v>
      </c>
      <c r="M44" s="211">
        <f t="shared" si="16"/>
        <v>13679170</v>
      </c>
      <c r="N44" s="211">
        <f t="shared" si="16"/>
        <v>12123940</v>
      </c>
      <c r="O44" s="211">
        <f>O28+O36</f>
        <v>14613915</v>
      </c>
      <c r="P44" s="213">
        <f t="shared" si="16"/>
        <v>55212005</v>
      </c>
      <c r="Q44" s="215">
        <f>Q28+Q36</f>
        <v>55245825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C8" sqref="C8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平成２０年１１月月報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188</v>
      </c>
      <c r="H14" s="254">
        <v>319</v>
      </c>
      <c r="I14" s="312">
        <f>SUM(G14:H14)</f>
        <v>507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1089001</v>
      </c>
      <c r="H15" s="255">
        <v>2860289</v>
      </c>
      <c r="I15" s="314">
        <f>SUM(G15:H15)</f>
        <v>3949290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49</v>
      </c>
      <c r="H19" s="254">
        <v>358</v>
      </c>
      <c r="I19" s="312">
        <f>SUM(G19:H19)</f>
        <v>407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422594</v>
      </c>
      <c r="H20" s="255">
        <v>2041551</v>
      </c>
      <c r="I20" s="314">
        <f>SUM(G20:H20)</f>
        <v>2464145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73</v>
      </c>
      <c r="H24" s="254">
        <v>1821</v>
      </c>
      <c r="I24" s="312">
        <f>SUM(G24:H24)</f>
        <v>1894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735578</v>
      </c>
      <c r="H25" s="256">
        <v>21142089</v>
      </c>
      <c r="I25" s="314">
        <f>SUM(G25:H25)</f>
        <v>21877667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5</v>
      </c>
      <c r="H29" s="254">
        <v>27</v>
      </c>
      <c r="I29" s="312">
        <f>SUM(G29:H29)</f>
        <v>32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45580</v>
      </c>
      <c r="H30" s="255">
        <v>358242</v>
      </c>
      <c r="I30" s="314">
        <f>SUM(G30:H30)</f>
        <v>403822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315</v>
      </c>
      <c r="H34" s="254">
        <f>H14+H19+H24+H29</f>
        <v>2525</v>
      </c>
      <c r="I34" s="312">
        <f>SUM(G34:H34)</f>
        <v>2840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2292753</v>
      </c>
      <c r="H35" s="255">
        <f>H15+H20+H25+H30</f>
        <v>26402171</v>
      </c>
      <c r="I35" s="314">
        <f>SUM(G35:H35)</f>
        <v>28694924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5</v>
      </c>
      <c r="H40" s="254">
        <v>10</v>
      </c>
      <c r="I40" s="312">
        <f>SUM(G40:H40)</f>
        <v>15</v>
      </c>
      <c r="J40" s="313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29862</v>
      </c>
      <c r="H41" s="255">
        <v>52753</v>
      </c>
      <c r="I41" s="314">
        <f>SUM(G41:H41)</f>
        <v>82615</v>
      </c>
      <c r="J41" s="315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2">
        <f>SUM(G46:H46)</f>
        <v>0</v>
      </c>
      <c r="J46" s="313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4">
        <f>SUM(G47:H47)</f>
        <v>0</v>
      </c>
      <c r="J47" s="315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2008-12-18T04:41:40Z</cp:lastPrinted>
  <dcterms:created xsi:type="dcterms:W3CDTF">2006-12-27T00:16:47Z</dcterms:created>
  <dcterms:modified xsi:type="dcterms:W3CDTF">2008-12-18T04:43:33Z</dcterms:modified>
  <cp:category/>
  <cp:version/>
  <cp:contentType/>
  <cp:contentStatus/>
</cp:coreProperties>
</file>