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<sst xmlns="http://schemas.openxmlformats.org/spreadsheetml/2006/main" count="360" uniqueCount="134">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</sst>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48616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48711</v>
      </c>
      <c r="T14" s="262"/>
    </row>
    <row r="15" spans="3:20" ht="21.75" customHeight="1">
      <c r="C15" s="73" t="s">
        <v>18</v>
      </c>
      <c r="D15" s="261">
        <v>38371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38497</v>
      </c>
      <c r="T15" s="262"/>
    </row>
    <row r="16" spans="3:20" ht="21.75" customHeight="1">
      <c r="C16" s="75" t="s">
        <v>19</v>
      </c>
      <c r="D16" s="261">
        <v>883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880</v>
      </c>
      <c r="T16" s="262"/>
    </row>
    <row r="17" spans="3:20" ht="21.75" customHeight="1">
      <c r="C17" s="75" t="s">
        <v>20</v>
      </c>
      <c r="D17" s="261">
        <v>241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248</v>
      </c>
      <c r="T17" s="262"/>
    </row>
    <row r="18" spans="3:20" ht="21.75" customHeight="1" thickBot="1">
      <c r="C18" s="76" t="s">
        <v>2</v>
      </c>
      <c r="D18" s="257">
        <f>SUM(D14:H15)</f>
        <v>86987</v>
      </c>
      <c r="E18" s="258"/>
      <c r="F18" s="258"/>
      <c r="G18" s="258"/>
      <c r="H18" s="259"/>
      <c r="I18" s="77" t="s">
        <v>21</v>
      </c>
      <c r="J18" s="78"/>
      <c r="K18" s="258">
        <f>S23</f>
        <v>549</v>
      </c>
      <c r="L18" s="258"/>
      <c r="M18" s="259"/>
      <c r="N18" s="77" t="s">
        <v>22</v>
      </c>
      <c r="O18" s="78"/>
      <c r="P18" s="258">
        <f>S25</f>
        <v>328</v>
      </c>
      <c r="Q18" s="258"/>
      <c r="R18" s="259"/>
      <c r="S18" s="257">
        <f>SUM(S14:T15)</f>
        <v>87208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62</v>
      </c>
      <c r="E23" s="263"/>
      <c r="F23" s="264"/>
      <c r="G23" s="261">
        <v>1</v>
      </c>
      <c r="H23" s="263"/>
      <c r="I23" s="264"/>
      <c r="J23" s="261">
        <v>485</v>
      </c>
      <c r="K23" s="263"/>
      <c r="L23" s="264"/>
      <c r="M23" s="261">
        <v>0</v>
      </c>
      <c r="N23" s="263"/>
      <c r="O23" s="264"/>
      <c r="P23" s="261">
        <v>1</v>
      </c>
      <c r="Q23" s="263"/>
      <c r="R23" s="264"/>
      <c r="S23" s="89">
        <f>SUM(D23:R23)</f>
        <v>549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78</v>
      </c>
      <c r="E25" s="258"/>
      <c r="F25" s="259"/>
      <c r="G25" s="257">
        <v>1</v>
      </c>
      <c r="H25" s="258"/>
      <c r="I25" s="259"/>
      <c r="J25" s="257">
        <v>245</v>
      </c>
      <c r="K25" s="258"/>
      <c r="L25" s="259"/>
      <c r="M25" s="257">
        <v>0</v>
      </c>
      <c r="N25" s="258"/>
      <c r="O25" s="259"/>
      <c r="P25" s="257">
        <v>4</v>
      </c>
      <c r="Q25" s="258"/>
      <c r="R25" s="259"/>
      <c r="S25" s="90">
        <f>SUM(D25:R25)</f>
        <v>328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7" sqref="E7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2825</v>
      </c>
      <c r="G12" s="91">
        <f>SUM(G13:G14)</f>
        <v>1202</v>
      </c>
      <c r="H12" s="92">
        <f>SUM(F12:G12)</f>
        <v>4027</v>
      </c>
      <c r="I12" s="93">
        <f aca="true" t="shared" si="0" ref="I12:N12">SUM(I13:I14)</f>
        <v>0</v>
      </c>
      <c r="J12" s="95">
        <f t="shared" si="0"/>
        <v>2417</v>
      </c>
      <c r="K12" s="91">
        <f t="shared" si="0"/>
        <v>1981</v>
      </c>
      <c r="L12" s="91">
        <f t="shared" si="0"/>
        <v>1769</v>
      </c>
      <c r="M12" s="91">
        <f t="shared" si="0"/>
        <v>1231</v>
      </c>
      <c r="N12" s="91">
        <f t="shared" si="0"/>
        <v>1395</v>
      </c>
      <c r="O12" s="91">
        <f>SUM(I12:N12)</f>
        <v>8793</v>
      </c>
      <c r="P12" s="94">
        <f>H12+O12</f>
        <v>12820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460</v>
      </c>
      <c r="G13" s="91">
        <v>216</v>
      </c>
      <c r="H13" s="92">
        <f>SUM(F13:G13)</f>
        <v>676</v>
      </c>
      <c r="I13" s="93">
        <v>0</v>
      </c>
      <c r="J13" s="95">
        <v>376</v>
      </c>
      <c r="K13" s="91">
        <v>260</v>
      </c>
      <c r="L13" s="91">
        <v>232</v>
      </c>
      <c r="M13" s="91">
        <v>136</v>
      </c>
      <c r="N13" s="91">
        <v>174</v>
      </c>
      <c r="O13" s="91">
        <f>SUM(I13:N13)</f>
        <v>1178</v>
      </c>
      <c r="P13" s="94">
        <f>H13+O13</f>
        <v>1854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2365</v>
      </c>
      <c r="G14" s="91">
        <v>986</v>
      </c>
      <c r="H14" s="92">
        <f>SUM(F14:G14)</f>
        <v>3351</v>
      </c>
      <c r="I14" s="93">
        <v>0</v>
      </c>
      <c r="J14" s="95">
        <v>2041</v>
      </c>
      <c r="K14" s="91">
        <v>1721</v>
      </c>
      <c r="L14" s="91">
        <v>1537</v>
      </c>
      <c r="M14" s="91">
        <v>1095</v>
      </c>
      <c r="N14" s="91">
        <v>1221</v>
      </c>
      <c r="O14" s="91">
        <f>SUM(I14:N14)</f>
        <v>7615</v>
      </c>
      <c r="P14" s="94">
        <f>H14+O14</f>
        <v>10966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52</v>
      </c>
      <c r="H15" s="92">
        <f>SUM(F15:G15)</f>
        <v>119</v>
      </c>
      <c r="I15" s="93">
        <v>0</v>
      </c>
      <c r="J15" s="95">
        <v>94</v>
      </c>
      <c r="K15" s="91">
        <v>65</v>
      </c>
      <c r="L15" s="91">
        <v>72</v>
      </c>
      <c r="M15" s="91">
        <v>52</v>
      </c>
      <c r="N15" s="91">
        <v>60</v>
      </c>
      <c r="O15" s="91">
        <f>SUM(I15:N15)</f>
        <v>343</v>
      </c>
      <c r="P15" s="94">
        <f>H15+O15</f>
        <v>462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2892</v>
      </c>
      <c r="G16" s="96">
        <f>G12+G15</f>
        <v>1254</v>
      </c>
      <c r="H16" s="97">
        <f>SUM(F16:G16)</f>
        <v>4146</v>
      </c>
      <c r="I16" s="98">
        <f aca="true" t="shared" si="1" ref="I16:N16">I12+I15</f>
        <v>0</v>
      </c>
      <c r="J16" s="100">
        <f t="shared" si="1"/>
        <v>2511</v>
      </c>
      <c r="K16" s="96">
        <f t="shared" si="1"/>
        <v>2046</v>
      </c>
      <c r="L16" s="96">
        <f t="shared" si="1"/>
        <v>1841</v>
      </c>
      <c r="M16" s="96">
        <f t="shared" si="1"/>
        <v>1283</v>
      </c>
      <c r="N16" s="96">
        <f t="shared" si="1"/>
        <v>1455</v>
      </c>
      <c r="O16" s="96">
        <f>SUM(I16:N16)</f>
        <v>9136</v>
      </c>
      <c r="P16" s="99">
        <f>H16+O16</f>
        <v>13282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1987</v>
      </c>
      <c r="G21" s="91">
        <v>905</v>
      </c>
      <c r="H21" s="92">
        <f>SUM(F21:G21)</f>
        <v>2892</v>
      </c>
      <c r="I21" s="93">
        <v>0</v>
      </c>
      <c r="J21" s="95">
        <v>1747</v>
      </c>
      <c r="K21" s="91">
        <v>1349</v>
      </c>
      <c r="L21" s="91">
        <v>1021</v>
      </c>
      <c r="M21" s="91">
        <v>567</v>
      </c>
      <c r="N21" s="91">
        <v>485</v>
      </c>
      <c r="O21" s="101">
        <f>SUM(I21:N21)</f>
        <v>5169</v>
      </c>
      <c r="P21" s="94">
        <f>O21+H21</f>
        <v>8061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38</v>
      </c>
      <c r="G22" s="91">
        <v>43</v>
      </c>
      <c r="H22" s="92">
        <f>SUM(F22:G22)</f>
        <v>81</v>
      </c>
      <c r="I22" s="93">
        <v>0</v>
      </c>
      <c r="J22" s="95">
        <v>70</v>
      </c>
      <c r="K22" s="91">
        <v>48</v>
      </c>
      <c r="L22" s="91">
        <v>55</v>
      </c>
      <c r="M22" s="91">
        <v>37</v>
      </c>
      <c r="N22" s="91">
        <v>24</v>
      </c>
      <c r="O22" s="101">
        <f>SUM(I22:N22)</f>
        <v>234</v>
      </c>
      <c r="P22" s="94">
        <f>O22+H22</f>
        <v>315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2025</v>
      </c>
      <c r="G23" s="96">
        <f aca="true" t="shared" si="2" ref="G23:N23">SUM(G21:G22)</f>
        <v>948</v>
      </c>
      <c r="H23" s="97">
        <f>SUM(F23:G23)</f>
        <v>2973</v>
      </c>
      <c r="I23" s="98">
        <f t="shared" si="2"/>
        <v>0</v>
      </c>
      <c r="J23" s="100">
        <f t="shared" si="2"/>
        <v>1817</v>
      </c>
      <c r="K23" s="96">
        <f t="shared" si="2"/>
        <v>1397</v>
      </c>
      <c r="L23" s="96">
        <f>SUM(L21:L22)</f>
        <v>1076</v>
      </c>
      <c r="M23" s="96">
        <f t="shared" si="2"/>
        <v>604</v>
      </c>
      <c r="N23" s="96">
        <f t="shared" si="2"/>
        <v>509</v>
      </c>
      <c r="O23" s="102">
        <f>SUM(I23:N23)</f>
        <v>5403</v>
      </c>
      <c r="P23" s="99">
        <f>O23+H23</f>
        <v>8376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7</v>
      </c>
      <c r="H28" s="92">
        <f>SUM(F28:G28)</f>
        <v>12</v>
      </c>
      <c r="I28" s="93">
        <v>0</v>
      </c>
      <c r="J28" s="95">
        <v>127</v>
      </c>
      <c r="K28" s="91">
        <v>116</v>
      </c>
      <c r="L28" s="91">
        <v>96</v>
      </c>
      <c r="M28" s="91">
        <v>99</v>
      </c>
      <c r="N28" s="91">
        <v>46</v>
      </c>
      <c r="O28" s="101">
        <f>SUM(I28:N28)</f>
        <v>484</v>
      </c>
      <c r="P28" s="94">
        <f>O28+H28</f>
        <v>496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7</v>
      </c>
      <c r="H30" s="97">
        <f>SUM(F30:G30)</f>
        <v>12</v>
      </c>
      <c r="I30" s="98">
        <f aca="true" t="shared" si="3" ref="I30:N30">SUM(I28:I29)</f>
        <v>0</v>
      </c>
      <c r="J30" s="100">
        <f t="shared" si="3"/>
        <v>127</v>
      </c>
      <c r="K30" s="96">
        <f t="shared" si="3"/>
        <v>116</v>
      </c>
      <c r="L30" s="96">
        <f t="shared" si="3"/>
        <v>98</v>
      </c>
      <c r="M30" s="96">
        <f t="shared" si="3"/>
        <v>100</v>
      </c>
      <c r="N30" s="96">
        <f t="shared" si="3"/>
        <v>48</v>
      </c>
      <c r="O30" s="102">
        <f>SUM(I30:N30)</f>
        <v>489</v>
      </c>
      <c r="P30" s="99">
        <f>O30+H30</f>
        <v>501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79</v>
      </c>
      <c r="J35" s="105">
        <f t="shared" si="4"/>
        <v>177</v>
      </c>
      <c r="K35" s="105">
        <f t="shared" si="4"/>
        <v>278</v>
      </c>
      <c r="L35" s="105">
        <f t="shared" si="4"/>
        <v>285</v>
      </c>
      <c r="M35" s="105">
        <f t="shared" si="4"/>
        <v>353</v>
      </c>
      <c r="N35" s="106">
        <f aca="true" t="shared" si="6" ref="N35:N44">SUM(I35:M35)</f>
        <v>1172</v>
      </c>
      <c r="O35" s="107">
        <f aca="true" t="shared" si="7" ref="O35:O43">SUM(H35+N35)</f>
        <v>1173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79</v>
      </c>
      <c r="J36" s="91">
        <v>177</v>
      </c>
      <c r="K36" s="91">
        <v>278</v>
      </c>
      <c r="L36" s="91">
        <v>284</v>
      </c>
      <c r="M36" s="91">
        <v>348</v>
      </c>
      <c r="N36" s="101">
        <f t="shared" si="6"/>
        <v>1166</v>
      </c>
      <c r="O36" s="94">
        <f t="shared" si="7"/>
        <v>1167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149</v>
      </c>
      <c r="J38" s="105">
        <f>SUM(J39:J40)</f>
        <v>226</v>
      </c>
      <c r="K38" s="105">
        <f>SUM(K39:K40)</f>
        <v>246</v>
      </c>
      <c r="L38" s="105">
        <f>SUM(L39:L40)</f>
        <v>171</v>
      </c>
      <c r="M38" s="105">
        <f>SUM(M39:M40)</f>
        <v>149</v>
      </c>
      <c r="N38" s="106">
        <f t="shared" si="6"/>
        <v>941</v>
      </c>
      <c r="O38" s="107">
        <f t="shared" si="7"/>
        <v>941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143</v>
      </c>
      <c r="J39" s="91">
        <v>224</v>
      </c>
      <c r="K39" s="91">
        <v>242</v>
      </c>
      <c r="L39" s="91">
        <v>166</v>
      </c>
      <c r="M39" s="91">
        <v>140</v>
      </c>
      <c r="N39" s="101">
        <f t="shared" si="6"/>
        <v>915</v>
      </c>
      <c r="O39" s="94">
        <f t="shared" si="7"/>
        <v>915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6</v>
      </c>
      <c r="J40" s="96">
        <v>2</v>
      </c>
      <c r="K40" s="96">
        <v>4</v>
      </c>
      <c r="L40" s="96">
        <v>5</v>
      </c>
      <c r="M40" s="96">
        <v>9</v>
      </c>
      <c r="N40" s="102">
        <f t="shared" si="6"/>
        <v>26</v>
      </c>
      <c r="O40" s="99">
        <f t="shared" si="7"/>
        <v>26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2</v>
      </c>
      <c r="K41" s="105">
        <f>SUM(K42:K43)</f>
        <v>24</v>
      </c>
      <c r="L41" s="105">
        <f>SUM(L42:L43)</f>
        <v>48</v>
      </c>
      <c r="M41" s="105">
        <f>SUM(M42:M43)</f>
        <v>195</v>
      </c>
      <c r="N41" s="106">
        <f t="shared" si="6"/>
        <v>276</v>
      </c>
      <c r="O41" s="107">
        <f t="shared" si="7"/>
        <v>276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2</v>
      </c>
      <c r="K42" s="91">
        <v>23</v>
      </c>
      <c r="L42" s="91">
        <v>46</v>
      </c>
      <c r="M42" s="91">
        <v>193</v>
      </c>
      <c r="N42" s="101">
        <f t="shared" si="6"/>
        <v>271</v>
      </c>
      <c r="O42" s="94">
        <f t="shared" si="7"/>
        <v>271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2</v>
      </c>
      <c r="M43" s="96">
        <v>2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235</v>
      </c>
      <c r="J44" s="96">
        <v>405</v>
      </c>
      <c r="K44" s="96">
        <v>544</v>
      </c>
      <c r="L44" s="96">
        <v>503</v>
      </c>
      <c r="M44" s="96">
        <v>693</v>
      </c>
      <c r="N44" s="102">
        <f t="shared" si="6"/>
        <v>2380</v>
      </c>
      <c r="O44" s="110">
        <f>H44+N44</f>
        <v>2381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E5" sqref="E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平成２０年１２月月報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4574</v>
      </c>
      <c r="H12" s="183">
        <f t="shared" si="0"/>
        <v>2448</v>
      </c>
      <c r="I12" s="184">
        <f t="shared" si="0"/>
        <v>7022</v>
      </c>
      <c r="J12" s="185">
        <f>J13+J19+J22+J26+J30+J31</f>
        <v>-1</v>
      </c>
      <c r="K12" s="183">
        <f t="shared" si="0"/>
        <v>5293</v>
      </c>
      <c r="L12" s="182">
        <f t="shared" si="0"/>
        <v>4610</v>
      </c>
      <c r="M12" s="182">
        <f t="shared" si="0"/>
        <v>3995</v>
      </c>
      <c r="N12" s="182">
        <f t="shared" si="0"/>
        <v>2419</v>
      </c>
      <c r="O12" s="183">
        <f t="shared" si="0"/>
        <v>2384</v>
      </c>
      <c r="P12" s="182">
        <f t="shared" si="0"/>
        <v>18700</v>
      </c>
      <c r="Q12" s="186">
        <f t="shared" si="0"/>
        <v>25722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1587</v>
      </c>
      <c r="H13" s="188">
        <f t="shared" si="1"/>
        <v>725</v>
      </c>
      <c r="I13" s="189">
        <f t="shared" si="1"/>
        <v>2312</v>
      </c>
      <c r="J13" s="190">
        <f t="shared" si="1"/>
        <v>-1</v>
      </c>
      <c r="K13" s="188">
        <f t="shared" si="1"/>
        <v>1628</v>
      </c>
      <c r="L13" s="187">
        <f t="shared" si="1"/>
        <v>1317</v>
      </c>
      <c r="M13" s="187">
        <f t="shared" si="1"/>
        <v>1231</v>
      </c>
      <c r="N13" s="187">
        <f t="shared" si="1"/>
        <v>861</v>
      </c>
      <c r="O13" s="188">
        <f t="shared" si="1"/>
        <v>1090</v>
      </c>
      <c r="P13" s="187">
        <f t="shared" si="1"/>
        <v>6126</v>
      </c>
      <c r="Q13" s="191">
        <f t="shared" si="1"/>
        <v>8438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1433</v>
      </c>
      <c r="H14" s="188">
        <v>568</v>
      </c>
      <c r="I14" s="189">
        <f>SUM(G14:H14)</f>
        <v>2001</v>
      </c>
      <c r="J14" s="190">
        <v>-1</v>
      </c>
      <c r="K14" s="188">
        <v>1142</v>
      </c>
      <c r="L14" s="187">
        <v>791</v>
      </c>
      <c r="M14" s="187">
        <v>627</v>
      </c>
      <c r="N14" s="187">
        <v>392</v>
      </c>
      <c r="O14" s="188">
        <v>415</v>
      </c>
      <c r="P14" s="187">
        <f>SUM(J14:O14)</f>
        <v>3366</v>
      </c>
      <c r="Q14" s="191">
        <f>I14+P14</f>
        <v>5367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3</v>
      </c>
      <c r="I15" s="189">
        <f>SUM(G15:H15)</f>
        <v>3</v>
      </c>
      <c r="J15" s="190">
        <v>0</v>
      </c>
      <c r="K15" s="188">
        <v>4</v>
      </c>
      <c r="L15" s="187">
        <v>12</v>
      </c>
      <c r="M15" s="187">
        <v>33</v>
      </c>
      <c r="N15" s="187">
        <v>63</v>
      </c>
      <c r="O15" s="188">
        <v>159</v>
      </c>
      <c r="P15" s="187">
        <f>SUM(J15:O15)</f>
        <v>271</v>
      </c>
      <c r="Q15" s="191">
        <f>I15+P15</f>
        <v>274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66</v>
      </c>
      <c r="H16" s="188">
        <v>80</v>
      </c>
      <c r="I16" s="189">
        <f>SUM(G16:H16)</f>
        <v>146</v>
      </c>
      <c r="J16" s="190">
        <v>0</v>
      </c>
      <c r="K16" s="188">
        <v>212</v>
      </c>
      <c r="L16" s="187">
        <v>218</v>
      </c>
      <c r="M16" s="187">
        <v>288</v>
      </c>
      <c r="N16" s="187">
        <v>198</v>
      </c>
      <c r="O16" s="188">
        <v>275</v>
      </c>
      <c r="P16" s="187">
        <f>SUM(J16:O16)</f>
        <v>1191</v>
      </c>
      <c r="Q16" s="191">
        <f>I16+P16</f>
        <v>1337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8</v>
      </c>
      <c r="I17" s="189">
        <f>SUM(G17:H17)</f>
        <v>13</v>
      </c>
      <c r="J17" s="190">
        <v>0</v>
      </c>
      <c r="K17" s="188">
        <v>17</v>
      </c>
      <c r="L17" s="187">
        <v>22</v>
      </c>
      <c r="M17" s="187">
        <v>18</v>
      </c>
      <c r="N17" s="187">
        <v>15</v>
      </c>
      <c r="O17" s="188">
        <v>11</v>
      </c>
      <c r="P17" s="187">
        <f>SUM(J17:O17)</f>
        <v>83</v>
      </c>
      <c r="Q17" s="191">
        <f>I17+P17</f>
        <v>96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83</v>
      </c>
      <c r="H18" s="188">
        <v>66</v>
      </c>
      <c r="I18" s="189">
        <f>SUM(G18:H18)</f>
        <v>149</v>
      </c>
      <c r="J18" s="190">
        <v>0</v>
      </c>
      <c r="K18" s="188">
        <v>253</v>
      </c>
      <c r="L18" s="187">
        <v>274</v>
      </c>
      <c r="M18" s="187">
        <v>265</v>
      </c>
      <c r="N18" s="187">
        <v>193</v>
      </c>
      <c r="O18" s="188">
        <v>230</v>
      </c>
      <c r="P18" s="187">
        <f>SUM(J18:O18)</f>
        <v>1215</v>
      </c>
      <c r="Q18" s="191">
        <f>I18+P18</f>
        <v>1364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594</v>
      </c>
      <c r="H19" s="188">
        <f t="shared" si="2"/>
        <v>422</v>
      </c>
      <c r="I19" s="189">
        <f t="shared" si="2"/>
        <v>1016</v>
      </c>
      <c r="J19" s="190">
        <f t="shared" si="2"/>
        <v>0</v>
      </c>
      <c r="K19" s="188">
        <f t="shared" si="2"/>
        <v>1043</v>
      </c>
      <c r="L19" s="187">
        <f>SUM(L20:L21)</f>
        <v>849</v>
      </c>
      <c r="M19" s="187">
        <f t="shared" si="2"/>
        <v>675</v>
      </c>
      <c r="N19" s="187">
        <f t="shared" si="2"/>
        <v>340</v>
      </c>
      <c r="O19" s="188">
        <f t="shared" si="2"/>
        <v>189</v>
      </c>
      <c r="P19" s="187">
        <f>SUM(P20:P21)</f>
        <v>3096</v>
      </c>
      <c r="Q19" s="191">
        <f t="shared" si="2"/>
        <v>4112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504</v>
      </c>
      <c r="H20" s="188">
        <v>359</v>
      </c>
      <c r="I20" s="189">
        <f>SUM(G20:H20)</f>
        <v>863</v>
      </c>
      <c r="J20" s="190">
        <v>0</v>
      </c>
      <c r="K20" s="188">
        <v>831</v>
      </c>
      <c r="L20" s="187">
        <v>641</v>
      </c>
      <c r="M20" s="187">
        <v>515</v>
      </c>
      <c r="N20" s="187">
        <v>259</v>
      </c>
      <c r="O20" s="188">
        <v>143</v>
      </c>
      <c r="P20" s="187">
        <f>SUM(J20:O20)</f>
        <v>2389</v>
      </c>
      <c r="Q20" s="191">
        <f>I20+P20</f>
        <v>3252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90</v>
      </c>
      <c r="H21" s="188">
        <v>63</v>
      </c>
      <c r="I21" s="189">
        <f>SUM(G21:H21)</f>
        <v>153</v>
      </c>
      <c r="J21" s="190">
        <v>0</v>
      </c>
      <c r="K21" s="188">
        <v>212</v>
      </c>
      <c r="L21" s="187">
        <v>208</v>
      </c>
      <c r="M21" s="187">
        <v>160</v>
      </c>
      <c r="N21" s="187">
        <v>81</v>
      </c>
      <c r="O21" s="188">
        <v>46</v>
      </c>
      <c r="P21" s="187">
        <f>SUM(J21:O21)</f>
        <v>707</v>
      </c>
      <c r="Q21" s="191">
        <f>I21+P21</f>
        <v>860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16</v>
      </c>
      <c r="H22" s="188">
        <f t="shared" si="3"/>
        <v>24</v>
      </c>
      <c r="I22" s="189">
        <f t="shared" si="3"/>
        <v>40</v>
      </c>
      <c r="J22" s="190">
        <f t="shared" si="3"/>
        <v>0</v>
      </c>
      <c r="K22" s="188">
        <f t="shared" si="3"/>
        <v>125</v>
      </c>
      <c r="L22" s="187">
        <f t="shared" si="3"/>
        <v>194</v>
      </c>
      <c r="M22" s="187">
        <f t="shared" si="3"/>
        <v>234</v>
      </c>
      <c r="N22" s="187">
        <f t="shared" si="3"/>
        <v>142</v>
      </c>
      <c r="O22" s="188">
        <f t="shared" si="3"/>
        <v>118</v>
      </c>
      <c r="P22" s="187">
        <f t="shared" si="3"/>
        <v>813</v>
      </c>
      <c r="Q22" s="191">
        <f t="shared" si="3"/>
        <v>853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15</v>
      </c>
      <c r="H23" s="188">
        <v>18</v>
      </c>
      <c r="I23" s="189">
        <f>SUM(G23:H23)</f>
        <v>33</v>
      </c>
      <c r="J23" s="190">
        <v>0</v>
      </c>
      <c r="K23" s="188">
        <v>113</v>
      </c>
      <c r="L23" s="187">
        <v>161</v>
      </c>
      <c r="M23" s="187">
        <v>181</v>
      </c>
      <c r="N23" s="187">
        <v>107</v>
      </c>
      <c r="O23" s="188">
        <v>88</v>
      </c>
      <c r="P23" s="187">
        <f>SUM(J23:O23)</f>
        <v>650</v>
      </c>
      <c r="Q23" s="191">
        <f>I23+P23</f>
        <v>683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6</v>
      </c>
      <c r="I24" s="189">
        <f>SUM(G24:H24)</f>
        <v>7</v>
      </c>
      <c r="J24" s="190">
        <v>0</v>
      </c>
      <c r="K24" s="188">
        <v>12</v>
      </c>
      <c r="L24" s="187">
        <v>33</v>
      </c>
      <c r="M24" s="187">
        <v>53</v>
      </c>
      <c r="N24" s="187">
        <v>35</v>
      </c>
      <c r="O24" s="188">
        <v>30</v>
      </c>
      <c r="P24" s="187">
        <f>SUM(J24:O24)</f>
        <v>163</v>
      </c>
      <c r="Q24" s="191">
        <f>I24+P24</f>
        <v>170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365</v>
      </c>
      <c r="H26" s="188">
        <f t="shared" si="4"/>
        <v>322</v>
      </c>
      <c r="I26" s="189">
        <f t="shared" si="4"/>
        <v>687</v>
      </c>
      <c r="J26" s="190">
        <f t="shared" si="4"/>
        <v>0</v>
      </c>
      <c r="K26" s="188">
        <f t="shared" si="4"/>
        <v>685</v>
      </c>
      <c r="L26" s="187">
        <f t="shared" si="4"/>
        <v>893</v>
      </c>
      <c r="M26" s="187">
        <f t="shared" si="4"/>
        <v>810</v>
      </c>
      <c r="N26" s="187">
        <f t="shared" si="4"/>
        <v>496</v>
      </c>
      <c r="O26" s="188">
        <f t="shared" si="4"/>
        <v>487</v>
      </c>
      <c r="P26" s="187">
        <f t="shared" si="4"/>
        <v>3371</v>
      </c>
      <c r="Q26" s="191">
        <f t="shared" si="4"/>
        <v>4058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318</v>
      </c>
      <c r="H27" s="188">
        <v>293</v>
      </c>
      <c r="I27" s="189">
        <f>SUM(G27:H27)</f>
        <v>611</v>
      </c>
      <c r="J27" s="190">
        <v>0</v>
      </c>
      <c r="K27" s="188">
        <v>648</v>
      </c>
      <c r="L27" s="187">
        <v>841</v>
      </c>
      <c r="M27" s="187">
        <v>774</v>
      </c>
      <c r="N27" s="187">
        <v>483</v>
      </c>
      <c r="O27" s="188">
        <v>480</v>
      </c>
      <c r="P27" s="187">
        <f>SUM(J27:O27)</f>
        <v>3226</v>
      </c>
      <c r="Q27" s="191">
        <f>I27+P27</f>
        <v>3837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25</v>
      </c>
      <c r="H28" s="188">
        <v>14</v>
      </c>
      <c r="I28" s="189">
        <f>SUM(G28:H28)</f>
        <v>39</v>
      </c>
      <c r="J28" s="190">
        <v>0</v>
      </c>
      <c r="K28" s="188">
        <v>26</v>
      </c>
      <c r="L28" s="187">
        <v>31</v>
      </c>
      <c r="M28" s="187">
        <v>20</v>
      </c>
      <c r="N28" s="187">
        <v>8</v>
      </c>
      <c r="O28" s="188">
        <v>4</v>
      </c>
      <c r="P28" s="187">
        <f>SUM(J28:O28)</f>
        <v>89</v>
      </c>
      <c r="Q28" s="191">
        <f>I28+P28</f>
        <v>128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22</v>
      </c>
      <c r="H29" s="188">
        <v>15</v>
      </c>
      <c r="I29" s="189">
        <f>SUM(G29:H29)</f>
        <v>37</v>
      </c>
      <c r="J29" s="190">
        <v>0</v>
      </c>
      <c r="K29" s="188">
        <v>11</v>
      </c>
      <c r="L29" s="187">
        <v>21</v>
      </c>
      <c r="M29" s="187">
        <v>16</v>
      </c>
      <c r="N29" s="187">
        <v>5</v>
      </c>
      <c r="O29" s="188">
        <v>3</v>
      </c>
      <c r="P29" s="187">
        <f>SUM(J29:O29)</f>
        <v>56</v>
      </c>
      <c r="Q29" s="191">
        <f>I29+P29</f>
        <v>93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62</v>
      </c>
      <c r="H30" s="188">
        <v>38</v>
      </c>
      <c r="I30" s="189">
        <f>SUM(G30:H30)</f>
        <v>100</v>
      </c>
      <c r="J30" s="190">
        <v>0</v>
      </c>
      <c r="K30" s="188">
        <v>96</v>
      </c>
      <c r="L30" s="187">
        <v>88</v>
      </c>
      <c r="M30" s="187">
        <v>69</v>
      </c>
      <c r="N30" s="187">
        <v>52</v>
      </c>
      <c r="O30" s="188">
        <v>40</v>
      </c>
      <c r="P30" s="187">
        <f>SUM(J30:O30)</f>
        <v>345</v>
      </c>
      <c r="Q30" s="191">
        <f>I30+P30</f>
        <v>445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1950</v>
      </c>
      <c r="H31" s="193">
        <v>917</v>
      </c>
      <c r="I31" s="194">
        <f>SUM(G31:H31)</f>
        <v>2867</v>
      </c>
      <c r="J31" s="195">
        <v>0</v>
      </c>
      <c r="K31" s="193">
        <v>1716</v>
      </c>
      <c r="L31" s="192">
        <v>1269</v>
      </c>
      <c r="M31" s="192">
        <v>976</v>
      </c>
      <c r="N31" s="192">
        <v>528</v>
      </c>
      <c r="O31" s="193">
        <v>460</v>
      </c>
      <c r="P31" s="194">
        <f>SUM(J31:O31)</f>
        <v>4949</v>
      </c>
      <c r="Q31" s="196">
        <f>I31+P31</f>
        <v>7816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10</v>
      </c>
      <c r="I32" s="184">
        <f t="shared" si="5"/>
        <v>15</v>
      </c>
      <c r="J32" s="185">
        <f t="shared" si="5"/>
        <v>0</v>
      </c>
      <c r="K32" s="183">
        <f t="shared" si="5"/>
        <v>138</v>
      </c>
      <c r="L32" s="182">
        <f t="shared" si="5"/>
        <v>123</v>
      </c>
      <c r="M32" s="182">
        <f t="shared" si="5"/>
        <v>99</v>
      </c>
      <c r="N32" s="182">
        <f t="shared" si="5"/>
        <v>111</v>
      </c>
      <c r="O32" s="183">
        <f t="shared" si="5"/>
        <v>51</v>
      </c>
      <c r="P32" s="182">
        <f t="shared" si="5"/>
        <v>522</v>
      </c>
      <c r="Q32" s="186">
        <f t="shared" si="5"/>
        <v>537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1</v>
      </c>
      <c r="I34" s="189">
        <f>SUM(G34:H34)</f>
        <v>3</v>
      </c>
      <c r="J34" s="190">
        <v>0</v>
      </c>
      <c r="K34" s="188">
        <v>20</v>
      </c>
      <c r="L34" s="187">
        <v>19</v>
      </c>
      <c r="M34" s="187">
        <v>17</v>
      </c>
      <c r="N34" s="187">
        <v>40</v>
      </c>
      <c r="O34" s="188">
        <v>23</v>
      </c>
      <c r="P34" s="187">
        <f t="shared" si="6"/>
        <v>119</v>
      </c>
      <c r="Q34" s="191">
        <f t="shared" si="7"/>
        <v>122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5</v>
      </c>
      <c r="I35" s="189">
        <f>SUM(G35:H35)</f>
        <v>8</v>
      </c>
      <c r="J35" s="190">
        <v>0</v>
      </c>
      <c r="K35" s="188">
        <v>15</v>
      </c>
      <c r="L35" s="187">
        <v>15</v>
      </c>
      <c r="M35" s="187">
        <v>10</v>
      </c>
      <c r="N35" s="187">
        <v>5</v>
      </c>
      <c r="O35" s="188">
        <v>3</v>
      </c>
      <c r="P35" s="187">
        <f t="shared" si="6"/>
        <v>48</v>
      </c>
      <c r="Q35" s="191">
        <f t="shared" si="7"/>
        <v>56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4</v>
      </c>
      <c r="I36" s="189">
        <f>SUM(G36:H36)</f>
        <v>4</v>
      </c>
      <c r="J36" s="200"/>
      <c r="K36" s="188">
        <v>103</v>
      </c>
      <c r="L36" s="187">
        <v>89</v>
      </c>
      <c r="M36" s="187">
        <v>72</v>
      </c>
      <c r="N36" s="187">
        <v>66</v>
      </c>
      <c r="O36" s="188">
        <v>25</v>
      </c>
      <c r="P36" s="187">
        <f t="shared" si="6"/>
        <v>355</v>
      </c>
      <c r="Q36" s="191">
        <f t="shared" si="7"/>
        <v>359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239</v>
      </c>
      <c r="L39" s="182">
        <f t="shared" si="8"/>
        <v>415</v>
      </c>
      <c r="M39" s="182">
        <f t="shared" si="8"/>
        <v>559</v>
      </c>
      <c r="N39" s="182">
        <f t="shared" si="8"/>
        <v>515</v>
      </c>
      <c r="O39" s="183">
        <f t="shared" si="8"/>
        <v>701</v>
      </c>
      <c r="P39" s="182">
        <f t="shared" si="8"/>
        <v>2429</v>
      </c>
      <c r="Q39" s="186">
        <f t="shared" si="8"/>
        <v>2430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78</v>
      </c>
      <c r="L40" s="187">
        <v>181</v>
      </c>
      <c r="M40" s="187">
        <v>281</v>
      </c>
      <c r="N40" s="187">
        <v>287</v>
      </c>
      <c r="O40" s="188">
        <v>352</v>
      </c>
      <c r="P40" s="187">
        <f>SUM(J40:O40)</f>
        <v>1179</v>
      </c>
      <c r="Q40" s="191">
        <f>I40+P40</f>
        <v>1180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154</v>
      </c>
      <c r="L41" s="187">
        <v>232</v>
      </c>
      <c r="M41" s="187">
        <v>254</v>
      </c>
      <c r="N41" s="187">
        <v>178</v>
      </c>
      <c r="O41" s="188">
        <v>149</v>
      </c>
      <c r="P41" s="187">
        <f>SUM(J41:O41)</f>
        <v>967</v>
      </c>
      <c r="Q41" s="191">
        <f>I41+P41</f>
        <v>967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2</v>
      </c>
      <c r="M42" s="209">
        <v>24</v>
      </c>
      <c r="N42" s="209">
        <v>50</v>
      </c>
      <c r="O42" s="208">
        <v>200</v>
      </c>
      <c r="P42" s="209">
        <f>SUM(J42:O42)</f>
        <v>283</v>
      </c>
      <c r="Q42" s="210">
        <f>I42+P42</f>
        <v>283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4579</v>
      </c>
      <c r="H43" s="212">
        <f t="shared" si="9"/>
        <v>2459</v>
      </c>
      <c r="I43" s="213">
        <f t="shared" si="9"/>
        <v>7038</v>
      </c>
      <c r="J43" s="214">
        <f>J12+J32+J39</f>
        <v>-1</v>
      </c>
      <c r="K43" s="212">
        <f t="shared" si="9"/>
        <v>5670</v>
      </c>
      <c r="L43" s="211">
        <f t="shared" si="9"/>
        <v>5148</v>
      </c>
      <c r="M43" s="211">
        <f t="shared" si="9"/>
        <v>4653</v>
      </c>
      <c r="N43" s="211">
        <f t="shared" si="9"/>
        <v>3045</v>
      </c>
      <c r="O43" s="212">
        <f t="shared" si="9"/>
        <v>3136</v>
      </c>
      <c r="P43" s="211">
        <f t="shared" si="9"/>
        <v>21651</v>
      </c>
      <c r="Q43" s="215">
        <f t="shared" si="9"/>
        <v>28689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5767053</v>
      </c>
      <c r="H45" s="183">
        <f t="shared" si="10"/>
        <v>5039811</v>
      </c>
      <c r="I45" s="184">
        <f t="shared" si="10"/>
        <v>10806864</v>
      </c>
      <c r="J45" s="185">
        <f t="shared" si="10"/>
        <v>83</v>
      </c>
      <c r="K45" s="183">
        <f t="shared" si="10"/>
        <v>16328987</v>
      </c>
      <c r="L45" s="182">
        <f t="shared" si="10"/>
        <v>16627319</v>
      </c>
      <c r="M45" s="182">
        <f t="shared" si="10"/>
        <v>17438223</v>
      </c>
      <c r="N45" s="182">
        <f t="shared" si="10"/>
        <v>12009380</v>
      </c>
      <c r="O45" s="183">
        <f t="shared" si="10"/>
        <v>12259825</v>
      </c>
      <c r="P45" s="182">
        <f t="shared" si="10"/>
        <v>74663817</v>
      </c>
      <c r="Q45" s="186">
        <f t="shared" si="10"/>
        <v>85470681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2858521</v>
      </c>
      <c r="H46" s="188">
        <f t="shared" si="11"/>
        <v>1845981</v>
      </c>
      <c r="I46" s="189">
        <f t="shared" si="11"/>
        <v>4704502</v>
      </c>
      <c r="J46" s="190">
        <f t="shared" si="11"/>
        <v>83</v>
      </c>
      <c r="K46" s="188">
        <f t="shared" si="11"/>
        <v>6285704</v>
      </c>
      <c r="L46" s="187">
        <f t="shared" si="11"/>
        <v>6226531</v>
      </c>
      <c r="M46" s="187">
        <f t="shared" si="11"/>
        <v>7077800</v>
      </c>
      <c r="N46" s="187">
        <f t="shared" si="11"/>
        <v>5331932</v>
      </c>
      <c r="O46" s="188">
        <f t="shared" si="11"/>
        <v>7204515</v>
      </c>
      <c r="P46" s="187">
        <f t="shared" si="11"/>
        <v>32126565</v>
      </c>
      <c r="Q46" s="191">
        <f t="shared" si="11"/>
        <v>36831067</v>
      </c>
    </row>
    <row r="47" spans="3:17" ht="18" customHeight="1">
      <c r="C47" s="130"/>
      <c r="D47" s="133"/>
      <c r="E47" s="134" t="s">
        <v>92</v>
      </c>
      <c r="F47" s="135"/>
      <c r="G47" s="187">
        <v>2618678</v>
      </c>
      <c r="H47" s="188">
        <v>1495987</v>
      </c>
      <c r="I47" s="189">
        <f>SUM(G47:H47)</f>
        <v>4114665</v>
      </c>
      <c r="J47" s="190">
        <v>83</v>
      </c>
      <c r="K47" s="188">
        <v>5067937</v>
      </c>
      <c r="L47" s="187">
        <v>4849368</v>
      </c>
      <c r="M47" s="187">
        <v>5100980</v>
      </c>
      <c r="N47" s="187">
        <v>3688939</v>
      </c>
      <c r="O47" s="188">
        <v>4331102</v>
      </c>
      <c r="P47" s="187">
        <f>SUM(J47:O47)</f>
        <v>23038409</v>
      </c>
      <c r="Q47" s="191">
        <f>I47+P47</f>
        <v>27153074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18788</v>
      </c>
      <c r="I48" s="189">
        <f>SUM(G48:H48)</f>
        <v>18788</v>
      </c>
      <c r="J48" s="190">
        <v>0</v>
      </c>
      <c r="K48" s="188">
        <v>16100</v>
      </c>
      <c r="L48" s="187">
        <v>70000</v>
      </c>
      <c r="M48" s="187">
        <v>198875</v>
      </c>
      <c r="N48" s="187">
        <v>386375</v>
      </c>
      <c r="O48" s="188">
        <v>963374</v>
      </c>
      <c r="P48" s="187">
        <f>SUM(J48:O48)</f>
        <v>1634724</v>
      </c>
      <c r="Q48" s="191">
        <f>I48+P48</f>
        <v>1653512</v>
      </c>
    </row>
    <row r="49" spans="3:17" ht="18" customHeight="1">
      <c r="C49" s="130"/>
      <c r="D49" s="133"/>
      <c r="E49" s="134" t="s">
        <v>94</v>
      </c>
      <c r="F49" s="135"/>
      <c r="G49" s="187">
        <v>156813</v>
      </c>
      <c r="H49" s="188">
        <v>252986</v>
      </c>
      <c r="I49" s="189">
        <f>SUM(G49:H49)</f>
        <v>409799</v>
      </c>
      <c r="J49" s="190">
        <v>0</v>
      </c>
      <c r="K49" s="188">
        <v>929357</v>
      </c>
      <c r="L49" s="187">
        <v>999783</v>
      </c>
      <c r="M49" s="187">
        <v>1490115</v>
      </c>
      <c r="N49" s="187">
        <v>1040338</v>
      </c>
      <c r="O49" s="188">
        <v>1679859</v>
      </c>
      <c r="P49" s="187">
        <f>SUM(J49:O49)</f>
        <v>6139452</v>
      </c>
      <c r="Q49" s="191">
        <f>I49+P49</f>
        <v>6549251</v>
      </c>
    </row>
    <row r="50" spans="3:17" ht="18" customHeight="1">
      <c r="C50" s="130"/>
      <c r="D50" s="133"/>
      <c r="E50" s="134" t="s">
        <v>95</v>
      </c>
      <c r="F50" s="135"/>
      <c r="G50" s="187">
        <v>9880</v>
      </c>
      <c r="H50" s="188">
        <v>17020</v>
      </c>
      <c r="I50" s="189">
        <f>SUM(G50:H50)</f>
        <v>26900</v>
      </c>
      <c r="J50" s="190">
        <v>0</v>
      </c>
      <c r="K50" s="188">
        <v>51800</v>
      </c>
      <c r="L50" s="187">
        <v>52400</v>
      </c>
      <c r="M50" s="187">
        <v>40560</v>
      </c>
      <c r="N50" s="187">
        <v>37280</v>
      </c>
      <c r="O50" s="188">
        <v>22880</v>
      </c>
      <c r="P50" s="187">
        <f>SUM(J50:O50)</f>
        <v>204920</v>
      </c>
      <c r="Q50" s="191">
        <f>I50+P50</f>
        <v>231820</v>
      </c>
    </row>
    <row r="51" spans="3:17" ht="18" customHeight="1">
      <c r="C51" s="130"/>
      <c r="D51" s="133"/>
      <c r="E51" s="295" t="s">
        <v>105</v>
      </c>
      <c r="F51" s="296"/>
      <c r="G51" s="187">
        <v>73150</v>
      </c>
      <c r="H51" s="188">
        <v>61200</v>
      </c>
      <c r="I51" s="189">
        <f>SUM(G51:H51)</f>
        <v>134350</v>
      </c>
      <c r="J51" s="190">
        <v>0</v>
      </c>
      <c r="K51" s="188">
        <v>220510</v>
      </c>
      <c r="L51" s="187">
        <v>254980</v>
      </c>
      <c r="M51" s="187">
        <v>247270</v>
      </c>
      <c r="N51" s="187">
        <v>179000</v>
      </c>
      <c r="O51" s="188">
        <v>207300</v>
      </c>
      <c r="P51" s="187">
        <f>SUM(J51:O51)</f>
        <v>1109060</v>
      </c>
      <c r="Q51" s="191">
        <f>I51+P51</f>
        <v>1243410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1442308</v>
      </c>
      <c r="H52" s="188">
        <f t="shared" si="12"/>
        <v>1926290</v>
      </c>
      <c r="I52" s="189">
        <f t="shared" si="12"/>
        <v>3368598</v>
      </c>
      <c r="J52" s="190">
        <f t="shared" si="12"/>
        <v>0</v>
      </c>
      <c r="K52" s="188">
        <f t="shared" si="12"/>
        <v>5540814</v>
      </c>
      <c r="L52" s="187">
        <f t="shared" si="12"/>
        <v>5275575</v>
      </c>
      <c r="M52" s="187">
        <f t="shared" si="12"/>
        <v>4987332</v>
      </c>
      <c r="N52" s="187">
        <f t="shared" si="12"/>
        <v>2716347</v>
      </c>
      <c r="O52" s="188">
        <f t="shared" si="12"/>
        <v>1438115</v>
      </c>
      <c r="P52" s="187">
        <f t="shared" si="12"/>
        <v>19958183</v>
      </c>
      <c r="Q52" s="191">
        <f t="shared" si="12"/>
        <v>23326781</v>
      </c>
    </row>
    <row r="53" spans="3:17" ht="18" customHeight="1">
      <c r="C53" s="130"/>
      <c r="D53" s="133"/>
      <c r="E53" s="137" t="s">
        <v>97</v>
      </c>
      <c r="F53" s="137"/>
      <c r="G53" s="187">
        <v>1200376</v>
      </c>
      <c r="H53" s="188">
        <v>1606269</v>
      </c>
      <c r="I53" s="189">
        <f>SUM(G53:H53)</f>
        <v>2806645</v>
      </c>
      <c r="J53" s="190">
        <v>0</v>
      </c>
      <c r="K53" s="188">
        <v>4509265</v>
      </c>
      <c r="L53" s="187">
        <v>4137136</v>
      </c>
      <c r="M53" s="187">
        <v>3887531</v>
      </c>
      <c r="N53" s="187">
        <v>2064951</v>
      </c>
      <c r="O53" s="188">
        <v>1163387</v>
      </c>
      <c r="P53" s="187">
        <f>SUM(J53:O53)</f>
        <v>15762270</v>
      </c>
      <c r="Q53" s="191">
        <f>I53+P53</f>
        <v>18568915</v>
      </c>
    </row>
    <row r="54" spans="3:17" ht="18" customHeight="1">
      <c r="C54" s="130"/>
      <c r="D54" s="133"/>
      <c r="E54" s="137" t="s">
        <v>98</v>
      </c>
      <c r="F54" s="137"/>
      <c r="G54" s="187">
        <v>241932</v>
      </c>
      <c r="H54" s="188">
        <v>320021</v>
      </c>
      <c r="I54" s="189">
        <f>SUM(G54:H54)</f>
        <v>561953</v>
      </c>
      <c r="J54" s="190">
        <v>0</v>
      </c>
      <c r="K54" s="188">
        <v>1031549</v>
      </c>
      <c r="L54" s="187">
        <v>1138439</v>
      </c>
      <c r="M54" s="187">
        <v>1099801</v>
      </c>
      <c r="N54" s="187">
        <v>651396</v>
      </c>
      <c r="O54" s="188">
        <v>274728</v>
      </c>
      <c r="P54" s="187">
        <f>SUM(J54:O54)</f>
        <v>4195913</v>
      </c>
      <c r="Q54" s="191">
        <f>I54+P54</f>
        <v>4757866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37893</v>
      </c>
      <c r="H55" s="188">
        <f t="shared" si="13"/>
        <v>87371</v>
      </c>
      <c r="I55" s="189">
        <f t="shared" si="13"/>
        <v>125264</v>
      </c>
      <c r="J55" s="190">
        <f t="shared" si="13"/>
        <v>0</v>
      </c>
      <c r="K55" s="188">
        <f t="shared" si="13"/>
        <v>549602</v>
      </c>
      <c r="L55" s="187">
        <f t="shared" si="13"/>
        <v>1050179</v>
      </c>
      <c r="M55" s="187">
        <f t="shared" si="13"/>
        <v>1450173</v>
      </c>
      <c r="N55" s="187">
        <f t="shared" si="13"/>
        <v>1189301</v>
      </c>
      <c r="O55" s="188">
        <f t="shared" si="13"/>
        <v>1024974</v>
      </c>
      <c r="P55" s="187">
        <f t="shared" si="13"/>
        <v>5264229</v>
      </c>
      <c r="Q55" s="191">
        <f t="shared" si="13"/>
        <v>5389493</v>
      </c>
    </row>
    <row r="56" spans="3:17" ht="18" customHeight="1">
      <c r="C56" s="130"/>
      <c r="D56" s="133"/>
      <c r="E56" s="134" t="s">
        <v>99</v>
      </c>
      <c r="F56" s="135"/>
      <c r="G56" s="187">
        <v>35362</v>
      </c>
      <c r="H56" s="188">
        <v>49380</v>
      </c>
      <c r="I56" s="189">
        <f>SUM(G56:H56)</f>
        <v>84742</v>
      </c>
      <c r="J56" s="190">
        <v>0</v>
      </c>
      <c r="K56" s="188">
        <v>503741</v>
      </c>
      <c r="L56" s="187">
        <v>835356</v>
      </c>
      <c r="M56" s="187">
        <v>1145488</v>
      </c>
      <c r="N56" s="187">
        <v>977705</v>
      </c>
      <c r="O56" s="188">
        <v>777172</v>
      </c>
      <c r="P56" s="187">
        <f>SUM(J56:O56)</f>
        <v>4239462</v>
      </c>
      <c r="Q56" s="191">
        <f>I56+P56</f>
        <v>4324204</v>
      </c>
    </row>
    <row r="57" spans="3:17" ht="18" customHeight="1">
      <c r="C57" s="130"/>
      <c r="D57" s="133"/>
      <c r="E57" s="284" t="s">
        <v>100</v>
      </c>
      <c r="F57" s="286"/>
      <c r="G57" s="187">
        <v>2531</v>
      </c>
      <c r="H57" s="188">
        <v>37991</v>
      </c>
      <c r="I57" s="189">
        <f>SUM(G57:H57)</f>
        <v>40522</v>
      </c>
      <c r="J57" s="190">
        <v>0</v>
      </c>
      <c r="K57" s="188">
        <v>45861</v>
      </c>
      <c r="L57" s="187">
        <v>214823</v>
      </c>
      <c r="M57" s="187">
        <v>304685</v>
      </c>
      <c r="N57" s="187">
        <v>211596</v>
      </c>
      <c r="O57" s="188">
        <v>247802</v>
      </c>
      <c r="P57" s="187">
        <f>SUM(J57:O57)</f>
        <v>1024767</v>
      </c>
      <c r="Q57" s="191">
        <f>I57+P57</f>
        <v>1065289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235581</v>
      </c>
      <c r="H59" s="188">
        <f t="shared" si="14"/>
        <v>246459</v>
      </c>
      <c r="I59" s="189">
        <f t="shared" si="14"/>
        <v>482040</v>
      </c>
      <c r="J59" s="190">
        <f t="shared" si="14"/>
        <v>0</v>
      </c>
      <c r="K59" s="188">
        <f t="shared" si="14"/>
        <v>612628</v>
      </c>
      <c r="L59" s="187">
        <f t="shared" si="14"/>
        <v>1143262</v>
      </c>
      <c r="M59" s="187">
        <f t="shared" si="14"/>
        <v>1264972</v>
      </c>
      <c r="N59" s="187">
        <f t="shared" si="14"/>
        <v>891920</v>
      </c>
      <c r="O59" s="188">
        <f t="shared" si="14"/>
        <v>992021</v>
      </c>
      <c r="P59" s="187">
        <f t="shared" si="14"/>
        <v>4904803</v>
      </c>
      <c r="Q59" s="191">
        <f t="shared" si="14"/>
        <v>5386843</v>
      </c>
    </row>
    <row r="60" spans="3:17" ht="18" customHeight="1">
      <c r="C60" s="130"/>
      <c r="D60" s="133"/>
      <c r="E60" s="134" t="s">
        <v>102</v>
      </c>
      <c r="F60" s="135"/>
      <c r="G60" s="187">
        <v>235581</v>
      </c>
      <c r="H60" s="188">
        <v>246459</v>
      </c>
      <c r="I60" s="189">
        <f>SUM(G60:H60)</f>
        <v>482040</v>
      </c>
      <c r="J60" s="190">
        <v>0</v>
      </c>
      <c r="K60" s="188">
        <v>612628</v>
      </c>
      <c r="L60" s="187">
        <v>1143262</v>
      </c>
      <c r="M60" s="187">
        <v>1264972</v>
      </c>
      <c r="N60" s="187">
        <v>891920</v>
      </c>
      <c r="O60" s="188">
        <v>992021</v>
      </c>
      <c r="P60" s="187">
        <f>SUM(J60:O60)</f>
        <v>4904803</v>
      </c>
      <c r="Q60" s="191">
        <f>I60+P60</f>
        <v>5386843</v>
      </c>
    </row>
    <row r="61" spans="3:17" ht="18" customHeight="1">
      <c r="C61" s="158"/>
      <c r="D61" s="134" t="s">
        <v>106</v>
      </c>
      <c r="E61" s="136"/>
      <c r="F61" s="136"/>
      <c r="G61" s="218">
        <v>393360</v>
      </c>
      <c r="H61" s="218">
        <v>557660</v>
      </c>
      <c r="I61" s="219">
        <f>SUM(G61:H61)</f>
        <v>951020</v>
      </c>
      <c r="J61" s="220">
        <v>0</v>
      </c>
      <c r="K61" s="218">
        <v>1606049</v>
      </c>
      <c r="L61" s="221">
        <v>1651572</v>
      </c>
      <c r="M61" s="221">
        <v>1365331</v>
      </c>
      <c r="N61" s="221">
        <v>1184920</v>
      </c>
      <c r="O61" s="218">
        <v>986830</v>
      </c>
      <c r="P61" s="221">
        <f>SUM(J61:O61)</f>
        <v>6794702</v>
      </c>
      <c r="Q61" s="222">
        <f>I61+P61</f>
        <v>7745722</v>
      </c>
    </row>
    <row r="62" spans="3:17" ht="18" customHeight="1">
      <c r="C62" s="145"/>
      <c r="D62" s="146" t="s">
        <v>107</v>
      </c>
      <c r="E62" s="147"/>
      <c r="F62" s="147"/>
      <c r="G62" s="192">
        <v>799390</v>
      </c>
      <c r="H62" s="193">
        <v>376050</v>
      </c>
      <c r="I62" s="194">
        <f>SUM(G62:H62)</f>
        <v>1175440</v>
      </c>
      <c r="J62" s="195">
        <v>0</v>
      </c>
      <c r="K62" s="193">
        <v>1734190</v>
      </c>
      <c r="L62" s="192">
        <v>1280200</v>
      </c>
      <c r="M62" s="192">
        <v>1292615</v>
      </c>
      <c r="N62" s="192">
        <v>694960</v>
      </c>
      <c r="O62" s="193">
        <v>613370</v>
      </c>
      <c r="P62" s="194">
        <f>SUM(J62:O62)</f>
        <v>5615335</v>
      </c>
      <c r="Q62" s="196">
        <f>I62+P62</f>
        <v>6790775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21922</v>
      </c>
      <c r="H63" s="183">
        <f t="shared" si="15"/>
        <v>148042</v>
      </c>
      <c r="I63" s="184">
        <f t="shared" si="15"/>
        <v>169964</v>
      </c>
      <c r="J63" s="185">
        <f t="shared" si="15"/>
        <v>0</v>
      </c>
      <c r="K63" s="183">
        <f t="shared" si="15"/>
        <v>2927102</v>
      </c>
      <c r="L63" s="182">
        <f t="shared" si="15"/>
        <v>2739973</v>
      </c>
      <c r="M63" s="182">
        <f t="shared" si="15"/>
        <v>2315805</v>
      </c>
      <c r="N63" s="182">
        <f t="shared" si="15"/>
        <v>2409783</v>
      </c>
      <c r="O63" s="183">
        <f t="shared" si="15"/>
        <v>993705</v>
      </c>
      <c r="P63" s="182">
        <f t="shared" si="15"/>
        <v>11386368</v>
      </c>
      <c r="Q63" s="186">
        <f t="shared" si="15"/>
        <v>11556332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8515</v>
      </c>
      <c r="H65" s="188">
        <v>5854</v>
      </c>
      <c r="I65" s="189">
        <f>SUM(G65:H65)</f>
        <v>14369</v>
      </c>
      <c r="J65" s="190">
        <v>0</v>
      </c>
      <c r="K65" s="188">
        <v>149794</v>
      </c>
      <c r="L65" s="187">
        <v>149359</v>
      </c>
      <c r="M65" s="187">
        <v>173055</v>
      </c>
      <c r="N65" s="187">
        <v>518003</v>
      </c>
      <c r="O65" s="188">
        <v>236783</v>
      </c>
      <c r="P65" s="187">
        <f t="shared" si="16"/>
        <v>1226994</v>
      </c>
      <c r="Q65" s="191">
        <f t="shared" si="17"/>
        <v>1241363</v>
      </c>
    </row>
    <row r="66" spans="3:17" ht="18" customHeight="1">
      <c r="C66" s="130"/>
      <c r="D66" s="284" t="s">
        <v>80</v>
      </c>
      <c r="E66" s="285"/>
      <c r="F66" s="286"/>
      <c r="G66" s="187">
        <v>13407</v>
      </c>
      <c r="H66" s="188">
        <v>39975</v>
      </c>
      <c r="I66" s="189">
        <f>SUM(G66:H66)</f>
        <v>53382</v>
      </c>
      <c r="J66" s="190">
        <v>0</v>
      </c>
      <c r="K66" s="188">
        <v>152572</v>
      </c>
      <c r="L66" s="187">
        <v>243421</v>
      </c>
      <c r="M66" s="187">
        <v>216738</v>
      </c>
      <c r="N66" s="187">
        <v>107498</v>
      </c>
      <c r="O66" s="188">
        <v>74740</v>
      </c>
      <c r="P66" s="187">
        <f t="shared" si="16"/>
        <v>794969</v>
      </c>
      <c r="Q66" s="191">
        <f t="shared" si="17"/>
        <v>848351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102213</v>
      </c>
      <c r="I67" s="189">
        <f>SUM(G67:H67)</f>
        <v>102213</v>
      </c>
      <c r="J67" s="200"/>
      <c r="K67" s="188">
        <v>2624736</v>
      </c>
      <c r="L67" s="187">
        <v>2347193</v>
      </c>
      <c r="M67" s="187">
        <v>1926012</v>
      </c>
      <c r="N67" s="187">
        <v>1784282</v>
      </c>
      <c r="O67" s="188">
        <v>682182</v>
      </c>
      <c r="P67" s="187">
        <f t="shared" si="16"/>
        <v>9364405</v>
      </c>
      <c r="Q67" s="191">
        <f t="shared" si="17"/>
        <v>9466618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21855</v>
      </c>
      <c r="I70" s="184">
        <f>SUM(I71:I73)</f>
        <v>21855</v>
      </c>
      <c r="J70" s="203"/>
      <c r="K70" s="183">
        <f aca="true" t="shared" si="18" ref="K70:Q70">SUM(K71:K73)</f>
        <v>5472588</v>
      </c>
      <c r="L70" s="182">
        <f t="shared" si="18"/>
        <v>10174406</v>
      </c>
      <c r="M70" s="182">
        <f t="shared" si="18"/>
        <v>14354964</v>
      </c>
      <c r="N70" s="182">
        <f t="shared" si="18"/>
        <v>14795454</v>
      </c>
      <c r="O70" s="183">
        <f t="shared" si="18"/>
        <v>22572160</v>
      </c>
      <c r="P70" s="182">
        <f t="shared" si="18"/>
        <v>67369572</v>
      </c>
      <c r="Q70" s="186">
        <f t="shared" si="18"/>
        <v>67391427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21855</v>
      </c>
      <c r="I71" s="189">
        <f>SUM(G71:H71)</f>
        <v>21855</v>
      </c>
      <c r="J71" s="200"/>
      <c r="K71" s="188">
        <v>1616832</v>
      </c>
      <c r="L71" s="187">
        <v>4212574</v>
      </c>
      <c r="M71" s="187">
        <v>6911393</v>
      </c>
      <c r="N71" s="187">
        <v>7774135</v>
      </c>
      <c r="O71" s="188">
        <v>9943698</v>
      </c>
      <c r="P71" s="187">
        <f>SUM(J71:O71)</f>
        <v>30458632</v>
      </c>
      <c r="Q71" s="191">
        <f>I71+P71</f>
        <v>30480487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3678460</v>
      </c>
      <c r="L72" s="187">
        <v>5893935</v>
      </c>
      <c r="M72" s="187">
        <v>6666803</v>
      </c>
      <c r="N72" s="187">
        <v>5148826</v>
      </c>
      <c r="O72" s="188">
        <v>4489782</v>
      </c>
      <c r="P72" s="187">
        <f>SUM(J72:O72)</f>
        <v>25877806</v>
      </c>
      <c r="Q72" s="191">
        <f>I72+P72</f>
        <v>25877806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177296</v>
      </c>
      <c r="L73" s="209">
        <v>67897</v>
      </c>
      <c r="M73" s="209">
        <v>776768</v>
      </c>
      <c r="N73" s="209">
        <v>1872493</v>
      </c>
      <c r="O73" s="208">
        <v>8138680</v>
      </c>
      <c r="P73" s="209">
        <f>SUM(J73:O73)</f>
        <v>11033134</v>
      </c>
      <c r="Q73" s="210">
        <f>I73+P73</f>
        <v>11033134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5788975</v>
      </c>
      <c r="H74" s="212">
        <f t="shared" si="19"/>
        <v>5209708</v>
      </c>
      <c r="I74" s="213">
        <f t="shared" si="19"/>
        <v>10998683</v>
      </c>
      <c r="J74" s="214">
        <f t="shared" si="19"/>
        <v>83</v>
      </c>
      <c r="K74" s="212">
        <f t="shared" si="19"/>
        <v>24728677</v>
      </c>
      <c r="L74" s="211">
        <f t="shared" si="19"/>
        <v>29541698</v>
      </c>
      <c r="M74" s="211">
        <f t="shared" si="19"/>
        <v>34108992</v>
      </c>
      <c r="N74" s="211">
        <f t="shared" si="19"/>
        <v>29214617</v>
      </c>
      <c r="O74" s="212">
        <f t="shared" si="19"/>
        <v>35825690</v>
      </c>
      <c r="P74" s="211">
        <f t="shared" si="19"/>
        <v>153419757</v>
      </c>
      <c r="Q74" s="215">
        <f t="shared" si="19"/>
        <v>164418440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63998989</v>
      </c>
      <c r="H76" s="183">
        <f t="shared" si="20"/>
        <v>54943250</v>
      </c>
      <c r="I76" s="184">
        <f t="shared" si="20"/>
        <v>118942239</v>
      </c>
      <c r="J76" s="185">
        <f t="shared" si="20"/>
        <v>880</v>
      </c>
      <c r="K76" s="223">
        <f t="shared" si="20"/>
        <v>174114104</v>
      </c>
      <c r="L76" s="182">
        <f t="shared" si="20"/>
        <v>177923150</v>
      </c>
      <c r="M76" s="182">
        <f t="shared" si="20"/>
        <v>185634318</v>
      </c>
      <c r="N76" s="182">
        <f t="shared" si="20"/>
        <v>127014061</v>
      </c>
      <c r="O76" s="183">
        <f t="shared" si="20"/>
        <v>129134477</v>
      </c>
      <c r="P76" s="182">
        <f t="shared" si="20"/>
        <v>793820990</v>
      </c>
      <c r="Q76" s="186">
        <f t="shared" si="20"/>
        <v>912763229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30212477</v>
      </c>
      <c r="H77" s="188">
        <f t="shared" si="21"/>
        <v>19464743</v>
      </c>
      <c r="I77" s="189">
        <f t="shared" si="21"/>
        <v>49677220</v>
      </c>
      <c r="J77" s="190">
        <f t="shared" si="21"/>
        <v>880</v>
      </c>
      <c r="K77" s="224">
        <f t="shared" si="21"/>
        <v>66277355</v>
      </c>
      <c r="L77" s="187">
        <f t="shared" si="21"/>
        <v>65613498</v>
      </c>
      <c r="M77" s="187">
        <f t="shared" si="21"/>
        <v>74544507</v>
      </c>
      <c r="N77" s="187">
        <f t="shared" si="21"/>
        <v>56168830</v>
      </c>
      <c r="O77" s="188">
        <f t="shared" si="21"/>
        <v>75889379</v>
      </c>
      <c r="P77" s="187">
        <f t="shared" si="21"/>
        <v>338494449</v>
      </c>
      <c r="Q77" s="191">
        <f t="shared" si="21"/>
        <v>388171669</v>
      </c>
    </row>
    <row r="78" spans="3:17" ht="18" customHeight="1">
      <c r="C78" s="130"/>
      <c r="D78" s="133"/>
      <c r="E78" s="134" t="s">
        <v>92</v>
      </c>
      <c r="F78" s="135"/>
      <c r="G78" s="187">
        <v>27747371</v>
      </c>
      <c r="H78" s="188">
        <v>15846596</v>
      </c>
      <c r="I78" s="189">
        <f>SUM(G78:H78)</f>
        <v>43593967</v>
      </c>
      <c r="J78" s="190">
        <v>880</v>
      </c>
      <c r="K78" s="224">
        <v>53701962</v>
      </c>
      <c r="L78" s="187">
        <v>51385608</v>
      </c>
      <c r="M78" s="187">
        <v>54059550</v>
      </c>
      <c r="N78" s="187">
        <v>39080782</v>
      </c>
      <c r="O78" s="188">
        <v>45901023</v>
      </c>
      <c r="P78" s="187">
        <f>SUM(J78:O78)</f>
        <v>244129805</v>
      </c>
      <c r="Q78" s="191">
        <f>I78+P78</f>
        <v>287723772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199152</v>
      </c>
      <c r="I79" s="189">
        <f>SUM(G79:H79)</f>
        <v>199152</v>
      </c>
      <c r="J79" s="190">
        <v>0</v>
      </c>
      <c r="K79" s="224">
        <v>170660</v>
      </c>
      <c r="L79" s="187">
        <v>738325</v>
      </c>
      <c r="M79" s="187">
        <v>2101250</v>
      </c>
      <c r="N79" s="187">
        <v>4091374</v>
      </c>
      <c r="O79" s="188">
        <v>10209138</v>
      </c>
      <c r="P79" s="187">
        <f>SUM(J79:O79)</f>
        <v>17310747</v>
      </c>
      <c r="Q79" s="191">
        <f>I79+P79</f>
        <v>17509899</v>
      </c>
    </row>
    <row r="80" spans="3:17" ht="18" customHeight="1">
      <c r="C80" s="130"/>
      <c r="D80" s="133"/>
      <c r="E80" s="134" t="s">
        <v>94</v>
      </c>
      <c r="F80" s="135"/>
      <c r="G80" s="187">
        <v>1630854</v>
      </c>
      <c r="H80" s="188">
        <v>2629987</v>
      </c>
      <c r="I80" s="189">
        <f>SUM(G80:H80)</f>
        <v>4260841</v>
      </c>
      <c r="J80" s="190">
        <v>0</v>
      </c>
      <c r="K80" s="224">
        <v>9660913</v>
      </c>
      <c r="L80" s="187">
        <v>10394805</v>
      </c>
      <c r="M80" s="187">
        <v>15489183</v>
      </c>
      <c r="N80" s="187">
        <v>10818962</v>
      </c>
      <c r="O80" s="188">
        <v>17468682</v>
      </c>
      <c r="P80" s="187">
        <f>SUM(J80:O80)</f>
        <v>63832545</v>
      </c>
      <c r="Q80" s="191">
        <f>I80+P80</f>
        <v>68093386</v>
      </c>
    </row>
    <row r="81" spans="3:17" ht="18" customHeight="1">
      <c r="C81" s="130"/>
      <c r="D81" s="133"/>
      <c r="E81" s="134" t="s">
        <v>95</v>
      </c>
      <c r="F81" s="135"/>
      <c r="G81" s="187">
        <v>102752</v>
      </c>
      <c r="H81" s="188">
        <v>177008</v>
      </c>
      <c r="I81" s="189">
        <f>SUM(G81:H81)</f>
        <v>279760</v>
      </c>
      <c r="J81" s="190">
        <v>0</v>
      </c>
      <c r="K81" s="224">
        <v>538720</v>
      </c>
      <c r="L81" s="187">
        <v>544960</v>
      </c>
      <c r="M81" s="187">
        <v>421824</v>
      </c>
      <c r="N81" s="187">
        <v>387712</v>
      </c>
      <c r="O81" s="188">
        <v>237536</v>
      </c>
      <c r="P81" s="187">
        <f>SUM(J81:O81)</f>
        <v>2130752</v>
      </c>
      <c r="Q81" s="191">
        <f>I81+P81</f>
        <v>2410512</v>
      </c>
    </row>
    <row r="82" spans="3:17" ht="18" customHeight="1">
      <c r="C82" s="130"/>
      <c r="D82" s="133"/>
      <c r="E82" s="295" t="s">
        <v>105</v>
      </c>
      <c r="F82" s="296"/>
      <c r="G82" s="187">
        <v>731500</v>
      </c>
      <c r="H82" s="188">
        <v>612000</v>
      </c>
      <c r="I82" s="189">
        <f>SUM(G82:H82)</f>
        <v>1343500</v>
      </c>
      <c r="J82" s="190">
        <v>0</v>
      </c>
      <c r="K82" s="224">
        <v>2205100</v>
      </c>
      <c r="L82" s="187">
        <v>2549800</v>
      </c>
      <c r="M82" s="187">
        <v>2472700</v>
      </c>
      <c r="N82" s="187">
        <v>1790000</v>
      </c>
      <c r="O82" s="188">
        <v>2073000</v>
      </c>
      <c r="P82" s="187">
        <f>SUM(J82:O82)</f>
        <v>11090600</v>
      </c>
      <c r="Q82" s="191">
        <f>I82+P82</f>
        <v>12434100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15232912</v>
      </c>
      <c r="H83" s="188">
        <f t="shared" si="22"/>
        <v>20338958</v>
      </c>
      <c r="I83" s="189">
        <f t="shared" si="22"/>
        <v>35571870</v>
      </c>
      <c r="J83" s="190">
        <f t="shared" si="22"/>
        <v>0</v>
      </c>
      <c r="K83" s="224">
        <f t="shared" si="22"/>
        <v>58502698</v>
      </c>
      <c r="L83" s="187">
        <f t="shared" si="22"/>
        <v>55652486</v>
      </c>
      <c r="M83" s="187">
        <f t="shared" si="22"/>
        <v>52628827</v>
      </c>
      <c r="N83" s="187">
        <f t="shared" si="22"/>
        <v>28653253</v>
      </c>
      <c r="O83" s="188">
        <f t="shared" si="22"/>
        <v>15189010</v>
      </c>
      <c r="P83" s="187">
        <f t="shared" si="22"/>
        <v>210626274</v>
      </c>
      <c r="Q83" s="191">
        <f t="shared" si="22"/>
        <v>246198144</v>
      </c>
    </row>
    <row r="84" spans="3:17" ht="18" customHeight="1">
      <c r="C84" s="130"/>
      <c r="D84" s="133"/>
      <c r="E84" s="137" t="s">
        <v>97</v>
      </c>
      <c r="F84" s="137"/>
      <c r="G84" s="187">
        <v>12717945</v>
      </c>
      <c r="H84" s="188">
        <v>17012782</v>
      </c>
      <c r="I84" s="189">
        <f>SUM(G84:H84)</f>
        <v>29730727</v>
      </c>
      <c r="J84" s="190">
        <v>0</v>
      </c>
      <c r="K84" s="224">
        <v>47779479</v>
      </c>
      <c r="L84" s="187">
        <v>43817403</v>
      </c>
      <c r="M84" s="187">
        <v>41195355</v>
      </c>
      <c r="N84" s="187">
        <v>21878761</v>
      </c>
      <c r="O84" s="188">
        <v>12331859</v>
      </c>
      <c r="P84" s="187">
        <f>SUM(J84:O84)</f>
        <v>167002857</v>
      </c>
      <c r="Q84" s="191">
        <f>I84+P84</f>
        <v>196733584</v>
      </c>
    </row>
    <row r="85" spans="3:17" ht="18" customHeight="1">
      <c r="C85" s="130"/>
      <c r="D85" s="133"/>
      <c r="E85" s="137" t="s">
        <v>98</v>
      </c>
      <c r="F85" s="137"/>
      <c r="G85" s="187">
        <v>2514967</v>
      </c>
      <c r="H85" s="188">
        <v>3326176</v>
      </c>
      <c r="I85" s="189">
        <f>SUM(G85:H85)</f>
        <v>5841143</v>
      </c>
      <c r="J85" s="190">
        <v>0</v>
      </c>
      <c r="K85" s="224">
        <v>10723219</v>
      </c>
      <c r="L85" s="187">
        <v>11835083</v>
      </c>
      <c r="M85" s="187">
        <v>11433472</v>
      </c>
      <c r="N85" s="187">
        <v>6774492</v>
      </c>
      <c r="O85" s="188">
        <v>2857151</v>
      </c>
      <c r="P85" s="187">
        <f>SUM(J85:O85)</f>
        <v>43623417</v>
      </c>
      <c r="Q85" s="191">
        <f>I85+P85</f>
        <v>49464560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394082</v>
      </c>
      <c r="H86" s="188">
        <f t="shared" si="23"/>
        <v>908647</v>
      </c>
      <c r="I86" s="189">
        <f t="shared" si="23"/>
        <v>1302729</v>
      </c>
      <c r="J86" s="190">
        <f t="shared" si="23"/>
        <v>0</v>
      </c>
      <c r="K86" s="224">
        <f t="shared" si="23"/>
        <v>5715811</v>
      </c>
      <c r="L86" s="187">
        <f t="shared" si="23"/>
        <v>10907714</v>
      </c>
      <c r="M86" s="187">
        <f t="shared" si="23"/>
        <v>15079064</v>
      </c>
      <c r="N86" s="187">
        <f t="shared" si="23"/>
        <v>12351155</v>
      </c>
      <c r="O86" s="188">
        <f t="shared" si="23"/>
        <v>10647912</v>
      </c>
      <c r="P86" s="187">
        <f t="shared" si="23"/>
        <v>54701656</v>
      </c>
      <c r="Q86" s="191">
        <f t="shared" si="23"/>
        <v>56004385</v>
      </c>
    </row>
    <row r="87" spans="3:17" ht="18" customHeight="1">
      <c r="C87" s="130"/>
      <c r="D87" s="133"/>
      <c r="E87" s="134" t="s">
        <v>99</v>
      </c>
      <c r="F87" s="135"/>
      <c r="G87" s="187">
        <v>367760</v>
      </c>
      <c r="H87" s="188">
        <v>513543</v>
      </c>
      <c r="I87" s="189">
        <f>SUM(G87:H87)</f>
        <v>881303</v>
      </c>
      <c r="J87" s="190">
        <v>0</v>
      </c>
      <c r="K87" s="224">
        <v>5238861</v>
      </c>
      <c r="L87" s="187">
        <v>8676369</v>
      </c>
      <c r="M87" s="187">
        <v>11912304</v>
      </c>
      <c r="N87" s="187">
        <v>10150568</v>
      </c>
      <c r="O87" s="188">
        <v>8070782</v>
      </c>
      <c r="P87" s="187">
        <f>SUM(J87:O87)</f>
        <v>44048884</v>
      </c>
      <c r="Q87" s="191">
        <f>I87+P87</f>
        <v>44930187</v>
      </c>
    </row>
    <row r="88" spans="3:17" ht="18" customHeight="1">
      <c r="C88" s="130"/>
      <c r="D88" s="133"/>
      <c r="E88" s="284" t="s">
        <v>100</v>
      </c>
      <c r="F88" s="286"/>
      <c r="G88" s="187">
        <v>26322</v>
      </c>
      <c r="H88" s="188">
        <v>395104</v>
      </c>
      <c r="I88" s="189">
        <f>SUM(G88:H88)</f>
        <v>421426</v>
      </c>
      <c r="J88" s="190">
        <v>0</v>
      </c>
      <c r="K88" s="224">
        <v>476950</v>
      </c>
      <c r="L88" s="187">
        <v>2231345</v>
      </c>
      <c r="M88" s="187">
        <v>3166760</v>
      </c>
      <c r="N88" s="187">
        <v>2200587</v>
      </c>
      <c r="O88" s="188">
        <v>2577130</v>
      </c>
      <c r="P88" s="187">
        <f>SUM(J88:O88)</f>
        <v>10652772</v>
      </c>
      <c r="Q88" s="191">
        <f>I88+P88</f>
        <v>11074198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5520067</v>
      </c>
      <c r="H90" s="188">
        <f t="shared" si="24"/>
        <v>4375105</v>
      </c>
      <c r="I90" s="189">
        <f t="shared" si="24"/>
        <v>9895172</v>
      </c>
      <c r="J90" s="190">
        <f t="shared" si="24"/>
        <v>0</v>
      </c>
      <c r="K90" s="188">
        <f t="shared" si="24"/>
        <v>8277062</v>
      </c>
      <c r="L90" s="187">
        <f t="shared" si="24"/>
        <v>14720242</v>
      </c>
      <c r="M90" s="187">
        <f t="shared" si="24"/>
        <v>15223087</v>
      </c>
      <c r="N90" s="187">
        <f t="shared" si="24"/>
        <v>9934363</v>
      </c>
      <c r="O90" s="188">
        <f t="shared" si="24"/>
        <v>10452705</v>
      </c>
      <c r="P90" s="187">
        <f t="shared" si="24"/>
        <v>58607459</v>
      </c>
      <c r="Q90" s="191">
        <f t="shared" si="24"/>
        <v>68502631</v>
      </c>
    </row>
    <row r="91" spans="3:17" ht="18" customHeight="1">
      <c r="C91" s="130"/>
      <c r="D91" s="133"/>
      <c r="E91" s="139" t="s">
        <v>102</v>
      </c>
      <c r="F91" s="135"/>
      <c r="G91" s="187">
        <v>2355810</v>
      </c>
      <c r="H91" s="188">
        <v>2464590</v>
      </c>
      <c r="I91" s="189">
        <f>SUM(G91:H91)</f>
        <v>4820400</v>
      </c>
      <c r="J91" s="190">
        <v>0</v>
      </c>
      <c r="K91" s="188">
        <v>6126280</v>
      </c>
      <c r="L91" s="187">
        <v>11432620</v>
      </c>
      <c r="M91" s="187">
        <v>12649720</v>
      </c>
      <c r="N91" s="187">
        <v>8919200</v>
      </c>
      <c r="O91" s="188">
        <v>9920210</v>
      </c>
      <c r="P91" s="187">
        <f>SUM(J91:O91)</f>
        <v>49048030</v>
      </c>
      <c r="Q91" s="191">
        <f>I91+P91</f>
        <v>53868430</v>
      </c>
    </row>
    <row r="92" spans="3:17" ht="18" customHeight="1">
      <c r="C92" s="130"/>
      <c r="D92" s="140"/>
      <c r="E92" s="137" t="s">
        <v>74</v>
      </c>
      <c r="F92" s="141"/>
      <c r="G92" s="187">
        <v>750330</v>
      </c>
      <c r="H92" s="188">
        <v>334903</v>
      </c>
      <c r="I92" s="189">
        <f>SUM(G92:H92)</f>
        <v>1085233</v>
      </c>
      <c r="J92" s="190">
        <v>0</v>
      </c>
      <c r="K92" s="188">
        <v>738104</v>
      </c>
      <c r="L92" s="187">
        <v>957784</v>
      </c>
      <c r="M92" s="187">
        <v>864092</v>
      </c>
      <c r="N92" s="187">
        <v>465450</v>
      </c>
      <c r="O92" s="188">
        <v>75495</v>
      </c>
      <c r="P92" s="187">
        <f>SUM(J92:O92)</f>
        <v>3100925</v>
      </c>
      <c r="Q92" s="191">
        <f>I92+P92</f>
        <v>4186158</v>
      </c>
    </row>
    <row r="93" spans="3:17" ht="18" customHeight="1">
      <c r="C93" s="130"/>
      <c r="D93" s="142"/>
      <c r="E93" s="134" t="s">
        <v>75</v>
      </c>
      <c r="F93" s="143"/>
      <c r="G93" s="187">
        <v>2413927</v>
      </c>
      <c r="H93" s="188">
        <v>1575612</v>
      </c>
      <c r="I93" s="189">
        <f>SUM(G93:H93)</f>
        <v>3989539</v>
      </c>
      <c r="J93" s="190">
        <v>0</v>
      </c>
      <c r="K93" s="188">
        <v>1412678</v>
      </c>
      <c r="L93" s="187">
        <v>2329838</v>
      </c>
      <c r="M93" s="187">
        <v>1709275</v>
      </c>
      <c r="N93" s="187">
        <v>549713</v>
      </c>
      <c r="O93" s="188">
        <v>457000</v>
      </c>
      <c r="P93" s="187">
        <f>SUM(J93:O93)</f>
        <v>6458504</v>
      </c>
      <c r="Q93" s="191">
        <f>I93+P93</f>
        <v>10448043</v>
      </c>
    </row>
    <row r="94" spans="3:17" ht="18" customHeight="1">
      <c r="C94" s="130"/>
      <c r="D94" s="133" t="s">
        <v>76</v>
      </c>
      <c r="E94" s="144"/>
      <c r="F94" s="144"/>
      <c r="G94" s="187">
        <v>4165869</v>
      </c>
      <c r="H94" s="188">
        <v>5869667</v>
      </c>
      <c r="I94" s="189">
        <f>SUM(G94:H94)</f>
        <v>10035536</v>
      </c>
      <c r="J94" s="190">
        <v>0</v>
      </c>
      <c r="K94" s="188">
        <v>16963684</v>
      </c>
      <c r="L94" s="187">
        <v>17466770</v>
      </c>
      <c r="M94" s="187">
        <v>14462256</v>
      </c>
      <c r="N94" s="187">
        <v>12543316</v>
      </c>
      <c r="O94" s="188">
        <v>10455855</v>
      </c>
      <c r="P94" s="187">
        <f>SUM(J94:O94)</f>
        <v>71891881</v>
      </c>
      <c r="Q94" s="191">
        <f>I94+P94</f>
        <v>81927417</v>
      </c>
    </row>
    <row r="95" spans="3:17" ht="18" customHeight="1">
      <c r="C95" s="145"/>
      <c r="D95" s="146" t="s">
        <v>103</v>
      </c>
      <c r="E95" s="147"/>
      <c r="F95" s="147"/>
      <c r="G95" s="192">
        <v>8473582</v>
      </c>
      <c r="H95" s="193">
        <v>3986130</v>
      </c>
      <c r="I95" s="194">
        <f>SUM(G95:H95)</f>
        <v>12459712</v>
      </c>
      <c r="J95" s="195">
        <v>0</v>
      </c>
      <c r="K95" s="193">
        <v>18377494</v>
      </c>
      <c r="L95" s="192">
        <v>13562440</v>
      </c>
      <c r="M95" s="192">
        <v>13696577</v>
      </c>
      <c r="N95" s="192">
        <v>7363144</v>
      </c>
      <c r="O95" s="193">
        <v>6499616</v>
      </c>
      <c r="P95" s="194">
        <f>SUM(J95:O95)</f>
        <v>59499271</v>
      </c>
      <c r="Q95" s="196">
        <f>I95+P95</f>
        <v>71958983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232372</v>
      </c>
      <c r="H96" s="183">
        <f t="shared" si="25"/>
        <v>1569243</v>
      </c>
      <c r="I96" s="184">
        <f t="shared" si="25"/>
        <v>1801615</v>
      </c>
      <c r="J96" s="185">
        <f t="shared" si="25"/>
        <v>0</v>
      </c>
      <c r="K96" s="223">
        <f t="shared" si="25"/>
        <v>31012838</v>
      </c>
      <c r="L96" s="182">
        <f t="shared" si="25"/>
        <v>28990286</v>
      </c>
      <c r="M96" s="182">
        <f t="shared" si="25"/>
        <v>24474973</v>
      </c>
      <c r="N96" s="182">
        <f t="shared" si="25"/>
        <v>25524344</v>
      </c>
      <c r="O96" s="183">
        <f t="shared" si="25"/>
        <v>10533256</v>
      </c>
      <c r="P96" s="182">
        <f t="shared" si="25"/>
        <v>120535697</v>
      </c>
      <c r="Q96" s="186">
        <f>SUM(Q97:Q102)</f>
        <v>122337312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90259</v>
      </c>
      <c r="H98" s="188">
        <v>62052</v>
      </c>
      <c r="I98" s="189">
        <f>SUM(G98:H98)</f>
        <v>152311</v>
      </c>
      <c r="J98" s="190">
        <v>0</v>
      </c>
      <c r="K98" s="224">
        <v>1584721</v>
      </c>
      <c r="L98" s="187">
        <v>1583200</v>
      </c>
      <c r="M98" s="187">
        <v>1834381</v>
      </c>
      <c r="N98" s="187">
        <v>5489164</v>
      </c>
      <c r="O98" s="188">
        <v>2509889</v>
      </c>
      <c r="P98" s="187">
        <f t="shared" si="26"/>
        <v>13001355</v>
      </c>
      <c r="Q98" s="191">
        <f>I98+P98</f>
        <v>13153666</v>
      </c>
    </row>
    <row r="99" spans="3:17" ht="18" customHeight="1">
      <c r="C99" s="130"/>
      <c r="D99" s="284" t="s">
        <v>80</v>
      </c>
      <c r="E99" s="285"/>
      <c r="F99" s="286"/>
      <c r="G99" s="187">
        <v>142113</v>
      </c>
      <c r="H99" s="188">
        <v>423735</v>
      </c>
      <c r="I99" s="189">
        <f>SUM(G99:H99)</f>
        <v>565848</v>
      </c>
      <c r="J99" s="190">
        <v>0</v>
      </c>
      <c r="K99" s="224">
        <v>1617261</v>
      </c>
      <c r="L99" s="187">
        <v>2580262</v>
      </c>
      <c r="M99" s="187">
        <v>2297417</v>
      </c>
      <c r="N99" s="187">
        <v>1139478</v>
      </c>
      <c r="O99" s="188">
        <v>792244</v>
      </c>
      <c r="P99" s="187">
        <f>SUM(J99:O99)</f>
        <v>8426662</v>
      </c>
      <c r="Q99" s="191">
        <f t="shared" si="27"/>
        <v>8992510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1083456</v>
      </c>
      <c r="I100" s="189">
        <f>SUM(G100:H100)</f>
        <v>1083456</v>
      </c>
      <c r="J100" s="200"/>
      <c r="K100" s="224">
        <v>27810856</v>
      </c>
      <c r="L100" s="187">
        <v>24826824</v>
      </c>
      <c r="M100" s="187">
        <v>20343175</v>
      </c>
      <c r="N100" s="187">
        <v>18895702</v>
      </c>
      <c r="O100" s="188">
        <v>7231123</v>
      </c>
      <c r="P100" s="187">
        <f t="shared" si="26"/>
        <v>99107680</v>
      </c>
      <c r="Q100" s="191">
        <f t="shared" si="27"/>
        <v>100191136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227292</v>
      </c>
      <c r="I103" s="184">
        <f>SUM(I104:I106)</f>
        <v>227292</v>
      </c>
      <c r="J103" s="203"/>
      <c r="K103" s="223">
        <f aca="true" t="shared" si="28" ref="K103:P103">SUM(K104:K106)</f>
        <v>56784403</v>
      </c>
      <c r="L103" s="182">
        <f t="shared" si="28"/>
        <v>105559102</v>
      </c>
      <c r="M103" s="182">
        <f t="shared" si="28"/>
        <v>148819752</v>
      </c>
      <c r="N103" s="182">
        <f t="shared" si="28"/>
        <v>153439403</v>
      </c>
      <c r="O103" s="183">
        <f t="shared" si="28"/>
        <v>233881948</v>
      </c>
      <c r="P103" s="182">
        <f t="shared" si="28"/>
        <v>698484608</v>
      </c>
      <c r="Q103" s="186">
        <f>SUM(Q104:Q106)</f>
        <v>698711900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227292</v>
      </c>
      <c r="I104" s="189">
        <f>SUM(G104:H104)</f>
        <v>227292</v>
      </c>
      <c r="J104" s="200"/>
      <c r="K104" s="224">
        <v>16775779</v>
      </c>
      <c r="L104" s="187">
        <v>43708686</v>
      </c>
      <c r="M104" s="187">
        <v>71676180</v>
      </c>
      <c r="N104" s="187">
        <v>80632372</v>
      </c>
      <c r="O104" s="188">
        <v>103227718</v>
      </c>
      <c r="P104" s="187">
        <f>SUM(J104:O104)</f>
        <v>316020735</v>
      </c>
      <c r="Q104" s="191">
        <f>I104+P104</f>
        <v>316248027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38181704</v>
      </c>
      <c r="L105" s="187">
        <v>61148988</v>
      </c>
      <c r="M105" s="187">
        <v>69182317</v>
      </c>
      <c r="N105" s="187">
        <v>53496604</v>
      </c>
      <c r="O105" s="188">
        <v>46625577</v>
      </c>
      <c r="P105" s="187">
        <f>SUM(J105:O105)</f>
        <v>268635190</v>
      </c>
      <c r="Q105" s="191">
        <f>I105+P105</f>
        <v>268635190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1826920</v>
      </c>
      <c r="L106" s="209">
        <v>701428</v>
      </c>
      <c r="M106" s="209">
        <v>7961255</v>
      </c>
      <c r="N106" s="209">
        <v>19310427</v>
      </c>
      <c r="O106" s="208">
        <v>84028653</v>
      </c>
      <c r="P106" s="209">
        <f>SUM(J106:O106)</f>
        <v>113828683</v>
      </c>
      <c r="Q106" s="210">
        <f>I106+P106</f>
        <v>113828683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64231361</v>
      </c>
      <c r="H107" s="212">
        <f t="shared" si="29"/>
        <v>56739785</v>
      </c>
      <c r="I107" s="213">
        <f t="shared" si="29"/>
        <v>120971146</v>
      </c>
      <c r="J107" s="214">
        <f t="shared" si="29"/>
        <v>880</v>
      </c>
      <c r="K107" s="227">
        <f t="shared" si="29"/>
        <v>261911345</v>
      </c>
      <c r="L107" s="211">
        <f t="shared" si="29"/>
        <v>312472538</v>
      </c>
      <c r="M107" s="211">
        <f t="shared" si="29"/>
        <v>358929043</v>
      </c>
      <c r="N107" s="211">
        <f t="shared" si="29"/>
        <v>305977808</v>
      </c>
      <c r="O107" s="212">
        <f t="shared" si="29"/>
        <v>373549681</v>
      </c>
      <c r="P107" s="211">
        <f t="shared" si="29"/>
        <v>1612841295</v>
      </c>
      <c r="Q107" s="215">
        <f>Q76+Q96+Q103</f>
        <v>1733812441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58446273</v>
      </c>
      <c r="H109" s="183">
        <f t="shared" si="30"/>
        <v>49847230</v>
      </c>
      <c r="I109" s="184">
        <f t="shared" si="30"/>
        <v>108293503</v>
      </c>
      <c r="J109" s="185">
        <f t="shared" si="30"/>
        <v>792</v>
      </c>
      <c r="K109" s="223">
        <f t="shared" si="30"/>
        <v>158539262</v>
      </c>
      <c r="L109" s="182">
        <f t="shared" si="30"/>
        <v>161480828</v>
      </c>
      <c r="M109" s="182">
        <f t="shared" si="30"/>
        <v>168394711</v>
      </c>
      <c r="N109" s="182">
        <f t="shared" si="30"/>
        <v>115048490</v>
      </c>
      <c r="O109" s="183">
        <f t="shared" si="30"/>
        <v>116852126</v>
      </c>
      <c r="P109" s="182">
        <f t="shared" si="30"/>
        <v>720316209</v>
      </c>
      <c r="Q109" s="186">
        <f t="shared" si="30"/>
        <v>828609712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27191205</v>
      </c>
      <c r="H110" s="188">
        <f t="shared" si="31"/>
        <v>17518165</v>
      </c>
      <c r="I110" s="189">
        <f t="shared" si="31"/>
        <v>44709370</v>
      </c>
      <c r="J110" s="190">
        <f t="shared" si="31"/>
        <v>792</v>
      </c>
      <c r="K110" s="224">
        <f t="shared" si="31"/>
        <v>59649024</v>
      </c>
      <c r="L110" s="187">
        <f t="shared" si="31"/>
        <v>59048179</v>
      </c>
      <c r="M110" s="187">
        <f t="shared" si="31"/>
        <v>67089660</v>
      </c>
      <c r="N110" s="187">
        <f t="shared" si="31"/>
        <v>50551686</v>
      </c>
      <c r="O110" s="188">
        <f t="shared" si="31"/>
        <v>68286220</v>
      </c>
      <c r="P110" s="187">
        <f t="shared" si="31"/>
        <v>304625561</v>
      </c>
      <c r="Q110" s="191">
        <f t="shared" si="31"/>
        <v>349334931</v>
      </c>
    </row>
    <row r="111" spans="3:17" ht="18" customHeight="1">
      <c r="C111" s="130"/>
      <c r="D111" s="133"/>
      <c r="E111" s="134" t="s">
        <v>92</v>
      </c>
      <c r="F111" s="135"/>
      <c r="G111" s="187">
        <v>24972629</v>
      </c>
      <c r="H111" s="188">
        <v>14261857</v>
      </c>
      <c r="I111" s="189">
        <f>SUM(G111:H111)</f>
        <v>39234486</v>
      </c>
      <c r="J111" s="190">
        <v>792</v>
      </c>
      <c r="K111" s="224">
        <v>48331246</v>
      </c>
      <c r="L111" s="187">
        <v>46243164</v>
      </c>
      <c r="M111" s="187">
        <v>48653314</v>
      </c>
      <c r="N111" s="187">
        <v>35172526</v>
      </c>
      <c r="O111" s="188">
        <v>41310745</v>
      </c>
      <c r="P111" s="187">
        <f>SUM(J111:O111)</f>
        <v>219711787</v>
      </c>
      <c r="Q111" s="191">
        <f>I111+P111</f>
        <v>258946273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179236</v>
      </c>
      <c r="I112" s="189">
        <f>SUM(G112:H112)</f>
        <v>179236</v>
      </c>
      <c r="J112" s="190">
        <v>0</v>
      </c>
      <c r="K112" s="224">
        <v>153594</v>
      </c>
      <c r="L112" s="187">
        <v>664492</v>
      </c>
      <c r="M112" s="187">
        <v>1891123</v>
      </c>
      <c r="N112" s="187">
        <v>3682231</v>
      </c>
      <c r="O112" s="188">
        <v>9185567</v>
      </c>
      <c r="P112" s="187">
        <f>SUM(J112:O112)</f>
        <v>15577007</v>
      </c>
      <c r="Q112" s="191">
        <f>I112+P112</f>
        <v>15756243</v>
      </c>
    </row>
    <row r="113" spans="3:17" ht="18" customHeight="1">
      <c r="C113" s="130"/>
      <c r="D113" s="133"/>
      <c r="E113" s="134" t="s">
        <v>94</v>
      </c>
      <c r="F113" s="135"/>
      <c r="G113" s="187">
        <v>1467752</v>
      </c>
      <c r="H113" s="188">
        <v>2366967</v>
      </c>
      <c r="I113" s="189">
        <f>SUM(G113:H113)</f>
        <v>3834719</v>
      </c>
      <c r="J113" s="190">
        <v>0</v>
      </c>
      <c r="K113" s="224">
        <v>8694754</v>
      </c>
      <c r="L113" s="187">
        <v>9355250</v>
      </c>
      <c r="M113" s="187">
        <v>13940160</v>
      </c>
      <c r="N113" s="187">
        <v>9736994</v>
      </c>
      <c r="O113" s="188">
        <v>15710430</v>
      </c>
      <c r="P113" s="187">
        <f>SUM(J113:O113)</f>
        <v>57437588</v>
      </c>
      <c r="Q113" s="191">
        <f>I113+P113</f>
        <v>61272307</v>
      </c>
    </row>
    <row r="114" spans="3:17" ht="18" customHeight="1">
      <c r="C114" s="130"/>
      <c r="D114" s="133"/>
      <c r="E114" s="134" t="s">
        <v>95</v>
      </c>
      <c r="F114" s="135"/>
      <c r="G114" s="187">
        <v>92474</v>
      </c>
      <c r="H114" s="188">
        <v>159305</v>
      </c>
      <c r="I114" s="189">
        <f>SUM(G114:H114)</f>
        <v>251779</v>
      </c>
      <c r="J114" s="190">
        <v>0</v>
      </c>
      <c r="K114" s="224">
        <v>484840</v>
      </c>
      <c r="L114" s="187">
        <v>490453</v>
      </c>
      <c r="M114" s="187">
        <v>379633</v>
      </c>
      <c r="N114" s="187">
        <v>348935</v>
      </c>
      <c r="O114" s="188">
        <v>213778</v>
      </c>
      <c r="P114" s="187">
        <f>SUM(J114:O114)</f>
        <v>1917639</v>
      </c>
      <c r="Q114" s="191">
        <f>I114+P114</f>
        <v>2169418</v>
      </c>
    </row>
    <row r="115" spans="3:17" ht="18" customHeight="1">
      <c r="C115" s="130"/>
      <c r="D115" s="133"/>
      <c r="E115" s="295" t="s">
        <v>105</v>
      </c>
      <c r="F115" s="296"/>
      <c r="G115" s="187">
        <v>658350</v>
      </c>
      <c r="H115" s="188">
        <v>550800</v>
      </c>
      <c r="I115" s="189">
        <f>SUM(G115:H115)</f>
        <v>1209150</v>
      </c>
      <c r="J115" s="190">
        <v>0</v>
      </c>
      <c r="K115" s="224">
        <v>1984590</v>
      </c>
      <c r="L115" s="187">
        <v>2294820</v>
      </c>
      <c r="M115" s="187">
        <v>2225430</v>
      </c>
      <c r="N115" s="187">
        <v>1611000</v>
      </c>
      <c r="O115" s="188">
        <v>1865700</v>
      </c>
      <c r="P115" s="187">
        <f>SUM(J115:O115)</f>
        <v>9981540</v>
      </c>
      <c r="Q115" s="191">
        <f>I115+P115</f>
        <v>11190690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13709493</v>
      </c>
      <c r="H116" s="188">
        <f t="shared" si="32"/>
        <v>18304881</v>
      </c>
      <c r="I116" s="189">
        <f t="shared" si="32"/>
        <v>32014374</v>
      </c>
      <c r="J116" s="190">
        <f t="shared" si="32"/>
        <v>0</v>
      </c>
      <c r="K116" s="224">
        <f t="shared" si="32"/>
        <v>52651935</v>
      </c>
      <c r="L116" s="187">
        <f t="shared" si="32"/>
        <v>50086897</v>
      </c>
      <c r="M116" s="187">
        <f t="shared" si="32"/>
        <v>47365630</v>
      </c>
      <c r="N116" s="187">
        <f t="shared" si="32"/>
        <v>25787790</v>
      </c>
      <c r="O116" s="188">
        <f t="shared" si="32"/>
        <v>13670027</v>
      </c>
      <c r="P116" s="187">
        <f t="shared" si="32"/>
        <v>189562279</v>
      </c>
      <c r="Q116" s="191">
        <f t="shared" si="32"/>
        <v>221576653</v>
      </c>
    </row>
    <row r="117" spans="3:17" ht="18" customHeight="1">
      <c r="C117" s="130"/>
      <c r="D117" s="133"/>
      <c r="E117" s="137" t="s">
        <v>97</v>
      </c>
      <c r="F117" s="137"/>
      <c r="G117" s="187">
        <v>11446040</v>
      </c>
      <c r="H117" s="188">
        <v>15311372</v>
      </c>
      <c r="I117" s="189">
        <f>SUM(G117:H117)</f>
        <v>26757412</v>
      </c>
      <c r="J117" s="190">
        <v>0</v>
      </c>
      <c r="K117" s="224">
        <v>43001135</v>
      </c>
      <c r="L117" s="187">
        <v>39435413</v>
      </c>
      <c r="M117" s="187">
        <v>37075574</v>
      </c>
      <c r="N117" s="187">
        <v>19690775</v>
      </c>
      <c r="O117" s="188">
        <v>11098613</v>
      </c>
      <c r="P117" s="187">
        <f>SUM(J117:O117)</f>
        <v>150301510</v>
      </c>
      <c r="Q117" s="191">
        <f>I117+P117</f>
        <v>177058922</v>
      </c>
    </row>
    <row r="118" spans="3:17" ht="18" customHeight="1">
      <c r="C118" s="130"/>
      <c r="D118" s="133"/>
      <c r="E118" s="137" t="s">
        <v>98</v>
      </c>
      <c r="F118" s="137"/>
      <c r="G118" s="187">
        <v>2263453</v>
      </c>
      <c r="H118" s="188">
        <v>2993509</v>
      </c>
      <c r="I118" s="189">
        <f>SUM(G118:H118)</f>
        <v>5256962</v>
      </c>
      <c r="J118" s="190">
        <v>0</v>
      </c>
      <c r="K118" s="224">
        <v>9650800</v>
      </c>
      <c r="L118" s="187">
        <v>10651484</v>
      </c>
      <c r="M118" s="187">
        <v>10290056</v>
      </c>
      <c r="N118" s="187">
        <v>6097015</v>
      </c>
      <c r="O118" s="188">
        <v>2571414</v>
      </c>
      <c r="P118" s="187">
        <f>SUM(J118:O118)</f>
        <v>39260769</v>
      </c>
      <c r="Q118" s="191">
        <f>I118+P118</f>
        <v>44517731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354666</v>
      </c>
      <c r="H119" s="188">
        <f t="shared" si="33"/>
        <v>817772</v>
      </c>
      <c r="I119" s="189">
        <f t="shared" si="33"/>
        <v>1172438</v>
      </c>
      <c r="J119" s="190">
        <f t="shared" si="33"/>
        <v>0</v>
      </c>
      <c r="K119" s="224">
        <f t="shared" si="33"/>
        <v>5144172</v>
      </c>
      <c r="L119" s="187">
        <f t="shared" si="33"/>
        <v>9816855</v>
      </c>
      <c r="M119" s="187">
        <f t="shared" si="33"/>
        <v>13571057</v>
      </c>
      <c r="N119" s="187">
        <f t="shared" si="33"/>
        <v>11115975</v>
      </c>
      <c r="O119" s="188">
        <f t="shared" si="33"/>
        <v>9583067</v>
      </c>
      <c r="P119" s="187">
        <f t="shared" si="33"/>
        <v>49231126</v>
      </c>
      <c r="Q119" s="191">
        <f t="shared" si="33"/>
        <v>50403564</v>
      </c>
    </row>
    <row r="120" spans="3:17" ht="18" customHeight="1">
      <c r="C120" s="130"/>
      <c r="D120" s="133"/>
      <c r="E120" s="134" t="s">
        <v>99</v>
      </c>
      <c r="F120" s="135"/>
      <c r="G120" s="187">
        <v>330977</v>
      </c>
      <c r="H120" s="188">
        <v>462180</v>
      </c>
      <c r="I120" s="189">
        <f>SUM(G120:H120)</f>
        <v>793157</v>
      </c>
      <c r="J120" s="190">
        <v>0</v>
      </c>
      <c r="K120" s="224">
        <v>4714924</v>
      </c>
      <c r="L120" s="187">
        <v>7808660</v>
      </c>
      <c r="M120" s="187">
        <v>10720990</v>
      </c>
      <c r="N120" s="187">
        <v>9135466</v>
      </c>
      <c r="O120" s="188">
        <v>7263664</v>
      </c>
      <c r="P120" s="187">
        <f>SUM(J120:O120)</f>
        <v>39643704</v>
      </c>
      <c r="Q120" s="191">
        <f>I120+P120</f>
        <v>40436861</v>
      </c>
    </row>
    <row r="121" spans="3:17" ht="18" customHeight="1">
      <c r="C121" s="130"/>
      <c r="D121" s="133"/>
      <c r="E121" s="284" t="s">
        <v>100</v>
      </c>
      <c r="F121" s="286"/>
      <c r="G121" s="187">
        <v>23689</v>
      </c>
      <c r="H121" s="188">
        <v>355592</v>
      </c>
      <c r="I121" s="189">
        <f>SUM(G121:H121)</f>
        <v>379281</v>
      </c>
      <c r="J121" s="190">
        <v>0</v>
      </c>
      <c r="K121" s="224">
        <v>429248</v>
      </c>
      <c r="L121" s="187">
        <v>2008195</v>
      </c>
      <c r="M121" s="187">
        <v>2850067</v>
      </c>
      <c r="N121" s="187">
        <v>1980509</v>
      </c>
      <c r="O121" s="188">
        <v>2319403</v>
      </c>
      <c r="P121" s="187">
        <f>SUM(J121:O121)</f>
        <v>9587422</v>
      </c>
      <c r="Q121" s="191">
        <f>I121+P121</f>
        <v>9966703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4968055</v>
      </c>
      <c r="H123" s="188">
        <f t="shared" si="34"/>
        <v>3937592</v>
      </c>
      <c r="I123" s="189">
        <f t="shared" si="34"/>
        <v>8905647</v>
      </c>
      <c r="J123" s="190">
        <f t="shared" si="34"/>
        <v>0</v>
      </c>
      <c r="K123" s="188">
        <f t="shared" si="34"/>
        <v>7449355</v>
      </c>
      <c r="L123" s="187">
        <f t="shared" si="34"/>
        <v>13246412</v>
      </c>
      <c r="M123" s="187">
        <f t="shared" si="34"/>
        <v>13655774</v>
      </c>
      <c r="N123" s="187">
        <f t="shared" si="34"/>
        <v>8940926</v>
      </c>
      <c r="O123" s="188">
        <f t="shared" si="34"/>
        <v>9402934</v>
      </c>
      <c r="P123" s="187">
        <f t="shared" si="34"/>
        <v>52695401</v>
      </c>
      <c r="Q123" s="191">
        <f t="shared" si="34"/>
        <v>61601048</v>
      </c>
    </row>
    <row r="124" spans="3:17" ht="18" customHeight="1">
      <c r="C124" s="130"/>
      <c r="D124" s="133"/>
      <c r="E124" s="139" t="s">
        <v>102</v>
      </c>
      <c r="F124" s="135"/>
      <c r="G124" s="187">
        <v>2120229</v>
      </c>
      <c r="H124" s="188">
        <v>2218131</v>
      </c>
      <c r="I124" s="189">
        <f>SUM(G124:H124)</f>
        <v>4338360</v>
      </c>
      <c r="J124" s="190">
        <v>0</v>
      </c>
      <c r="K124" s="188">
        <v>5513652</v>
      </c>
      <c r="L124" s="187">
        <v>10287558</v>
      </c>
      <c r="M124" s="187">
        <v>11339748</v>
      </c>
      <c r="N124" s="187">
        <v>8027280</v>
      </c>
      <c r="O124" s="188">
        <v>8923689</v>
      </c>
      <c r="P124" s="187">
        <f>SUM(J124:O124)</f>
        <v>44091927</v>
      </c>
      <c r="Q124" s="191">
        <f>I124+P124</f>
        <v>48430287</v>
      </c>
    </row>
    <row r="125" spans="3:17" ht="18" customHeight="1">
      <c r="C125" s="130"/>
      <c r="D125" s="140"/>
      <c r="E125" s="137" t="s">
        <v>74</v>
      </c>
      <c r="F125" s="141"/>
      <c r="G125" s="187">
        <v>675294</v>
      </c>
      <c r="H125" s="188">
        <v>301412</v>
      </c>
      <c r="I125" s="189">
        <f>SUM(G125:H125)</f>
        <v>976706</v>
      </c>
      <c r="J125" s="190">
        <v>0</v>
      </c>
      <c r="K125" s="188">
        <v>664293</v>
      </c>
      <c r="L125" s="187">
        <v>862003</v>
      </c>
      <c r="M125" s="187">
        <v>777681</v>
      </c>
      <c r="N125" s="187">
        <v>418905</v>
      </c>
      <c r="O125" s="188">
        <v>67945</v>
      </c>
      <c r="P125" s="187">
        <f>SUM(J125:O125)</f>
        <v>2790827</v>
      </c>
      <c r="Q125" s="191">
        <f>I125+P125</f>
        <v>3767533</v>
      </c>
    </row>
    <row r="126" spans="3:17" ht="18" customHeight="1">
      <c r="C126" s="130"/>
      <c r="D126" s="142"/>
      <c r="E126" s="134" t="s">
        <v>75</v>
      </c>
      <c r="F126" s="143"/>
      <c r="G126" s="187">
        <v>2172532</v>
      </c>
      <c r="H126" s="188">
        <v>1418049</v>
      </c>
      <c r="I126" s="189">
        <f>SUM(G126:H126)</f>
        <v>3590581</v>
      </c>
      <c r="J126" s="190">
        <v>0</v>
      </c>
      <c r="K126" s="188">
        <v>1271410</v>
      </c>
      <c r="L126" s="187">
        <v>2096851</v>
      </c>
      <c r="M126" s="187">
        <v>1538345</v>
      </c>
      <c r="N126" s="187">
        <v>494741</v>
      </c>
      <c r="O126" s="188">
        <v>411300</v>
      </c>
      <c r="P126" s="187">
        <f>SUM(J126:O126)</f>
        <v>5812647</v>
      </c>
      <c r="Q126" s="191">
        <f>I126+P126</f>
        <v>9403228</v>
      </c>
    </row>
    <row r="127" spans="3:17" ht="18" customHeight="1">
      <c r="C127" s="130"/>
      <c r="D127" s="133" t="s">
        <v>76</v>
      </c>
      <c r="E127" s="144"/>
      <c r="F127" s="144"/>
      <c r="G127" s="187">
        <v>3749272</v>
      </c>
      <c r="H127" s="188">
        <v>5282690</v>
      </c>
      <c r="I127" s="189">
        <f>SUM(G127:H127)</f>
        <v>9031962</v>
      </c>
      <c r="J127" s="190">
        <v>0</v>
      </c>
      <c r="K127" s="188">
        <v>15267282</v>
      </c>
      <c r="L127" s="187">
        <v>15720045</v>
      </c>
      <c r="M127" s="187">
        <v>13016013</v>
      </c>
      <c r="N127" s="187">
        <v>11288969</v>
      </c>
      <c r="O127" s="188">
        <v>9410262</v>
      </c>
      <c r="P127" s="187">
        <f>SUM(J127:O127)</f>
        <v>64702571</v>
      </c>
      <c r="Q127" s="191">
        <f>I127+P127</f>
        <v>73734533</v>
      </c>
    </row>
    <row r="128" spans="3:17" ht="18" customHeight="1">
      <c r="C128" s="145"/>
      <c r="D128" s="146" t="s">
        <v>103</v>
      </c>
      <c r="E128" s="147"/>
      <c r="F128" s="147"/>
      <c r="G128" s="192">
        <v>8473582</v>
      </c>
      <c r="H128" s="193">
        <v>3986130</v>
      </c>
      <c r="I128" s="194">
        <f>SUM(G128:H128)</f>
        <v>12459712</v>
      </c>
      <c r="J128" s="195">
        <v>0</v>
      </c>
      <c r="K128" s="193">
        <v>18377494</v>
      </c>
      <c r="L128" s="192">
        <v>13562440</v>
      </c>
      <c r="M128" s="192">
        <v>13696577</v>
      </c>
      <c r="N128" s="192">
        <v>7363144</v>
      </c>
      <c r="O128" s="193">
        <v>6499616</v>
      </c>
      <c r="P128" s="194">
        <f>SUM(J128:O128)</f>
        <v>59499271</v>
      </c>
      <c r="Q128" s="196">
        <f>I128+P128</f>
        <v>71958983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209131</v>
      </c>
      <c r="H129" s="183">
        <f t="shared" si="35"/>
        <v>1412315</v>
      </c>
      <c r="I129" s="184">
        <f t="shared" si="35"/>
        <v>1621446</v>
      </c>
      <c r="J129" s="185">
        <f t="shared" si="35"/>
        <v>0</v>
      </c>
      <c r="K129" s="223">
        <f t="shared" si="35"/>
        <v>27911480</v>
      </c>
      <c r="L129" s="182">
        <f t="shared" si="35"/>
        <v>26091208</v>
      </c>
      <c r="M129" s="182">
        <f t="shared" si="35"/>
        <v>22027428</v>
      </c>
      <c r="N129" s="182">
        <f t="shared" si="35"/>
        <v>22971881</v>
      </c>
      <c r="O129" s="183">
        <f t="shared" si="35"/>
        <v>9479909</v>
      </c>
      <c r="P129" s="182">
        <f t="shared" si="35"/>
        <v>108481906</v>
      </c>
      <c r="Q129" s="186">
        <f t="shared" si="35"/>
        <v>110103352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81232</v>
      </c>
      <c r="H131" s="188">
        <v>55846</v>
      </c>
      <c r="I131" s="189">
        <f>SUM(G131:H131)</f>
        <v>137078</v>
      </c>
      <c r="J131" s="190">
        <v>0</v>
      </c>
      <c r="K131" s="224">
        <v>1426240</v>
      </c>
      <c r="L131" s="187">
        <v>1424872</v>
      </c>
      <c r="M131" s="187">
        <v>1650936</v>
      </c>
      <c r="N131" s="187">
        <v>4940232</v>
      </c>
      <c r="O131" s="188">
        <v>2258889</v>
      </c>
      <c r="P131" s="187">
        <f t="shared" si="36"/>
        <v>11701169</v>
      </c>
      <c r="Q131" s="191">
        <f t="shared" si="37"/>
        <v>11838247</v>
      </c>
    </row>
    <row r="132" spans="3:17" ht="18" customHeight="1">
      <c r="C132" s="130"/>
      <c r="D132" s="284" t="s">
        <v>80</v>
      </c>
      <c r="E132" s="285"/>
      <c r="F132" s="286"/>
      <c r="G132" s="187">
        <v>127899</v>
      </c>
      <c r="H132" s="188">
        <v>381360</v>
      </c>
      <c r="I132" s="189">
        <f>SUM(G132:H132)</f>
        <v>509259</v>
      </c>
      <c r="J132" s="190">
        <v>0</v>
      </c>
      <c r="K132" s="224">
        <v>1455531</v>
      </c>
      <c r="L132" s="187">
        <v>2322228</v>
      </c>
      <c r="M132" s="187">
        <v>2067667</v>
      </c>
      <c r="N132" s="187">
        <v>1025529</v>
      </c>
      <c r="O132" s="188">
        <v>713018</v>
      </c>
      <c r="P132" s="187">
        <f t="shared" si="36"/>
        <v>7583973</v>
      </c>
      <c r="Q132" s="191">
        <f t="shared" si="37"/>
        <v>8093232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975109</v>
      </c>
      <c r="I133" s="189">
        <f>SUM(G133:H133)</f>
        <v>975109</v>
      </c>
      <c r="J133" s="200"/>
      <c r="K133" s="224">
        <v>25029709</v>
      </c>
      <c r="L133" s="187">
        <v>22344108</v>
      </c>
      <c r="M133" s="187">
        <v>18308825</v>
      </c>
      <c r="N133" s="187">
        <v>17006120</v>
      </c>
      <c r="O133" s="188">
        <v>6508002</v>
      </c>
      <c r="P133" s="187">
        <f t="shared" si="36"/>
        <v>89196764</v>
      </c>
      <c r="Q133" s="191">
        <f t="shared" si="37"/>
        <v>90171873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220473</v>
      </c>
      <c r="I136" s="184">
        <f>SUM(I137:I139)</f>
        <v>220473</v>
      </c>
      <c r="J136" s="203"/>
      <c r="K136" s="223">
        <f aca="true" t="shared" si="38" ref="K136:Q136">SUM(K137:K139)</f>
        <v>51190391</v>
      </c>
      <c r="L136" s="182">
        <f t="shared" si="38"/>
        <v>95085430</v>
      </c>
      <c r="M136" s="182">
        <f t="shared" si="38"/>
        <v>134032923</v>
      </c>
      <c r="N136" s="182">
        <f t="shared" si="38"/>
        <v>138325451</v>
      </c>
      <c r="O136" s="183">
        <f t="shared" si="38"/>
        <v>210917287</v>
      </c>
      <c r="P136" s="182">
        <f t="shared" si="38"/>
        <v>629551482</v>
      </c>
      <c r="Q136" s="186">
        <f t="shared" si="38"/>
        <v>629771955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220473</v>
      </c>
      <c r="I137" s="189">
        <f>SUM(G137:H137)</f>
        <v>220473</v>
      </c>
      <c r="J137" s="200"/>
      <c r="K137" s="224">
        <v>15182714</v>
      </c>
      <c r="L137" s="187">
        <v>39420131</v>
      </c>
      <c r="M137" s="187">
        <v>64603833</v>
      </c>
      <c r="N137" s="187">
        <v>72799224</v>
      </c>
      <c r="O137" s="188">
        <v>93328611</v>
      </c>
      <c r="P137" s="187">
        <f>SUM(J137:O137)</f>
        <v>285334513</v>
      </c>
      <c r="Q137" s="191">
        <f>I137+P137</f>
        <v>285554986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34363451</v>
      </c>
      <c r="L138" s="187">
        <v>55034014</v>
      </c>
      <c r="M138" s="187">
        <v>62263969</v>
      </c>
      <c r="N138" s="187">
        <v>48146864</v>
      </c>
      <c r="O138" s="188">
        <v>41962939</v>
      </c>
      <c r="P138" s="187">
        <f>SUM(J138:O138)</f>
        <v>241771237</v>
      </c>
      <c r="Q138" s="191">
        <f>I138+P138</f>
        <v>241771237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1644226</v>
      </c>
      <c r="L139" s="209">
        <v>631285</v>
      </c>
      <c r="M139" s="209">
        <v>7165121</v>
      </c>
      <c r="N139" s="209">
        <v>17379363</v>
      </c>
      <c r="O139" s="208">
        <v>75625737</v>
      </c>
      <c r="P139" s="209">
        <f>SUM(J139:O139)</f>
        <v>102445732</v>
      </c>
      <c r="Q139" s="210">
        <f>I139+P139</f>
        <v>102445732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58655404</v>
      </c>
      <c r="H140" s="212">
        <f t="shared" si="39"/>
        <v>51480018</v>
      </c>
      <c r="I140" s="213">
        <f t="shared" si="39"/>
        <v>110135422</v>
      </c>
      <c r="J140" s="214">
        <f t="shared" si="39"/>
        <v>792</v>
      </c>
      <c r="K140" s="227">
        <f t="shared" si="39"/>
        <v>237641133</v>
      </c>
      <c r="L140" s="211">
        <f t="shared" si="39"/>
        <v>282657466</v>
      </c>
      <c r="M140" s="211">
        <f t="shared" si="39"/>
        <v>324455062</v>
      </c>
      <c r="N140" s="211">
        <f t="shared" si="39"/>
        <v>276345822</v>
      </c>
      <c r="O140" s="212">
        <f t="shared" si="39"/>
        <v>337249322</v>
      </c>
      <c r="P140" s="211">
        <f t="shared" si="39"/>
        <v>1458349597</v>
      </c>
      <c r="Q140" s="215">
        <f t="shared" si="39"/>
        <v>1568485019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E4" sqref="E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平成２０年１２月月報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7</v>
      </c>
      <c r="I11" s="184">
        <f t="shared" si="0"/>
        <v>10</v>
      </c>
      <c r="J11" s="185">
        <f t="shared" si="0"/>
        <v>0</v>
      </c>
      <c r="K11" s="228">
        <f t="shared" si="0"/>
        <v>206</v>
      </c>
      <c r="L11" s="221">
        <f t="shared" si="0"/>
        <v>342</v>
      </c>
      <c r="M11" s="221">
        <f t="shared" si="0"/>
        <v>462</v>
      </c>
      <c r="N11" s="221">
        <f t="shared" si="0"/>
        <v>395</v>
      </c>
      <c r="O11" s="221">
        <f t="shared" si="0"/>
        <v>471</v>
      </c>
      <c r="P11" s="184">
        <f t="shared" si="0"/>
        <v>1876</v>
      </c>
      <c r="Q11" s="186">
        <f t="shared" si="0"/>
        <v>1886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58</v>
      </c>
      <c r="L12" s="221">
        <v>134</v>
      </c>
      <c r="M12" s="221">
        <v>218</v>
      </c>
      <c r="N12" s="221">
        <v>219</v>
      </c>
      <c r="O12" s="221">
        <v>239</v>
      </c>
      <c r="P12" s="219">
        <f aca="true" t="shared" si="2" ref="P12:P18">SUM(J12:O12)</f>
        <v>868</v>
      </c>
      <c r="Q12" s="222">
        <f aca="true" t="shared" si="3" ref="Q12:Q18">I12+P12</f>
        <v>868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98</v>
      </c>
      <c r="L13" s="221">
        <v>127</v>
      </c>
      <c r="M13" s="221">
        <v>147</v>
      </c>
      <c r="N13" s="221">
        <v>101</v>
      </c>
      <c r="O13" s="221">
        <v>72</v>
      </c>
      <c r="P13" s="219">
        <f t="shared" si="2"/>
        <v>545</v>
      </c>
      <c r="Q13" s="222">
        <f t="shared" si="3"/>
        <v>545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2</v>
      </c>
      <c r="M14" s="221">
        <v>14</v>
      </c>
      <c r="N14" s="221">
        <v>27</v>
      </c>
      <c r="O14" s="221">
        <v>119</v>
      </c>
      <c r="P14" s="219">
        <f t="shared" si="2"/>
        <v>168</v>
      </c>
      <c r="Q14" s="222">
        <f t="shared" si="3"/>
        <v>168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7</v>
      </c>
      <c r="I16" s="219">
        <f t="shared" si="1"/>
        <v>10</v>
      </c>
      <c r="J16" s="220">
        <v>0</v>
      </c>
      <c r="K16" s="229">
        <v>42</v>
      </c>
      <c r="L16" s="221">
        <v>68</v>
      </c>
      <c r="M16" s="221">
        <v>70</v>
      </c>
      <c r="N16" s="221">
        <v>41</v>
      </c>
      <c r="O16" s="221">
        <v>32</v>
      </c>
      <c r="P16" s="219">
        <f t="shared" si="2"/>
        <v>253</v>
      </c>
      <c r="Q16" s="222">
        <f t="shared" si="3"/>
        <v>263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2</v>
      </c>
      <c r="L17" s="230">
        <v>11</v>
      </c>
      <c r="M17" s="230">
        <v>13</v>
      </c>
      <c r="N17" s="230">
        <v>7</v>
      </c>
      <c r="O17" s="230">
        <v>9</v>
      </c>
      <c r="P17" s="231">
        <f t="shared" si="2"/>
        <v>42</v>
      </c>
      <c r="Q17" s="234">
        <f t="shared" si="3"/>
        <v>42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4</v>
      </c>
      <c r="I19" s="189">
        <f t="shared" si="4"/>
        <v>7</v>
      </c>
      <c r="J19" s="190">
        <f t="shared" si="4"/>
        <v>0</v>
      </c>
      <c r="K19" s="228">
        <f t="shared" si="4"/>
        <v>84</v>
      </c>
      <c r="L19" s="187">
        <f t="shared" si="4"/>
        <v>140</v>
      </c>
      <c r="M19" s="187">
        <f t="shared" si="4"/>
        <v>205</v>
      </c>
      <c r="N19" s="187">
        <f t="shared" si="4"/>
        <v>129</v>
      </c>
      <c r="O19" s="187">
        <f t="shared" si="4"/>
        <v>123</v>
      </c>
      <c r="P19" s="189">
        <f t="shared" si="4"/>
        <v>681</v>
      </c>
      <c r="Q19" s="191">
        <f t="shared" si="4"/>
        <v>688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27</v>
      </c>
      <c r="L20" s="221">
        <v>62</v>
      </c>
      <c r="M20" s="221">
        <v>109</v>
      </c>
      <c r="N20" s="221">
        <v>84</v>
      </c>
      <c r="O20" s="221">
        <v>67</v>
      </c>
      <c r="P20" s="219">
        <f aca="true" t="shared" si="6" ref="P20:P26">SUM(J20:O20)</f>
        <v>349</v>
      </c>
      <c r="Q20" s="222">
        <f aca="true" t="shared" si="7" ref="Q20:Q26">I20+P20</f>
        <v>349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24</v>
      </c>
      <c r="L21" s="221">
        <v>25</v>
      </c>
      <c r="M21" s="221">
        <v>31</v>
      </c>
      <c r="N21" s="221">
        <v>14</v>
      </c>
      <c r="O21" s="221">
        <v>13</v>
      </c>
      <c r="P21" s="219">
        <f t="shared" si="6"/>
        <v>107</v>
      </c>
      <c r="Q21" s="222">
        <f t="shared" si="7"/>
        <v>107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6</v>
      </c>
      <c r="O22" s="221">
        <v>18</v>
      </c>
      <c r="P22" s="219">
        <f t="shared" si="6"/>
        <v>32</v>
      </c>
      <c r="Q22" s="222">
        <f t="shared" si="7"/>
        <v>32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4</v>
      </c>
      <c r="I24" s="219">
        <f t="shared" si="5"/>
        <v>7</v>
      </c>
      <c r="J24" s="220">
        <v>0</v>
      </c>
      <c r="K24" s="229">
        <v>29</v>
      </c>
      <c r="L24" s="221">
        <v>51</v>
      </c>
      <c r="M24" s="221">
        <v>57</v>
      </c>
      <c r="N24" s="221">
        <v>25</v>
      </c>
      <c r="O24" s="221">
        <v>23</v>
      </c>
      <c r="P24" s="219">
        <f t="shared" si="6"/>
        <v>185</v>
      </c>
      <c r="Q24" s="222">
        <f t="shared" si="7"/>
        <v>192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2</v>
      </c>
      <c r="M25" s="230">
        <v>3</v>
      </c>
      <c r="N25" s="230">
        <v>0</v>
      </c>
      <c r="O25" s="230">
        <v>2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14630</v>
      </c>
      <c r="H28" s="221">
        <f t="shared" si="8"/>
        <v>32760</v>
      </c>
      <c r="I28" s="184">
        <f t="shared" si="8"/>
        <v>47390</v>
      </c>
      <c r="J28" s="185">
        <f t="shared" si="8"/>
        <v>0</v>
      </c>
      <c r="K28" s="228">
        <f t="shared" si="8"/>
        <v>4670540</v>
      </c>
      <c r="L28" s="221">
        <f t="shared" si="8"/>
        <v>7817310</v>
      </c>
      <c r="M28" s="221">
        <f t="shared" si="8"/>
        <v>11048380</v>
      </c>
      <c r="N28" s="221">
        <f t="shared" si="8"/>
        <v>10126430</v>
      </c>
      <c r="O28" s="221">
        <f t="shared" si="8"/>
        <v>12221770</v>
      </c>
      <c r="P28" s="184">
        <f t="shared" si="8"/>
        <v>45884430</v>
      </c>
      <c r="Q28" s="186">
        <f>SUM(Q29:Q35)</f>
        <v>45931820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1629810</v>
      </c>
      <c r="L29" s="221">
        <v>3876600</v>
      </c>
      <c r="M29" s="221">
        <v>6036100</v>
      </c>
      <c r="N29" s="221">
        <v>6280900</v>
      </c>
      <c r="O29" s="221">
        <v>6683670</v>
      </c>
      <c r="P29" s="219">
        <f aca="true" t="shared" si="10" ref="P29:P35">SUM(J29:O29)</f>
        <v>24507080</v>
      </c>
      <c r="Q29" s="222">
        <f aca="true" t="shared" si="11" ref="Q29:Q35">I29+P29</f>
        <v>24507080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2588620</v>
      </c>
      <c r="L30" s="221">
        <v>3367970</v>
      </c>
      <c r="M30" s="221">
        <v>4023600</v>
      </c>
      <c r="N30" s="221">
        <v>2716660</v>
      </c>
      <c r="O30" s="221">
        <v>1958740</v>
      </c>
      <c r="P30" s="219">
        <f t="shared" si="10"/>
        <v>14655590</v>
      </c>
      <c r="Q30" s="222">
        <f t="shared" si="11"/>
        <v>14655590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183150</v>
      </c>
      <c r="L31" s="221">
        <v>59400</v>
      </c>
      <c r="M31" s="221">
        <v>383250</v>
      </c>
      <c r="N31" s="221">
        <v>666080</v>
      </c>
      <c r="O31" s="221">
        <v>3270920</v>
      </c>
      <c r="P31" s="219">
        <f t="shared" si="10"/>
        <v>4562800</v>
      </c>
      <c r="Q31" s="222">
        <f>I31+P31</f>
        <v>4562800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14630</v>
      </c>
      <c r="H33" s="221">
        <v>32760</v>
      </c>
      <c r="I33" s="219">
        <f t="shared" si="9"/>
        <v>47390</v>
      </c>
      <c r="J33" s="220">
        <v>0</v>
      </c>
      <c r="K33" s="229">
        <v>256660</v>
      </c>
      <c r="L33" s="221">
        <v>448570</v>
      </c>
      <c r="M33" s="221">
        <v>549170</v>
      </c>
      <c r="N33" s="221">
        <v>430670</v>
      </c>
      <c r="O33" s="221">
        <v>252860</v>
      </c>
      <c r="P33" s="219">
        <f t="shared" si="10"/>
        <v>1937930</v>
      </c>
      <c r="Q33" s="222">
        <f t="shared" si="11"/>
        <v>1985320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12300</v>
      </c>
      <c r="L34" s="230">
        <v>64770</v>
      </c>
      <c r="M34" s="230">
        <v>56260</v>
      </c>
      <c r="N34" s="230">
        <v>32120</v>
      </c>
      <c r="O34" s="230">
        <v>55580</v>
      </c>
      <c r="P34" s="231">
        <f t="shared" si="10"/>
        <v>221030</v>
      </c>
      <c r="Q34" s="234">
        <f t="shared" si="11"/>
        <v>221030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15150</v>
      </c>
      <c r="H36" s="187">
        <f t="shared" si="12"/>
        <v>6190</v>
      </c>
      <c r="I36" s="189">
        <f t="shared" si="12"/>
        <v>21340</v>
      </c>
      <c r="J36" s="190">
        <f t="shared" si="12"/>
        <v>0</v>
      </c>
      <c r="K36" s="228">
        <f t="shared" si="12"/>
        <v>1194260</v>
      </c>
      <c r="L36" s="187">
        <f t="shared" si="12"/>
        <v>2346840</v>
      </c>
      <c r="M36" s="187">
        <f t="shared" si="12"/>
        <v>3557650</v>
      </c>
      <c r="N36" s="187">
        <f t="shared" si="12"/>
        <v>2358260</v>
      </c>
      <c r="O36" s="187">
        <f t="shared" si="12"/>
        <v>1929300</v>
      </c>
      <c r="P36" s="189">
        <f t="shared" si="12"/>
        <v>11386310</v>
      </c>
      <c r="Q36" s="191">
        <f>SUM(Q37:Q43)</f>
        <v>11407650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607080</v>
      </c>
      <c r="L37" s="221">
        <v>1518830</v>
      </c>
      <c r="M37" s="221">
        <v>2589030</v>
      </c>
      <c r="N37" s="221">
        <v>1850730</v>
      </c>
      <c r="O37" s="221">
        <v>1220980</v>
      </c>
      <c r="P37" s="219">
        <f aca="true" t="shared" si="14" ref="P37:P43">SUM(J37:O37)</f>
        <v>7786650</v>
      </c>
      <c r="Q37" s="222">
        <f aca="true" t="shared" si="15" ref="Q37:Q43">I37+P37</f>
        <v>7786650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345990</v>
      </c>
      <c r="L38" s="221">
        <v>541080</v>
      </c>
      <c r="M38" s="221">
        <v>535190</v>
      </c>
      <c r="N38" s="221">
        <v>207970</v>
      </c>
      <c r="O38" s="221">
        <v>274290</v>
      </c>
      <c r="P38" s="219">
        <f t="shared" si="14"/>
        <v>1904520</v>
      </c>
      <c r="Q38" s="222">
        <f t="shared" si="15"/>
        <v>1904520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105800</v>
      </c>
      <c r="L39" s="221">
        <v>0</v>
      </c>
      <c r="M39" s="221">
        <v>69250</v>
      </c>
      <c r="N39" s="221">
        <v>109420</v>
      </c>
      <c r="O39" s="221">
        <v>295030</v>
      </c>
      <c r="P39" s="219">
        <f t="shared" si="14"/>
        <v>579500</v>
      </c>
      <c r="Q39" s="222">
        <f>I39+P39</f>
        <v>579500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15150</v>
      </c>
      <c r="H41" s="221">
        <v>6190</v>
      </c>
      <c r="I41" s="219">
        <f t="shared" si="13"/>
        <v>21340</v>
      </c>
      <c r="J41" s="220">
        <v>0</v>
      </c>
      <c r="K41" s="229">
        <v>134400</v>
      </c>
      <c r="L41" s="221">
        <v>275430</v>
      </c>
      <c r="M41" s="221">
        <v>359640</v>
      </c>
      <c r="N41" s="221">
        <v>190140</v>
      </c>
      <c r="O41" s="221">
        <v>117660</v>
      </c>
      <c r="P41" s="219">
        <f t="shared" si="14"/>
        <v>1077270</v>
      </c>
      <c r="Q41" s="222">
        <f t="shared" si="15"/>
        <v>1098610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990</v>
      </c>
      <c r="L42" s="221">
        <v>11500</v>
      </c>
      <c r="M42" s="221">
        <v>4540</v>
      </c>
      <c r="N42" s="221">
        <v>0</v>
      </c>
      <c r="O42" s="221">
        <v>21340</v>
      </c>
      <c r="P42" s="219">
        <f t="shared" si="14"/>
        <v>38370</v>
      </c>
      <c r="Q42" s="222">
        <f t="shared" si="15"/>
        <v>38370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29780</v>
      </c>
      <c r="H44" s="211">
        <f t="shared" si="16"/>
        <v>38950</v>
      </c>
      <c r="I44" s="213">
        <f t="shared" si="16"/>
        <v>68730</v>
      </c>
      <c r="J44" s="214">
        <f t="shared" si="16"/>
        <v>0</v>
      </c>
      <c r="K44" s="243">
        <f t="shared" si="16"/>
        <v>5864800</v>
      </c>
      <c r="L44" s="211">
        <f t="shared" si="16"/>
        <v>10164150</v>
      </c>
      <c r="M44" s="211">
        <f t="shared" si="16"/>
        <v>14606030</v>
      </c>
      <c r="N44" s="211">
        <f t="shared" si="16"/>
        <v>12484690</v>
      </c>
      <c r="O44" s="211">
        <f>O28+O36</f>
        <v>14151070</v>
      </c>
      <c r="P44" s="213">
        <f t="shared" si="16"/>
        <v>57270740</v>
      </c>
      <c r="Q44" s="215">
        <f>Q28+Q36</f>
        <v>57339470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5" sqref="C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平成２０年１２月月報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199</v>
      </c>
      <c r="H14" s="254">
        <v>304</v>
      </c>
      <c r="I14" s="312">
        <f>SUM(G14:H14)</f>
        <v>503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1201956</v>
      </c>
      <c r="H15" s="255">
        <v>2780434</v>
      </c>
      <c r="I15" s="314">
        <f>SUM(G15:H15)</f>
        <v>3982390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57</v>
      </c>
      <c r="H19" s="254">
        <v>385</v>
      </c>
      <c r="I19" s="312">
        <f>SUM(G19:H19)</f>
        <v>442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512437</v>
      </c>
      <c r="H20" s="255">
        <v>2436674</v>
      </c>
      <c r="I20" s="314">
        <f>SUM(G20:H20)</f>
        <v>2949111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84</v>
      </c>
      <c r="H24" s="254">
        <v>1893</v>
      </c>
      <c r="I24" s="312">
        <f>SUM(G24:H24)</f>
        <v>1977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772380</v>
      </c>
      <c r="H25" s="256">
        <v>22672898</v>
      </c>
      <c r="I25" s="314">
        <f>SUM(G25:H25)</f>
        <v>23445278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24</v>
      </c>
      <c r="I29" s="312">
        <f>SUM(G29:H29)</f>
        <v>30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71446</v>
      </c>
      <c r="H30" s="255">
        <v>321970</v>
      </c>
      <c r="I30" s="314">
        <f>SUM(G30:H30)</f>
        <v>393416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346</v>
      </c>
      <c r="H34" s="254">
        <f>H14+H19+H24+H29</f>
        <v>2606</v>
      </c>
      <c r="I34" s="312">
        <f>SUM(G34:H34)</f>
        <v>2952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2558219</v>
      </c>
      <c r="H35" s="255">
        <f>H15+H20+H25+H30</f>
        <v>28211976</v>
      </c>
      <c r="I35" s="314">
        <f>SUM(G35:H35)</f>
        <v>30770195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1</v>
      </c>
      <c r="H40" s="254">
        <v>1</v>
      </c>
      <c r="I40" s="312">
        <f>SUM(G40:H40)</f>
        <v>2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2732</v>
      </c>
      <c r="H41" s="255">
        <v>1750</v>
      </c>
      <c r="I41" s="314">
        <f>SUM(G41:H41)</f>
        <v>4482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2009-01-22T04:18:37Z</dcterms:modified>
  <cp:category/>
  <cp:version/>
  <cp:contentType/>
  <cp:contentStatus/>
</cp:coreProperties>
</file>