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<sst xmlns="http://schemas.openxmlformats.org/spreadsheetml/2006/main" count="360" uniqueCount="134">
  <si>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</si>
  <si>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</si>
  <si>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</si>
  <si>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</si>
  <si>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</si>
  <si>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</si>
  <si>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</si>
  <si>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</si>
  <si>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</si>
  <si>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</si>
  <si>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</si>
  <si>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</si>
  <si>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</si>
  <si>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</si>
  <si>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</si>
  <si>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</si>
  <si>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</si>
  <si>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</si>
  <si>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</si>
  <si>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</si>
  <si>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</si>
  <si>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</si>
  <si>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</si>
  <si>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</si>
  <si>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</si>
  <si>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</si>
  <si>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</si>
  <si>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</si>
  <si>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</si>
  <si>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</si>
  <si>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</si>
  <si>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</si>
  <si>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</si>
  <si>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</si>
  <si>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</si>
  <si>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</si>
  <si>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</si>
  <si>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</si>
  <si>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</si>
  <si>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</si>
  <si>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</si>
  <si>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</si>
  <si>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</si>
  <si>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</si>
  <si>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</si>
  <si>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</si>
  <si>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</si>
  <si>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</si>
  <si>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</si>
  <si>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</si>
  <si>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</si>
  <si>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</si>
  <si>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</si>
  <si>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</si>
  <si>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</si>
  <si>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</si>
  <si>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</si>
  <si>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</si>
  <si>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</si>
  <si>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</si>
  <si>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</si>
  <si>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</si>
  <si>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</si>
  <si>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</si>
  <si>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</si>
  <si>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</si>
  <si>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</si>
  <si>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</si>
  <si>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</si>
  <si>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</si>
  <si>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</si>
  <si>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</si>
  <si>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</si>
  <si>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</si>
  <si>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</si>
  <si>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</si>
  <si>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</si>
  <si>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</si>
  <si>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</si>
  <si>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</si>
  <si>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</si>
  <si>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</si>
  <si>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</si>
  <si>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</si>
  <si>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</si>
  <si>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</si>
  <si>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</si>
  <si>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</si>
  <si>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</si>
  <si>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</si>
  <si>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</si>
  <si>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</si>
  <si>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</si>
  <si>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</si>
  <si>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</si>
  <si>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</si>
  <si>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</si>
  <si>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</si>
  <si>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</si>
  <si>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</si>
  <si>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</si>
  <si>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</si>
  <si>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</si>
  <si>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</si>
  <si>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</si>
  <si>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</si>
  <si>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</si>
  <si>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</si>
  <si>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</si>
  <si>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</si>
  <si>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</si>
  <si>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</si>
  <si>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</si>
  <si>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</si>
  <si>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</si>
  <si>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</si>
  <si>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</si>
  <si>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</si>
  <si>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</si>
  <si>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</si>
  <si>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</si>
  <si>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</si>
  <si>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</si>
  <si>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</si>
  <si>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</si>
  <si>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</si>
  <si>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</si>
  <si>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</si>
  <si>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</si>
  <si>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カ 再掲：利用者負担第三段階</t>
  </si>
  <si>
    <t>　（税制改正の激変緩和措置による利用者負担第三段階の適用）</t>
  </si>
  <si>
    <t>キ 再掲：利用者負担第二段階</t>
  </si>
  <si>
    <t>　（税制改正の激変緩和措置による利用者負担第二段階の適用）</t>
  </si>
  <si>
    <t>平成２０年２月月報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</si>
</sst>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2" sqref="C2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133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47530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47681</v>
      </c>
      <c r="T14" s="262"/>
    </row>
    <row r="15" spans="3:20" ht="21.75" customHeight="1">
      <c r="C15" s="73" t="s">
        <v>18</v>
      </c>
      <c r="D15" s="261">
        <v>36895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37080</v>
      </c>
      <c r="T15" s="262"/>
    </row>
    <row r="16" spans="3:20" ht="21.75" customHeight="1">
      <c r="C16" s="75" t="s">
        <v>19</v>
      </c>
      <c r="D16" s="261">
        <v>864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868</v>
      </c>
      <c r="T16" s="262"/>
    </row>
    <row r="17" spans="3:20" ht="21.75" customHeight="1">
      <c r="C17" s="75" t="s">
        <v>20</v>
      </c>
      <c r="D17" s="261">
        <v>206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205</v>
      </c>
      <c r="T17" s="262"/>
    </row>
    <row r="18" spans="3:20" ht="21.75" customHeight="1" thickBot="1">
      <c r="C18" s="76" t="s">
        <v>2</v>
      </c>
      <c r="D18" s="257">
        <f>SUM(D14:H15)</f>
        <v>84425</v>
      </c>
      <c r="E18" s="258"/>
      <c r="F18" s="258"/>
      <c r="G18" s="258"/>
      <c r="H18" s="259"/>
      <c r="I18" s="77" t="s">
        <v>21</v>
      </c>
      <c r="J18" s="78"/>
      <c r="K18" s="258">
        <f>S23</f>
        <v>643</v>
      </c>
      <c r="L18" s="258"/>
      <c r="M18" s="259"/>
      <c r="N18" s="77" t="s">
        <v>22</v>
      </c>
      <c r="O18" s="78"/>
      <c r="P18" s="258">
        <f>S25</f>
        <v>307</v>
      </c>
      <c r="Q18" s="258"/>
      <c r="R18" s="259"/>
      <c r="S18" s="257">
        <f>SUM(S14:T15)</f>
        <v>84761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84</v>
      </c>
      <c r="E23" s="263"/>
      <c r="F23" s="264"/>
      <c r="G23" s="261">
        <v>0</v>
      </c>
      <c r="H23" s="263"/>
      <c r="I23" s="264"/>
      <c r="J23" s="261">
        <v>552</v>
      </c>
      <c r="K23" s="263"/>
      <c r="L23" s="264"/>
      <c r="M23" s="261">
        <v>0</v>
      </c>
      <c r="N23" s="263"/>
      <c r="O23" s="264"/>
      <c r="P23" s="261">
        <v>7</v>
      </c>
      <c r="Q23" s="263"/>
      <c r="R23" s="264"/>
      <c r="S23" s="89">
        <f>SUM(D23:R23)</f>
        <v>643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49</v>
      </c>
      <c r="E25" s="258"/>
      <c r="F25" s="259"/>
      <c r="G25" s="257">
        <v>1</v>
      </c>
      <c r="H25" s="258"/>
      <c r="I25" s="259"/>
      <c r="J25" s="257">
        <v>254</v>
      </c>
      <c r="K25" s="258"/>
      <c r="L25" s="259"/>
      <c r="M25" s="257">
        <v>0</v>
      </c>
      <c r="N25" s="258"/>
      <c r="O25" s="259"/>
      <c r="P25" s="257">
        <v>3</v>
      </c>
      <c r="Q25" s="258"/>
      <c r="R25" s="259"/>
      <c r="S25" s="90">
        <f>SUM(D25:R25)</f>
        <v>307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E2" sqref="E2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平成２０年２月月報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2737</v>
      </c>
      <c r="G12" s="91">
        <f>SUM(G13:G14)</f>
        <v>1139</v>
      </c>
      <c r="H12" s="92">
        <f>SUM(F12:G12)</f>
        <v>3876</v>
      </c>
      <c r="I12" s="93">
        <f aca="true" t="shared" si="0" ref="I12:N12">SUM(I13:I14)</f>
        <v>0</v>
      </c>
      <c r="J12" s="95">
        <f t="shared" si="0"/>
        <v>2344</v>
      </c>
      <c r="K12" s="91">
        <f t="shared" si="0"/>
        <v>2010</v>
      </c>
      <c r="L12" s="91">
        <f t="shared" si="0"/>
        <v>1745</v>
      </c>
      <c r="M12" s="91">
        <f t="shared" si="0"/>
        <v>1219</v>
      </c>
      <c r="N12" s="91">
        <f t="shared" si="0"/>
        <v>1367</v>
      </c>
      <c r="O12" s="91">
        <f>SUM(I12:N12)</f>
        <v>8685</v>
      </c>
      <c r="P12" s="94">
        <f>H12+O12</f>
        <v>12561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463</v>
      </c>
      <c r="G13" s="91">
        <v>200</v>
      </c>
      <c r="H13" s="92">
        <f>SUM(F13:G13)</f>
        <v>663</v>
      </c>
      <c r="I13" s="93">
        <v>0</v>
      </c>
      <c r="J13" s="95">
        <v>341</v>
      </c>
      <c r="K13" s="91">
        <v>281</v>
      </c>
      <c r="L13" s="91">
        <v>232</v>
      </c>
      <c r="M13" s="91">
        <v>150</v>
      </c>
      <c r="N13" s="91">
        <v>191</v>
      </c>
      <c r="O13" s="91">
        <f>SUM(I13:N13)</f>
        <v>1195</v>
      </c>
      <c r="P13" s="94">
        <f>H13+O13</f>
        <v>1858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2274</v>
      </c>
      <c r="G14" s="91">
        <v>939</v>
      </c>
      <c r="H14" s="92">
        <f>SUM(F14:G14)</f>
        <v>3213</v>
      </c>
      <c r="I14" s="93">
        <v>0</v>
      </c>
      <c r="J14" s="95">
        <v>2003</v>
      </c>
      <c r="K14" s="91">
        <v>1729</v>
      </c>
      <c r="L14" s="91">
        <v>1513</v>
      </c>
      <c r="M14" s="91">
        <v>1069</v>
      </c>
      <c r="N14" s="91">
        <v>1176</v>
      </c>
      <c r="O14" s="91">
        <f>SUM(I14:N14)</f>
        <v>7490</v>
      </c>
      <c r="P14" s="94">
        <f>H14+O14</f>
        <v>10703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65</v>
      </c>
      <c r="G15" s="91">
        <v>60</v>
      </c>
      <c r="H15" s="92">
        <f>SUM(F15:G15)</f>
        <v>125</v>
      </c>
      <c r="I15" s="93">
        <v>0</v>
      </c>
      <c r="J15" s="95">
        <v>78</v>
      </c>
      <c r="K15" s="91">
        <v>70</v>
      </c>
      <c r="L15" s="91">
        <v>72</v>
      </c>
      <c r="M15" s="91">
        <v>50</v>
      </c>
      <c r="N15" s="91">
        <v>63</v>
      </c>
      <c r="O15" s="91">
        <f>SUM(I15:N15)</f>
        <v>333</v>
      </c>
      <c r="P15" s="94">
        <f>H15+O15</f>
        <v>458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2802</v>
      </c>
      <c r="G16" s="96">
        <f>G12+G15</f>
        <v>1199</v>
      </c>
      <c r="H16" s="97">
        <f>SUM(F16:G16)</f>
        <v>4001</v>
      </c>
      <c r="I16" s="98">
        <f aca="true" t="shared" si="1" ref="I16:N16">I12+I15</f>
        <v>0</v>
      </c>
      <c r="J16" s="100">
        <f t="shared" si="1"/>
        <v>2422</v>
      </c>
      <c r="K16" s="96">
        <f t="shared" si="1"/>
        <v>2080</v>
      </c>
      <c r="L16" s="96">
        <f t="shared" si="1"/>
        <v>1817</v>
      </c>
      <c r="M16" s="96">
        <f t="shared" si="1"/>
        <v>1269</v>
      </c>
      <c r="N16" s="96">
        <f t="shared" si="1"/>
        <v>1430</v>
      </c>
      <c r="O16" s="96">
        <f>SUM(I16:N16)</f>
        <v>9018</v>
      </c>
      <c r="P16" s="99">
        <f>H16+O16</f>
        <v>13019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1842</v>
      </c>
      <c r="G21" s="91">
        <v>875</v>
      </c>
      <c r="H21" s="92">
        <f>SUM(F21:G21)</f>
        <v>2717</v>
      </c>
      <c r="I21" s="93">
        <v>0</v>
      </c>
      <c r="J21" s="95">
        <v>1707</v>
      </c>
      <c r="K21" s="91">
        <v>1343</v>
      </c>
      <c r="L21" s="91">
        <v>1016</v>
      </c>
      <c r="M21" s="91">
        <v>522</v>
      </c>
      <c r="N21" s="91">
        <v>461</v>
      </c>
      <c r="O21" s="101">
        <f>SUM(I21:N21)</f>
        <v>5049</v>
      </c>
      <c r="P21" s="94">
        <f>O21+H21</f>
        <v>7766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42</v>
      </c>
      <c r="G22" s="91">
        <v>45</v>
      </c>
      <c r="H22" s="92">
        <f>SUM(F22:G22)</f>
        <v>87</v>
      </c>
      <c r="I22" s="93">
        <v>0</v>
      </c>
      <c r="J22" s="95">
        <v>58</v>
      </c>
      <c r="K22" s="91">
        <v>53</v>
      </c>
      <c r="L22" s="91">
        <v>56</v>
      </c>
      <c r="M22" s="91">
        <v>30</v>
      </c>
      <c r="N22" s="91">
        <v>23</v>
      </c>
      <c r="O22" s="101">
        <f>SUM(I22:N22)</f>
        <v>220</v>
      </c>
      <c r="P22" s="94">
        <f>O22+H22</f>
        <v>307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1884</v>
      </c>
      <c r="G23" s="96">
        <f aca="true" t="shared" si="2" ref="G23:N23">SUM(G21:G22)</f>
        <v>920</v>
      </c>
      <c r="H23" s="97">
        <f>SUM(F23:G23)</f>
        <v>2804</v>
      </c>
      <c r="I23" s="98">
        <f t="shared" si="2"/>
        <v>0</v>
      </c>
      <c r="J23" s="100">
        <f t="shared" si="2"/>
        <v>1765</v>
      </c>
      <c r="K23" s="96">
        <f t="shared" si="2"/>
        <v>1396</v>
      </c>
      <c r="L23" s="96">
        <f t="shared" si="2"/>
        <v>1072</v>
      </c>
      <c r="M23" s="96">
        <f t="shared" si="2"/>
        <v>552</v>
      </c>
      <c r="N23" s="96">
        <f t="shared" si="2"/>
        <v>484</v>
      </c>
      <c r="O23" s="102">
        <f>SUM(I23:N23)</f>
        <v>5269</v>
      </c>
      <c r="P23" s="99">
        <f>O23+H23</f>
        <v>8073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7</v>
      </c>
      <c r="G28" s="91">
        <v>5</v>
      </c>
      <c r="H28" s="92">
        <f>SUM(F28:G28)</f>
        <v>12</v>
      </c>
      <c r="I28" s="93">
        <v>0</v>
      </c>
      <c r="J28" s="95">
        <v>108</v>
      </c>
      <c r="K28" s="91">
        <v>119</v>
      </c>
      <c r="L28" s="91">
        <v>104</v>
      </c>
      <c r="M28" s="91">
        <v>86</v>
      </c>
      <c r="N28" s="91">
        <v>47</v>
      </c>
      <c r="O28" s="101">
        <f>SUM(I28:N28)</f>
        <v>464</v>
      </c>
      <c r="P28" s="94">
        <f>O28+H28</f>
        <v>476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0</v>
      </c>
      <c r="K29" s="91">
        <v>1</v>
      </c>
      <c r="L29" s="91">
        <v>0</v>
      </c>
      <c r="M29" s="91">
        <v>1</v>
      </c>
      <c r="N29" s="91">
        <v>2</v>
      </c>
      <c r="O29" s="101">
        <f>SUM(I29:N29)</f>
        <v>4</v>
      </c>
      <c r="P29" s="94">
        <f>O29+H29</f>
        <v>4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7</v>
      </c>
      <c r="G30" s="96">
        <f>SUM(G28:G29)</f>
        <v>5</v>
      </c>
      <c r="H30" s="97">
        <f>SUM(F30:G30)</f>
        <v>12</v>
      </c>
      <c r="I30" s="98">
        <f aca="true" t="shared" si="3" ref="I30:N30">SUM(I28:I29)</f>
        <v>0</v>
      </c>
      <c r="J30" s="100">
        <f t="shared" si="3"/>
        <v>108</v>
      </c>
      <c r="K30" s="96">
        <f t="shared" si="3"/>
        <v>120</v>
      </c>
      <c r="L30" s="96">
        <f t="shared" si="3"/>
        <v>104</v>
      </c>
      <c r="M30" s="96">
        <f t="shared" si="3"/>
        <v>87</v>
      </c>
      <c r="N30" s="96">
        <f t="shared" si="3"/>
        <v>49</v>
      </c>
      <c r="O30" s="102">
        <f>SUM(I30:N30)</f>
        <v>468</v>
      </c>
      <c r="P30" s="99">
        <f>O30+H30</f>
        <v>480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2</v>
      </c>
      <c r="H35" s="104">
        <f aca="true" t="shared" si="5" ref="H35:H44">SUM(F35:G35)</f>
        <v>2</v>
      </c>
      <c r="I35" s="103">
        <f t="shared" si="4"/>
        <v>73</v>
      </c>
      <c r="J35" s="105">
        <f t="shared" si="4"/>
        <v>164</v>
      </c>
      <c r="K35" s="105">
        <f t="shared" si="4"/>
        <v>239</v>
      </c>
      <c r="L35" s="105">
        <f t="shared" si="4"/>
        <v>270</v>
      </c>
      <c r="M35" s="105">
        <f t="shared" si="4"/>
        <v>339</v>
      </c>
      <c r="N35" s="106">
        <f aca="true" t="shared" si="6" ref="N35:N44">SUM(I35:M35)</f>
        <v>1085</v>
      </c>
      <c r="O35" s="107">
        <f aca="true" t="shared" si="7" ref="O35:O43">SUM(H35+N35)</f>
        <v>1087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2</v>
      </c>
      <c r="H36" s="92">
        <f t="shared" si="5"/>
        <v>2</v>
      </c>
      <c r="I36" s="95">
        <v>72</v>
      </c>
      <c r="J36" s="91">
        <v>164</v>
      </c>
      <c r="K36" s="91">
        <v>239</v>
      </c>
      <c r="L36" s="91">
        <v>269</v>
      </c>
      <c r="M36" s="91">
        <v>334</v>
      </c>
      <c r="N36" s="101">
        <f t="shared" si="6"/>
        <v>1078</v>
      </c>
      <c r="O36" s="94">
        <f t="shared" si="7"/>
        <v>1080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1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7</v>
      </c>
      <c r="O37" s="99">
        <f t="shared" si="7"/>
        <v>7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143</v>
      </c>
      <c r="J38" s="105">
        <f>SUM(J39:J40)</f>
        <v>221</v>
      </c>
      <c r="K38" s="105">
        <f>SUM(K39:K40)</f>
        <v>218</v>
      </c>
      <c r="L38" s="105">
        <f>SUM(L39:L40)</f>
        <v>172</v>
      </c>
      <c r="M38" s="105">
        <f>SUM(M39:M40)</f>
        <v>143</v>
      </c>
      <c r="N38" s="106">
        <f t="shared" si="6"/>
        <v>897</v>
      </c>
      <c r="O38" s="107">
        <f t="shared" si="7"/>
        <v>897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139</v>
      </c>
      <c r="J39" s="91">
        <v>217</v>
      </c>
      <c r="K39" s="91">
        <v>216</v>
      </c>
      <c r="L39" s="91">
        <v>168</v>
      </c>
      <c r="M39" s="91">
        <v>137</v>
      </c>
      <c r="N39" s="101">
        <f t="shared" si="6"/>
        <v>877</v>
      </c>
      <c r="O39" s="94">
        <f t="shared" si="7"/>
        <v>877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4</v>
      </c>
      <c r="J40" s="96">
        <v>4</v>
      </c>
      <c r="K40" s="96">
        <v>2</v>
      </c>
      <c r="L40" s="96">
        <v>4</v>
      </c>
      <c r="M40" s="96">
        <v>6</v>
      </c>
      <c r="N40" s="102">
        <f t="shared" si="6"/>
        <v>20</v>
      </c>
      <c r="O40" s="99">
        <f t="shared" si="7"/>
        <v>20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7</v>
      </c>
      <c r="J41" s="105">
        <f>SUM(J42:J43)</f>
        <v>5</v>
      </c>
      <c r="K41" s="105">
        <f>SUM(K42:K43)</f>
        <v>29</v>
      </c>
      <c r="L41" s="105">
        <f>SUM(L42:L43)</f>
        <v>67</v>
      </c>
      <c r="M41" s="105">
        <f>SUM(M42:M43)</f>
        <v>207</v>
      </c>
      <c r="N41" s="106">
        <f t="shared" si="6"/>
        <v>315</v>
      </c>
      <c r="O41" s="107">
        <f t="shared" si="7"/>
        <v>315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7</v>
      </c>
      <c r="J42" s="91">
        <v>5</v>
      </c>
      <c r="K42" s="91">
        <v>29</v>
      </c>
      <c r="L42" s="91">
        <v>64</v>
      </c>
      <c r="M42" s="91">
        <v>202</v>
      </c>
      <c r="N42" s="101">
        <f t="shared" si="6"/>
        <v>307</v>
      </c>
      <c r="O42" s="94">
        <f t="shared" si="7"/>
        <v>307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3</v>
      </c>
      <c r="M43" s="96">
        <v>5</v>
      </c>
      <c r="N43" s="102">
        <f t="shared" si="6"/>
        <v>8</v>
      </c>
      <c r="O43" s="99">
        <f t="shared" si="7"/>
        <v>8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2</v>
      </c>
      <c r="H44" s="109">
        <f t="shared" si="5"/>
        <v>2</v>
      </c>
      <c r="I44" s="100">
        <v>222</v>
      </c>
      <c r="J44" s="96">
        <v>389</v>
      </c>
      <c r="K44" s="96">
        <v>484</v>
      </c>
      <c r="L44" s="96">
        <v>506</v>
      </c>
      <c r="M44" s="96">
        <v>687</v>
      </c>
      <c r="N44" s="102">
        <f t="shared" si="6"/>
        <v>2288</v>
      </c>
      <c r="O44" s="110">
        <f>H44+N44</f>
        <v>2290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G4" sqref="G4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平成２０年２月月報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4255</v>
      </c>
      <c r="H12" s="183">
        <f t="shared" si="0"/>
        <v>2345</v>
      </c>
      <c r="I12" s="184">
        <f t="shared" si="0"/>
        <v>6600</v>
      </c>
      <c r="J12" s="185">
        <f>J13+J19+J22+J26+J30+J31</f>
        <v>0</v>
      </c>
      <c r="K12" s="183">
        <f t="shared" si="0"/>
        <v>5075</v>
      </c>
      <c r="L12" s="182">
        <f t="shared" si="0"/>
        <v>4619</v>
      </c>
      <c r="M12" s="182">
        <f t="shared" si="0"/>
        <v>3920</v>
      </c>
      <c r="N12" s="182">
        <f t="shared" si="0"/>
        <v>2289</v>
      </c>
      <c r="O12" s="183">
        <f t="shared" si="0"/>
        <v>2291</v>
      </c>
      <c r="P12" s="182">
        <f t="shared" si="0"/>
        <v>18194</v>
      </c>
      <c r="Q12" s="186">
        <f t="shared" si="0"/>
        <v>24794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1497</v>
      </c>
      <c r="H13" s="188">
        <f t="shared" si="1"/>
        <v>742</v>
      </c>
      <c r="I13" s="189">
        <f t="shared" si="1"/>
        <v>2239</v>
      </c>
      <c r="J13" s="190">
        <f t="shared" si="1"/>
        <v>0</v>
      </c>
      <c r="K13" s="188">
        <f t="shared" si="1"/>
        <v>1593</v>
      </c>
      <c r="L13" s="187">
        <f t="shared" si="1"/>
        <v>1319</v>
      </c>
      <c r="M13" s="187">
        <f t="shared" si="1"/>
        <v>1185</v>
      </c>
      <c r="N13" s="187">
        <f t="shared" si="1"/>
        <v>815</v>
      </c>
      <c r="O13" s="188">
        <f t="shared" si="1"/>
        <v>1063</v>
      </c>
      <c r="P13" s="187">
        <f t="shared" si="1"/>
        <v>5975</v>
      </c>
      <c r="Q13" s="191">
        <f t="shared" si="1"/>
        <v>8214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1349</v>
      </c>
      <c r="H14" s="188">
        <v>597</v>
      </c>
      <c r="I14" s="189">
        <f>SUM(G14:H14)</f>
        <v>1946</v>
      </c>
      <c r="J14" s="190">
        <v>0</v>
      </c>
      <c r="K14" s="188">
        <v>1196</v>
      </c>
      <c r="L14" s="187">
        <v>841</v>
      </c>
      <c r="M14" s="187">
        <v>649</v>
      </c>
      <c r="N14" s="187">
        <v>387</v>
      </c>
      <c r="O14" s="188">
        <v>395</v>
      </c>
      <c r="P14" s="187">
        <f>SUM(J14:O14)</f>
        <v>3468</v>
      </c>
      <c r="Q14" s="191">
        <f>I14+P14</f>
        <v>5414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0</v>
      </c>
      <c r="H15" s="188">
        <v>1</v>
      </c>
      <c r="I15" s="189">
        <f>SUM(G15:H15)</f>
        <v>1</v>
      </c>
      <c r="J15" s="190">
        <v>0</v>
      </c>
      <c r="K15" s="188">
        <v>5</v>
      </c>
      <c r="L15" s="187">
        <v>13</v>
      </c>
      <c r="M15" s="187">
        <v>43</v>
      </c>
      <c r="N15" s="187">
        <v>52</v>
      </c>
      <c r="O15" s="188">
        <v>167</v>
      </c>
      <c r="P15" s="187">
        <f>SUM(J15:O15)</f>
        <v>280</v>
      </c>
      <c r="Q15" s="191">
        <f>I15+P15</f>
        <v>281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71</v>
      </c>
      <c r="H16" s="188">
        <v>78</v>
      </c>
      <c r="I16" s="189">
        <f>SUM(G16:H16)</f>
        <v>149</v>
      </c>
      <c r="J16" s="190">
        <v>0</v>
      </c>
      <c r="K16" s="188">
        <v>179</v>
      </c>
      <c r="L16" s="187">
        <v>216</v>
      </c>
      <c r="M16" s="187">
        <v>246</v>
      </c>
      <c r="N16" s="187">
        <v>186</v>
      </c>
      <c r="O16" s="188">
        <v>274</v>
      </c>
      <c r="P16" s="187">
        <f>SUM(J16:O16)</f>
        <v>1101</v>
      </c>
      <c r="Q16" s="191">
        <f>I16+P16</f>
        <v>1250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7</v>
      </c>
      <c r="H17" s="188">
        <v>10</v>
      </c>
      <c r="I17" s="189">
        <f>SUM(G17:H17)</f>
        <v>17</v>
      </c>
      <c r="J17" s="190">
        <v>0</v>
      </c>
      <c r="K17" s="188">
        <v>15</v>
      </c>
      <c r="L17" s="187">
        <v>22</v>
      </c>
      <c r="M17" s="187">
        <v>25</v>
      </c>
      <c r="N17" s="187">
        <v>13</v>
      </c>
      <c r="O17" s="188">
        <v>16</v>
      </c>
      <c r="P17" s="187">
        <f>SUM(J17:O17)</f>
        <v>91</v>
      </c>
      <c r="Q17" s="191">
        <f>I17+P17</f>
        <v>108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70</v>
      </c>
      <c r="H18" s="188">
        <v>56</v>
      </c>
      <c r="I18" s="189">
        <f>SUM(G18:H18)</f>
        <v>126</v>
      </c>
      <c r="J18" s="190">
        <v>0</v>
      </c>
      <c r="K18" s="188">
        <v>198</v>
      </c>
      <c r="L18" s="187">
        <v>227</v>
      </c>
      <c r="M18" s="187">
        <v>222</v>
      </c>
      <c r="N18" s="187">
        <v>177</v>
      </c>
      <c r="O18" s="188">
        <v>211</v>
      </c>
      <c r="P18" s="187">
        <f>SUM(J18:O18)</f>
        <v>1035</v>
      </c>
      <c r="Q18" s="191">
        <f>I18+P18</f>
        <v>1161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554</v>
      </c>
      <c r="H19" s="188">
        <f t="shared" si="2"/>
        <v>380</v>
      </c>
      <c r="I19" s="189">
        <f t="shared" si="2"/>
        <v>934</v>
      </c>
      <c r="J19" s="190">
        <f t="shared" si="2"/>
        <v>0</v>
      </c>
      <c r="K19" s="188">
        <f t="shared" si="2"/>
        <v>992</v>
      </c>
      <c r="L19" s="187">
        <f>SUM(L20:L21)</f>
        <v>870</v>
      </c>
      <c r="M19" s="187">
        <f t="shared" si="2"/>
        <v>664</v>
      </c>
      <c r="N19" s="187">
        <f t="shared" si="2"/>
        <v>323</v>
      </c>
      <c r="O19" s="188">
        <f t="shared" si="2"/>
        <v>172</v>
      </c>
      <c r="P19" s="187">
        <f>SUM(P20:P21)</f>
        <v>3021</v>
      </c>
      <c r="Q19" s="191">
        <f t="shared" si="2"/>
        <v>3955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456</v>
      </c>
      <c r="H20" s="188">
        <v>309</v>
      </c>
      <c r="I20" s="189">
        <f>SUM(G20:H20)</f>
        <v>765</v>
      </c>
      <c r="J20" s="190">
        <v>0</v>
      </c>
      <c r="K20" s="188">
        <v>800</v>
      </c>
      <c r="L20" s="187">
        <v>654</v>
      </c>
      <c r="M20" s="187">
        <v>500</v>
      </c>
      <c r="N20" s="187">
        <v>234</v>
      </c>
      <c r="O20" s="188">
        <v>129</v>
      </c>
      <c r="P20" s="187">
        <f>SUM(J20:O20)</f>
        <v>2317</v>
      </c>
      <c r="Q20" s="191">
        <f>I20+P20</f>
        <v>3082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98</v>
      </c>
      <c r="H21" s="188">
        <v>71</v>
      </c>
      <c r="I21" s="189">
        <f>SUM(G21:H21)</f>
        <v>169</v>
      </c>
      <c r="J21" s="190">
        <v>0</v>
      </c>
      <c r="K21" s="188">
        <v>192</v>
      </c>
      <c r="L21" s="187">
        <v>216</v>
      </c>
      <c r="M21" s="187">
        <v>164</v>
      </c>
      <c r="N21" s="187">
        <v>89</v>
      </c>
      <c r="O21" s="188">
        <v>43</v>
      </c>
      <c r="P21" s="187">
        <f>SUM(J21:O21)</f>
        <v>704</v>
      </c>
      <c r="Q21" s="191">
        <f>I21+P21</f>
        <v>873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10</v>
      </c>
      <c r="H22" s="188">
        <f t="shared" si="3"/>
        <v>15</v>
      </c>
      <c r="I22" s="189">
        <f t="shared" si="3"/>
        <v>25</v>
      </c>
      <c r="J22" s="190">
        <f t="shared" si="3"/>
        <v>0</v>
      </c>
      <c r="K22" s="188">
        <f t="shared" si="3"/>
        <v>117</v>
      </c>
      <c r="L22" s="187">
        <f t="shared" si="3"/>
        <v>160</v>
      </c>
      <c r="M22" s="187">
        <f t="shared" si="3"/>
        <v>211</v>
      </c>
      <c r="N22" s="187">
        <f t="shared" si="3"/>
        <v>141</v>
      </c>
      <c r="O22" s="188">
        <f t="shared" si="3"/>
        <v>94</v>
      </c>
      <c r="P22" s="187">
        <f t="shared" si="3"/>
        <v>723</v>
      </c>
      <c r="Q22" s="191">
        <f t="shared" si="3"/>
        <v>748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9</v>
      </c>
      <c r="H23" s="188">
        <v>12</v>
      </c>
      <c r="I23" s="189">
        <f>SUM(G23:H23)</f>
        <v>21</v>
      </c>
      <c r="J23" s="190">
        <v>0</v>
      </c>
      <c r="K23" s="188">
        <v>91</v>
      </c>
      <c r="L23" s="187">
        <v>136</v>
      </c>
      <c r="M23" s="187">
        <v>161</v>
      </c>
      <c r="N23" s="187">
        <v>108</v>
      </c>
      <c r="O23" s="188">
        <v>67</v>
      </c>
      <c r="P23" s="187">
        <f>SUM(J23:O23)</f>
        <v>563</v>
      </c>
      <c r="Q23" s="191">
        <f>I23+P23</f>
        <v>584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1</v>
      </c>
      <c r="H24" s="188">
        <v>3</v>
      </c>
      <c r="I24" s="189">
        <f>SUM(G24:H24)</f>
        <v>4</v>
      </c>
      <c r="J24" s="190">
        <v>0</v>
      </c>
      <c r="K24" s="188">
        <v>26</v>
      </c>
      <c r="L24" s="187">
        <v>24</v>
      </c>
      <c r="M24" s="187">
        <v>50</v>
      </c>
      <c r="N24" s="187">
        <v>33</v>
      </c>
      <c r="O24" s="188">
        <v>27</v>
      </c>
      <c r="P24" s="187">
        <f>SUM(J24:O24)</f>
        <v>160</v>
      </c>
      <c r="Q24" s="191">
        <f>I24+P24</f>
        <v>164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316</v>
      </c>
      <c r="H26" s="188">
        <f t="shared" si="4"/>
        <v>274</v>
      </c>
      <c r="I26" s="189">
        <f t="shared" si="4"/>
        <v>590</v>
      </c>
      <c r="J26" s="190">
        <f t="shared" si="4"/>
        <v>0</v>
      </c>
      <c r="K26" s="188">
        <f t="shared" si="4"/>
        <v>590</v>
      </c>
      <c r="L26" s="187">
        <f t="shared" si="4"/>
        <v>861</v>
      </c>
      <c r="M26" s="187">
        <f t="shared" si="4"/>
        <v>793</v>
      </c>
      <c r="N26" s="187">
        <f t="shared" si="4"/>
        <v>470</v>
      </c>
      <c r="O26" s="188">
        <f t="shared" si="4"/>
        <v>484</v>
      </c>
      <c r="P26" s="187">
        <f t="shared" si="4"/>
        <v>3198</v>
      </c>
      <c r="Q26" s="191">
        <f t="shared" si="4"/>
        <v>3788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243</v>
      </c>
      <c r="H27" s="188">
        <v>247</v>
      </c>
      <c r="I27" s="189">
        <f>SUM(G27:H27)</f>
        <v>490</v>
      </c>
      <c r="J27" s="190">
        <v>0</v>
      </c>
      <c r="K27" s="188">
        <v>534</v>
      </c>
      <c r="L27" s="187">
        <v>821</v>
      </c>
      <c r="M27" s="187">
        <v>749</v>
      </c>
      <c r="N27" s="187">
        <v>455</v>
      </c>
      <c r="O27" s="188">
        <v>470</v>
      </c>
      <c r="P27" s="187">
        <f>SUM(J27:O27)</f>
        <v>3029</v>
      </c>
      <c r="Q27" s="191">
        <f>I27+P27</f>
        <v>3519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40</v>
      </c>
      <c r="H28" s="188">
        <v>20</v>
      </c>
      <c r="I28" s="189">
        <f>SUM(G28:H28)</f>
        <v>60</v>
      </c>
      <c r="J28" s="190">
        <v>0</v>
      </c>
      <c r="K28" s="188">
        <v>31</v>
      </c>
      <c r="L28" s="187">
        <v>21</v>
      </c>
      <c r="M28" s="187">
        <v>29</v>
      </c>
      <c r="N28" s="187">
        <v>10</v>
      </c>
      <c r="O28" s="188">
        <v>9</v>
      </c>
      <c r="P28" s="187">
        <f>SUM(J28:O28)</f>
        <v>100</v>
      </c>
      <c r="Q28" s="191">
        <f>I28+P28</f>
        <v>160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33</v>
      </c>
      <c r="H29" s="188">
        <v>7</v>
      </c>
      <c r="I29" s="189">
        <f>SUM(G29:H29)</f>
        <v>40</v>
      </c>
      <c r="J29" s="190">
        <v>0</v>
      </c>
      <c r="K29" s="188">
        <v>25</v>
      </c>
      <c r="L29" s="187">
        <v>19</v>
      </c>
      <c r="M29" s="187">
        <v>15</v>
      </c>
      <c r="N29" s="187">
        <v>5</v>
      </c>
      <c r="O29" s="188">
        <v>5</v>
      </c>
      <c r="P29" s="187">
        <f>SUM(J29:O29)</f>
        <v>69</v>
      </c>
      <c r="Q29" s="191">
        <f>I29+P29</f>
        <v>109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56</v>
      </c>
      <c r="H30" s="188">
        <v>35</v>
      </c>
      <c r="I30" s="189">
        <f>SUM(G30:H30)</f>
        <v>91</v>
      </c>
      <c r="J30" s="190">
        <v>0</v>
      </c>
      <c r="K30" s="188">
        <v>73</v>
      </c>
      <c r="L30" s="187">
        <v>80</v>
      </c>
      <c r="M30" s="187">
        <v>59</v>
      </c>
      <c r="N30" s="187">
        <v>42</v>
      </c>
      <c r="O30" s="188">
        <v>26</v>
      </c>
      <c r="P30" s="187">
        <f>SUM(J30:O30)</f>
        <v>280</v>
      </c>
      <c r="Q30" s="191">
        <f>I30+P30</f>
        <v>371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1822</v>
      </c>
      <c r="H31" s="193">
        <v>899</v>
      </c>
      <c r="I31" s="194">
        <f>SUM(G31:H31)</f>
        <v>2721</v>
      </c>
      <c r="J31" s="195">
        <v>0</v>
      </c>
      <c r="K31" s="193">
        <v>1710</v>
      </c>
      <c r="L31" s="192">
        <v>1329</v>
      </c>
      <c r="M31" s="192">
        <v>1008</v>
      </c>
      <c r="N31" s="192">
        <v>498</v>
      </c>
      <c r="O31" s="193">
        <v>452</v>
      </c>
      <c r="P31" s="194">
        <f>SUM(J31:O31)</f>
        <v>4997</v>
      </c>
      <c r="Q31" s="196">
        <f>I31+P31</f>
        <v>7718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9</v>
      </c>
      <c r="H32" s="183">
        <f t="shared" si="5"/>
        <v>7</v>
      </c>
      <c r="I32" s="184">
        <f t="shared" si="5"/>
        <v>16</v>
      </c>
      <c r="J32" s="185">
        <f t="shared" si="5"/>
        <v>0</v>
      </c>
      <c r="K32" s="183">
        <f t="shared" si="5"/>
        <v>108</v>
      </c>
      <c r="L32" s="182">
        <f t="shared" si="5"/>
        <v>123</v>
      </c>
      <c r="M32" s="182">
        <f t="shared" si="5"/>
        <v>106</v>
      </c>
      <c r="N32" s="182">
        <f t="shared" si="5"/>
        <v>93</v>
      </c>
      <c r="O32" s="183">
        <f t="shared" si="5"/>
        <v>53</v>
      </c>
      <c r="P32" s="182">
        <f t="shared" si="5"/>
        <v>483</v>
      </c>
      <c r="Q32" s="186">
        <f t="shared" si="5"/>
        <v>499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7</v>
      </c>
      <c r="H34" s="188">
        <v>0</v>
      </c>
      <c r="I34" s="189">
        <f>SUM(G34:H34)</f>
        <v>7</v>
      </c>
      <c r="J34" s="190">
        <v>0</v>
      </c>
      <c r="K34" s="188">
        <v>22</v>
      </c>
      <c r="L34" s="187">
        <v>25</v>
      </c>
      <c r="M34" s="187">
        <v>31</v>
      </c>
      <c r="N34" s="187">
        <v>36</v>
      </c>
      <c r="O34" s="188">
        <v>26</v>
      </c>
      <c r="P34" s="187">
        <f t="shared" si="6"/>
        <v>140</v>
      </c>
      <c r="Q34" s="191">
        <f t="shared" si="7"/>
        <v>147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2</v>
      </c>
      <c r="H35" s="188">
        <v>5</v>
      </c>
      <c r="I35" s="189">
        <f>SUM(G35:H35)</f>
        <v>7</v>
      </c>
      <c r="J35" s="190">
        <v>0</v>
      </c>
      <c r="K35" s="188">
        <v>7</v>
      </c>
      <c r="L35" s="187">
        <v>8</v>
      </c>
      <c r="M35" s="187">
        <v>6</v>
      </c>
      <c r="N35" s="187">
        <v>3</v>
      </c>
      <c r="O35" s="188">
        <v>6</v>
      </c>
      <c r="P35" s="187">
        <f t="shared" si="6"/>
        <v>30</v>
      </c>
      <c r="Q35" s="191">
        <f t="shared" si="7"/>
        <v>37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2</v>
      </c>
      <c r="I36" s="189">
        <f>SUM(G36:H36)</f>
        <v>2</v>
      </c>
      <c r="J36" s="200"/>
      <c r="K36" s="188">
        <v>79</v>
      </c>
      <c r="L36" s="187">
        <v>90</v>
      </c>
      <c r="M36" s="187">
        <v>69</v>
      </c>
      <c r="N36" s="187">
        <v>54</v>
      </c>
      <c r="O36" s="188">
        <v>21</v>
      </c>
      <c r="P36" s="187">
        <f t="shared" si="6"/>
        <v>313</v>
      </c>
      <c r="Q36" s="191">
        <f t="shared" si="7"/>
        <v>315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2</v>
      </c>
      <c r="I39" s="184">
        <f>SUM(I40:I42)</f>
        <v>2</v>
      </c>
      <c r="J39" s="203"/>
      <c r="K39" s="183">
        <f aca="true" t="shared" si="8" ref="K39:Q39">SUM(K40:K42)</f>
        <v>227</v>
      </c>
      <c r="L39" s="182">
        <f t="shared" si="8"/>
        <v>394</v>
      </c>
      <c r="M39" s="182">
        <f t="shared" si="8"/>
        <v>493</v>
      </c>
      <c r="N39" s="182">
        <f t="shared" si="8"/>
        <v>508</v>
      </c>
      <c r="O39" s="183">
        <f t="shared" si="8"/>
        <v>700</v>
      </c>
      <c r="P39" s="182">
        <f t="shared" si="8"/>
        <v>2322</v>
      </c>
      <c r="Q39" s="186">
        <f t="shared" si="8"/>
        <v>2324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2</v>
      </c>
      <c r="I40" s="189">
        <f>SUM(G40:H40)</f>
        <v>2</v>
      </c>
      <c r="J40" s="200"/>
      <c r="K40" s="188">
        <v>73</v>
      </c>
      <c r="L40" s="187">
        <v>164</v>
      </c>
      <c r="M40" s="187">
        <v>242</v>
      </c>
      <c r="N40" s="187">
        <v>268</v>
      </c>
      <c r="O40" s="188">
        <v>341</v>
      </c>
      <c r="P40" s="187">
        <f>SUM(J40:O40)</f>
        <v>1088</v>
      </c>
      <c r="Q40" s="191">
        <f>I40+P40</f>
        <v>1090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147</v>
      </c>
      <c r="L41" s="187">
        <v>225</v>
      </c>
      <c r="M41" s="187">
        <v>222</v>
      </c>
      <c r="N41" s="187">
        <v>172</v>
      </c>
      <c r="O41" s="188">
        <v>147</v>
      </c>
      <c r="P41" s="187">
        <f>SUM(J41:O41)</f>
        <v>913</v>
      </c>
      <c r="Q41" s="191">
        <f>I41+P41</f>
        <v>913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7</v>
      </c>
      <c r="L42" s="209">
        <v>5</v>
      </c>
      <c r="M42" s="209">
        <v>29</v>
      </c>
      <c r="N42" s="209">
        <v>68</v>
      </c>
      <c r="O42" s="208">
        <v>212</v>
      </c>
      <c r="P42" s="209">
        <f>SUM(J42:O42)</f>
        <v>321</v>
      </c>
      <c r="Q42" s="210">
        <f>I42+P42</f>
        <v>321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4264</v>
      </c>
      <c r="H43" s="212">
        <f t="shared" si="9"/>
        <v>2354</v>
      </c>
      <c r="I43" s="213">
        <f t="shared" si="9"/>
        <v>6618</v>
      </c>
      <c r="J43" s="214">
        <f>J12+J32+J39</f>
        <v>0</v>
      </c>
      <c r="K43" s="212">
        <f t="shared" si="9"/>
        <v>5410</v>
      </c>
      <c r="L43" s="211">
        <f t="shared" si="9"/>
        <v>5136</v>
      </c>
      <c r="M43" s="211">
        <f t="shared" si="9"/>
        <v>4519</v>
      </c>
      <c r="N43" s="211">
        <f t="shared" si="9"/>
        <v>2890</v>
      </c>
      <c r="O43" s="212">
        <f t="shared" si="9"/>
        <v>3044</v>
      </c>
      <c r="P43" s="211">
        <f t="shared" si="9"/>
        <v>20999</v>
      </c>
      <c r="Q43" s="215">
        <f t="shared" si="9"/>
        <v>27617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5321076</v>
      </c>
      <c r="H45" s="183">
        <f t="shared" si="10"/>
        <v>4719718</v>
      </c>
      <c r="I45" s="184">
        <f t="shared" si="10"/>
        <v>10040794</v>
      </c>
      <c r="J45" s="185">
        <f t="shared" si="10"/>
        <v>0</v>
      </c>
      <c r="K45" s="183">
        <f t="shared" si="10"/>
        <v>14465210</v>
      </c>
      <c r="L45" s="182">
        <f t="shared" si="10"/>
        <v>15680156</v>
      </c>
      <c r="M45" s="182">
        <f t="shared" si="10"/>
        <v>16445375</v>
      </c>
      <c r="N45" s="182">
        <f t="shared" si="10"/>
        <v>10623477</v>
      </c>
      <c r="O45" s="183">
        <f t="shared" si="10"/>
        <v>11362667</v>
      </c>
      <c r="P45" s="182">
        <f t="shared" si="10"/>
        <v>68576885</v>
      </c>
      <c r="Q45" s="186">
        <f t="shared" si="10"/>
        <v>78617679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2668586</v>
      </c>
      <c r="H46" s="188">
        <f t="shared" si="11"/>
        <v>1847653</v>
      </c>
      <c r="I46" s="189">
        <f t="shared" si="11"/>
        <v>4516239</v>
      </c>
      <c r="J46" s="190">
        <f t="shared" si="11"/>
        <v>0</v>
      </c>
      <c r="K46" s="188">
        <f t="shared" si="11"/>
        <v>5981075</v>
      </c>
      <c r="L46" s="187">
        <f t="shared" si="11"/>
        <v>5958482</v>
      </c>
      <c r="M46" s="187">
        <f t="shared" si="11"/>
        <v>6762713</v>
      </c>
      <c r="N46" s="187">
        <f t="shared" si="11"/>
        <v>4583926</v>
      </c>
      <c r="O46" s="188">
        <f t="shared" si="11"/>
        <v>6995254</v>
      </c>
      <c r="P46" s="187">
        <f t="shared" si="11"/>
        <v>30281450</v>
      </c>
      <c r="Q46" s="191">
        <f t="shared" si="11"/>
        <v>34797689</v>
      </c>
    </row>
    <row r="47" spans="3:17" ht="18" customHeight="1">
      <c r="C47" s="130"/>
      <c r="D47" s="133"/>
      <c r="E47" s="134" t="s">
        <v>92</v>
      </c>
      <c r="F47" s="135"/>
      <c r="G47" s="187">
        <v>2444648</v>
      </c>
      <c r="H47" s="188">
        <v>1537787</v>
      </c>
      <c r="I47" s="189">
        <f>SUM(G47:H47)</f>
        <v>3982435</v>
      </c>
      <c r="J47" s="190">
        <v>0</v>
      </c>
      <c r="K47" s="188">
        <v>5036015</v>
      </c>
      <c r="L47" s="187">
        <v>4803430</v>
      </c>
      <c r="M47" s="187">
        <v>5091321</v>
      </c>
      <c r="N47" s="187">
        <v>3247936</v>
      </c>
      <c r="O47" s="188">
        <v>4223161</v>
      </c>
      <c r="P47" s="187">
        <f>SUM(J47:O47)</f>
        <v>22401863</v>
      </c>
      <c r="Q47" s="191">
        <f>I47+P47</f>
        <v>26384298</v>
      </c>
    </row>
    <row r="48" spans="3:17" ht="18" customHeight="1">
      <c r="C48" s="130"/>
      <c r="D48" s="133"/>
      <c r="E48" s="134" t="s">
        <v>93</v>
      </c>
      <c r="F48" s="135"/>
      <c r="G48" s="187">
        <v>0</v>
      </c>
      <c r="H48" s="188">
        <v>6832</v>
      </c>
      <c r="I48" s="189">
        <f>SUM(G48:H48)</f>
        <v>6832</v>
      </c>
      <c r="J48" s="190">
        <v>0</v>
      </c>
      <c r="K48" s="188">
        <v>17125</v>
      </c>
      <c r="L48" s="187">
        <v>65950</v>
      </c>
      <c r="M48" s="187">
        <v>237851</v>
      </c>
      <c r="N48" s="187">
        <v>256951</v>
      </c>
      <c r="O48" s="188">
        <v>951404</v>
      </c>
      <c r="P48" s="187">
        <f>SUM(J48:O48)</f>
        <v>1529281</v>
      </c>
      <c r="Q48" s="191">
        <f>I48+P48</f>
        <v>1536113</v>
      </c>
    </row>
    <row r="49" spans="3:17" ht="18" customHeight="1">
      <c r="C49" s="130"/>
      <c r="D49" s="133"/>
      <c r="E49" s="134" t="s">
        <v>94</v>
      </c>
      <c r="F49" s="135"/>
      <c r="G49" s="187">
        <v>152078</v>
      </c>
      <c r="H49" s="188">
        <v>234414</v>
      </c>
      <c r="I49" s="189">
        <f>SUM(G49:H49)</f>
        <v>386492</v>
      </c>
      <c r="J49" s="190">
        <v>0</v>
      </c>
      <c r="K49" s="188">
        <v>711265</v>
      </c>
      <c r="L49" s="187">
        <v>846352</v>
      </c>
      <c r="M49" s="187">
        <v>1195271</v>
      </c>
      <c r="N49" s="187">
        <v>909899</v>
      </c>
      <c r="O49" s="188">
        <v>1607819</v>
      </c>
      <c r="P49" s="187">
        <f>SUM(J49:O49)</f>
        <v>5270606</v>
      </c>
      <c r="Q49" s="191">
        <f>I49+P49</f>
        <v>5657098</v>
      </c>
    </row>
    <row r="50" spans="3:17" ht="18" customHeight="1">
      <c r="C50" s="130"/>
      <c r="D50" s="133"/>
      <c r="E50" s="134" t="s">
        <v>95</v>
      </c>
      <c r="F50" s="135"/>
      <c r="G50" s="187">
        <v>14940</v>
      </c>
      <c r="H50" s="188">
        <v>18660</v>
      </c>
      <c r="I50" s="189">
        <f>SUM(G50:H50)</f>
        <v>33600</v>
      </c>
      <c r="J50" s="190">
        <v>0</v>
      </c>
      <c r="K50" s="188">
        <v>41080</v>
      </c>
      <c r="L50" s="187">
        <v>43440</v>
      </c>
      <c r="M50" s="187">
        <v>48920</v>
      </c>
      <c r="N50" s="187">
        <v>24960</v>
      </c>
      <c r="O50" s="188">
        <v>31640</v>
      </c>
      <c r="P50" s="187">
        <f>SUM(J50:O50)</f>
        <v>190040</v>
      </c>
      <c r="Q50" s="191">
        <f>I50+P50</f>
        <v>223640</v>
      </c>
    </row>
    <row r="51" spans="3:17" ht="18" customHeight="1">
      <c r="C51" s="130"/>
      <c r="D51" s="133"/>
      <c r="E51" s="295" t="s">
        <v>105</v>
      </c>
      <c r="F51" s="296"/>
      <c r="G51" s="187">
        <v>56920</v>
      </c>
      <c r="H51" s="188">
        <v>49960</v>
      </c>
      <c r="I51" s="189">
        <f>SUM(G51:H51)</f>
        <v>106880</v>
      </c>
      <c r="J51" s="190">
        <v>0</v>
      </c>
      <c r="K51" s="188">
        <v>175590</v>
      </c>
      <c r="L51" s="187">
        <v>199310</v>
      </c>
      <c r="M51" s="187">
        <v>189350</v>
      </c>
      <c r="N51" s="187">
        <v>144180</v>
      </c>
      <c r="O51" s="188">
        <v>181230</v>
      </c>
      <c r="P51" s="187">
        <f>SUM(J51:O51)</f>
        <v>889660</v>
      </c>
      <c r="Q51" s="191">
        <f>I51+P51</f>
        <v>996540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1354659</v>
      </c>
      <c r="H52" s="188">
        <f t="shared" si="12"/>
        <v>1760376</v>
      </c>
      <c r="I52" s="189">
        <f t="shared" si="12"/>
        <v>3115035</v>
      </c>
      <c r="J52" s="190">
        <f t="shared" si="12"/>
        <v>0</v>
      </c>
      <c r="K52" s="188">
        <f t="shared" si="12"/>
        <v>4493226</v>
      </c>
      <c r="L52" s="187">
        <f t="shared" si="12"/>
        <v>4914694</v>
      </c>
      <c r="M52" s="187">
        <f t="shared" si="12"/>
        <v>4609695</v>
      </c>
      <c r="N52" s="187">
        <f t="shared" si="12"/>
        <v>2494332</v>
      </c>
      <c r="O52" s="188">
        <f t="shared" si="12"/>
        <v>1364604</v>
      </c>
      <c r="P52" s="187">
        <f t="shared" si="12"/>
        <v>17876551</v>
      </c>
      <c r="Q52" s="191">
        <f t="shared" si="12"/>
        <v>20991586</v>
      </c>
    </row>
    <row r="53" spans="3:17" ht="18" customHeight="1">
      <c r="C53" s="130"/>
      <c r="D53" s="133"/>
      <c r="E53" s="137" t="s">
        <v>97</v>
      </c>
      <c r="F53" s="137"/>
      <c r="G53" s="187">
        <v>1091454</v>
      </c>
      <c r="H53" s="188">
        <v>1394741</v>
      </c>
      <c r="I53" s="189">
        <f>SUM(G53:H53)</f>
        <v>2486195</v>
      </c>
      <c r="J53" s="190">
        <v>0</v>
      </c>
      <c r="K53" s="188">
        <v>3681187</v>
      </c>
      <c r="L53" s="187">
        <v>3813926</v>
      </c>
      <c r="M53" s="187">
        <v>3576081</v>
      </c>
      <c r="N53" s="187">
        <v>1847411</v>
      </c>
      <c r="O53" s="188">
        <v>1085053</v>
      </c>
      <c r="P53" s="187">
        <f>SUM(J53:O53)</f>
        <v>14003658</v>
      </c>
      <c r="Q53" s="191">
        <f>I53+P53</f>
        <v>16489853</v>
      </c>
    </row>
    <row r="54" spans="3:17" ht="18" customHeight="1">
      <c r="C54" s="130"/>
      <c r="D54" s="133"/>
      <c r="E54" s="137" t="s">
        <v>98</v>
      </c>
      <c r="F54" s="137"/>
      <c r="G54" s="187">
        <v>263205</v>
      </c>
      <c r="H54" s="188">
        <v>365635</v>
      </c>
      <c r="I54" s="189">
        <f>SUM(G54:H54)</f>
        <v>628840</v>
      </c>
      <c r="J54" s="190">
        <v>0</v>
      </c>
      <c r="K54" s="188">
        <v>812039</v>
      </c>
      <c r="L54" s="187">
        <v>1100768</v>
      </c>
      <c r="M54" s="187">
        <v>1033614</v>
      </c>
      <c r="N54" s="187">
        <v>646921</v>
      </c>
      <c r="O54" s="188">
        <v>279551</v>
      </c>
      <c r="P54" s="187">
        <f>SUM(J54:O54)</f>
        <v>3872893</v>
      </c>
      <c r="Q54" s="191">
        <f>I54+P54</f>
        <v>4501733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22613</v>
      </c>
      <c r="H55" s="188">
        <f t="shared" si="13"/>
        <v>47087</v>
      </c>
      <c r="I55" s="189">
        <f t="shared" si="13"/>
        <v>69700</v>
      </c>
      <c r="J55" s="190">
        <f t="shared" si="13"/>
        <v>0</v>
      </c>
      <c r="K55" s="188">
        <f t="shared" si="13"/>
        <v>600168</v>
      </c>
      <c r="L55" s="187">
        <f t="shared" si="13"/>
        <v>877112</v>
      </c>
      <c r="M55" s="187">
        <f t="shared" si="13"/>
        <v>1402994</v>
      </c>
      <c r="N55" s="187">
        <f t="shared" si="13"/>
        <v>1136480</v>
      </c>
      <c r="O55" s="188">
        <f t="shared" si="13"/>
        <v>812377</v>
      </c>
      <c r="P55" s="187">
        <f t="shared" si="13"/>
        <v>4829131</v>
      </c>
      <c r="Q55" s="191">
        <f t="shared" si="13"/>
        <v>4898831</v>
      </c>
    </row>
    <row r="56" spans="3:17" ht="18" customHeight="1">
      <c r="C56" s="130"/>
      <c r="D56" s="133"/>
      <c r="E56" s="134" t="s">
        <v>99</v>
      </c>
      <c r="F56" s="135"/>
      <c r="G56" s="187">
        <v>21045</v>
      </c>
      <c r="H56" s="188">
        <v>34295</v>
      </c>
      <c r="I56" s="189">
        <f>SUM(G56:H56)</f>
        <v>55340</v>
      </c>
      <c r="J56" s="190">
        <v>0</v>
      </c>
      <c r="K56" s="188">
        <v>462130</v>
      </c>
      <c r="L56" s="187">
        <v>738885</v>
      </c>
      <c r="M56" s="187">
        <v>1078079</v>
      </c>
      <c r="N56" s="187">
        <v>886028</v>
      </c>
      <c r="O56" s="188">
        <v>581663</v>
      </c>
      <c r="P56" s="187">
        <f>SUM(J56:O56)</f>
        <v>3746785</v>
      </c>
      <c r="Q56" s="191">
        <f>I56+P56</f>
        <v>3802125</v>
      </c>
    </row>
    <row r="57" spans="3:17" ht="18" customHeight="1">
      <c r="C57" s="130"/>
      <c r="D57" s="133"/>
      <c r="E57" s="284" t="s">
        <v>100</v>
      </c>
      <c r="F57" s="286"/>
      <c r="G57" s="187">
        <v>1568</v>
      </c>
      <c r="H57" s="188">
        <v>12792</v>
      </c>
      <c r="I57" s="189">
        <f>SUM(G57:H57)</f>
        <v>14360</v>
      </c>
      <c r="J57" s="190">
        <v>0</v>
      </c>
      <c r="K57" s="188">
        <v>138038</v>
      </c>
      <c r="L57" s="187">
        <v>138227</v>
      </c>
      <c r="M57" s="187">
        <v>324915</v>
      </c>
      <c r="N57" s="187">
        <v>250452</v>
      </c>
      <c r="O57" s="188">
        <v>230714</v>
      </c>
      <c r="P57" s="187">
        <f>SUM(J57:O57)</f>
        <v>1082346</v>
      </c>
      <c r="Q57" s="191">
        <f>I57+P57</f>
        <v>1096706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177846</v>
      </c>
      <c r="H59" s="188">
        <f t="shared" si="14"/>
        <v>180906</v>
      </c>
      <c r="I59" s="189">
        <f t="shared" si="14"/>
        <v>358752</v>
      </c>
      <c r="J59" s="190">
        <f t="shared" si="14"/>
        <v>0</v>
      </c>
      <c r="K59" s="188">
        <f t="shared" si="14"/>
        <v>466633</v>
      </c>
      <c r="L59" s="187">
        <f t="shared" si="14"/>
        <v>1068052</v>
      </c>
      <c r="M59" s="187">
        <f t="shared" si="14"/>
        <v>1161669</v>
      </c>
      <c r="N59" s="187">
        <f t="shared" si="14"/>
        <v>840221</v>
      </c>
      <c r="O59" s="188">
        <f t="shared" si="14"/>
        <v>967304</v>
      </c>
      <c r="P59" s="187">
        <f t="shared" si="14"/>
        <v>4503879</v>
      </c>
      <c r="Q59" s="191">
        <f t="shared" si="14"/>
        <v>4862631</v>
      </c>
    </row>
    <row r="60" spans="3:17" ht="18" customHeight="1">
      <c r="C60" s="130"/>
      <c r="D60" s="133"/>
      <c r="E60" s="134" t="s">
        <v>102</v>
      </c>
      <c r="F60" s="135"/>
      <c r="G60" s="187">
        <v>177846</v>
      </c>
      <c r="H60" s="188">
        <v>180906</v>
      </c>
      <c r="I60" s="189">
        <f>SUM(G60:H60)</f>
        <v>358752</v>
      </c>
      <c r="J60" s="190">
        <v>0</v>
      </c>
      <c r="K60" s="188">
        <v>466633</v>
      </c>
      <c r="L60" s="187">
        <v>1068052</v>
      </c>
      <c r="M60" s="187">
        <v>1161669</v>
      </c>
      <c r="N60" s="187">
        <v>840221</v>
      </c>
      <c r="O60" s="188">
        <v>967304</v>
      </c>
      <c r="P60" s="187">
        <f>SUM(J60:O60)</f>
        <v>4503879</v>
      </c>
      <c r="Q60" s="191">
        <f>I60+P60</f>
        <v>4862631</v>
      </c>
    </row>
    <row r="61" spans="3:17" ht="18" customHeight="1">
      <c r="C61" s="158"/>
      <c r="D61" s="134" t="s">
        <v>106</v>
      </c>
      <c r="E61" s="136"/>
      <c r="F61" s="136"/>
      <c r="G61" s="218">
        <v>357802</v>
      </c>
      <c r="H61" s="218">
        <v>516096</v>
      </c>
      <c r="I61" s="219">
        <f>SUM(G61:H61)</f>
        <v>873898</v>
      </c>
      <c r="J61" s="220">
        <v>0</v>
      </c>
      <c r="K61" s="218">
        <v>1202783</v>
      </c>
      <c r="L61" s="221">
        <v>1523176</v>
      </c>
      <c r="M61" s="221">
        <v>1185249</v>
      </c>
      <c r="N61" s="221">
        <v>918378</v>
      </c>
      <c r="O61" s="218">
        <v>620838</v>
      </c>
      <c r="P61" s="221">
        <f>SUM(J61:O61)</f>
        <v>5450424</v>
      </c>
      <c r="Q61" s="222">
        <f>I61+P61</f>
        <v>6324322</v>
      </c>
    </row>
    <row r="62" spans="3:17" ht="18" customHeight="1">
      <c r="C62" s="145"/>
      <c r="D62" s="146" t="s">
        <v>107</v>
      </c>
      <c r="E62" s="147"/>
      <c r="F62" s="147"/>
      <c r="G62" s="192">
        <v>739570</v>
      </c>
      <c r="H62" s="193">
        <v>367600</v>
      </c>
      <c r="I62" s="194">
        <f>SUM(G62:H62)</f>
        <v>1107170</v>
      </c>
      <c r="J62" s="195">
        <v>0</v>
      </c>
      <c r="K62" s="193">
        <v>1721325</v>
      </c>
      <c r="L62" s="192">
        <v>1338640</v>
      </c>
      <c r="M62" s="192">
        <v>1323055</v>
      </c>
      <c r="N62" s="192">
        <v>650140</v>
      </c>
      <c r="O62" s="193">
        <v>602290</v>
      </c>
      <c r="P62" s="194">
        <f>SUM(J62:O62)</f>
        <v>5635450</v>
      </c>
      <c r="Q62" s="196">
        <f>I62+P62</f>
        <v>6742620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26546</v>
      </c>
      <c r="H63" s="183">
        <f t="shared" si="15"/>
        <v>91497</v>
      </c>
      <c r="I63" s="184">
        <f t="shared" si="15"/>
        <v>118043</v>
      </c>
      <c r="J63" s="185">
        <f t="shared" si="15"/>
        <v>0</v>
      </c>
      <c r="K63" s="183">
        <f t="shared" si="15"/>
        <v>2319619</v>
      </c>
      <c r="L63" s="182">
        <f t="shared" si="15"/>
        <v>2537181</v>
      </c>
      <c r="M63" s="182">
        <f t="shared" si="15"/>
        <v>2314992</v>
      </c>
      <c r="N63" s="182">
        <f t="shared" si="15"/>
        <v>1818851</v>
      </c>
      <c r="O63" s="183">
        <f t="shared" si="15"/>
        <v>990023</v>
      </c>
      <c r="P63" s="182">
        <f t="shared" si="15"/>
        <v>9980666</v>
      </c>
      <c r="Q63" s="186">
        <f t="shared" si="15"/>
        <v>10098709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17608</v>
      </c>
      <c r="H65" s="188">
        <v>0</v>
      </c>
      <c r="I65" s="189">
        <f>SUM(G65:H65)</f>
        <v>17608</v>
      </c>
      <c r="J65" s="190">
        <v>0</v>
      </c>
      <c r="K65" s="188">
        <v>132958</v>
      </c>
      <c r="L65" s="187">
        <v>159081</v>
      </c>
      <c r="M65" s="187">
        <v>333623</v>
      </c>
      <c r="N65" s="187">
        <v>274769</v>
      </c>
      <c r="O65" s="188">
        <v>281401</v>
      </c>
      <c r="P65" s="187">
        <f t="shared" si="16"/>
        <v>1181832</v>
      </c>
      <c r="Q65" s="191">
        <f t="shared" si="17"/>
        <v>1199440</v>
      </c>
    </row>
    <row r="66" spans="3:17" ht="18" customHeight="1">
      <c r="C66" s="130"/>
      <c r="D66" s="284" t="s">
        <v>80</v>
      </c>
      <c r="E66" s="285"/>
      <c r="F66" s="286"/>
      <c r="G66" s="187">
        <v>8938</v>
      </c>
      <c r="H66" s="188">
        <v>39975</v>
      </c>
      <c r="I66" s="189">
        <f>SUM(G66:H66)</f>
        <v>48913</v>
      </c>
      <c r="J66" s="190">
        <v>0</v>
      </c>
      <c r="K66" s="188">
        <v>80910</v>
      </c>
      <c r="L66" s="187">
        <v>130600</v>
      </c>
      <c r="M66" s="187">
        <v>140526</v>
      </c>
      <c r="N66" s="187">
        <v>76791</v>
      </c>
      <c r="O66" s="188">
        <v>119880</v>
      </c>
      <c r="P66" s="187">
        <f t="shared" si="16"/>
        <v>548707</v>
      </c>
      <c r="Q66" s="191">
        <f t="shared" si="17"/>
        <v>597620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51522</v>
      </c>
      <c r="I67" s="189">
        <f>SUM(G67:H67)</f>
        <v>51522</v>
      </c>
      <c r="J67" s="200"/>
      <c r="K67" s="188">
        <v>2105751</v>
      </c>
      <c r="L67" s="187">
        <v>2247500</v>
      </c>
      <c r="M67" s="187">
        <v>1840843</v>
      </c>
      <c r="N67" s="187">
        <v>1467291</v>
      </c>
      <c r="O67" s="188">
        <v>588742</v>
      </c>
      <c r="P67" s="187">
        <f t="shared" si="16"/>
        <v>8250127</v>
      </c>
      <c r="Q67" s="191">
        <f t="shared" si="17"/>
        <v>8301649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43338</v>
      </c>
      <c r="I70" s="184">
        <f>SUM(I71:I73)</f>
        <v>43338</v>
      </c>
      <c r="J70" s="203"/>
      <c r="K70" s="183">
        <f aca="true" t="shared" si="18" ref="K70:Q70">SUM(K71:K73)</f>
        <v>5082855</v>
      </c>
      <c r="L70" s="182">
        <f t="shared" si="18"/>
        <v>9502640</v>
      </c>
      <c r="M70" s="182">
        <f t="shared" si="18"/>
        <v>12810790</v>
      </c>
      <c r="N70" s="182">
        <f t="shared" si="18"/>
        <v>14741832</v>
      </c>
      <c r="O70" s="183">
        <f t="shared" si="18"/>
        <v>22786811</v>
      </c>
      <c r="P70" s="182">
        <f t="shared" si="18"/>
        <v>64924928</v>
      </c>
      <c r="Q70" s="186">
        <f t="shared" si="18"/>
        <v>64968266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43338</v>
      </c>
      <c r="I71" s="189">
        <f>SUM(G71:H71)</f>
        <v>43338</v>
      </c>
      <c r="J71" s="200"/>
      <c r="K71" s="188">
        <v>1484244</v>
      </c>
      <c r="L71" s="187">
        <v>3731478</v>
      </c>
      <c r="M71" s="187">
        <v>5935792</v>
      </c>
      <c r="N71" s="187">
        <v>7265609</v>
      </c>
      <c r="O71" s="188">
        <v>9783105</v>
      </c>
      <c r="P71" s="187">
        <f>SUM(J71:O71)</f>
        <v>28200228</v>
      </c>
      <c r="Q71" s="191">
        <f>I71+P71</f>
        <v>28243566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3419971</v>
      </c>
      <c r="L72" s="187">
        <v>5669593</v>
      </c>
      <c r="M72" s="187">
        <v>5882795</v>
      </c>
      <c r="N72" s="187">
        <v>4936153</v>
      </c>
      <c r="O72" s="188">
        <v>4405097</v>
      </c>
      <c r="P72" s="187">
        <f>SUM(J72:O72)</f>
        <v>24313609</v>
      </c>
      <c r="Q72" s="191">
        <f>I72+P72</f>
        <v>24313609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178640</v>
      </c>
      <c r="L73" s="209">
        <v>101569</v>
      </c>
      <c r="M73" s="209">
        <v>992203</v>
      </c>
      <c r="N73" s="209">
        <v>2540070</v>
      </c>
      <c r="O73" s="208">
        <v>8598609</v>
      </c>
      <c r="P73" s="209">
        <f>SUM(J73:O73)</f>
        <v>12411091</v>
      </c>
      <c r="Q73" s="210">
        <f>I73+P73</f>
        <v>12411091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5347622</v>
      </c>
      <c r="H74" s="212">
        <f t="shared" si="19"/>
        <v>4854553</v>
      </c>
      <c r="I74" s="213">
        <f t="shared" si="19"/>
        <v>10202175</v>
      </c>
      <c r="J74" s="214">
        <f t="shared" si="19"/>
        <v>0</v>
      </c>
      <c r="K74" s="212">
        <f t="shared" si="19"/>
        <v>21867684</v>
      </c>
      <c r="L74" s="211">
        <f t="shared" si="19"/>
        <v>27719977</v>
      </c>
      <c r="M74" s="211">
        <f t="shared" si="19"/>
        <v>31571157</v>
      </c>
      <c r="N74" s="211">
        <f t="shared" si="19"/>
        <v>27184160</v>
      </c>
      <c r="O74" s="212">
        <f t="shared" si="19"/>
        <v>35139501</v>
      </c>
      <c r="P74" s="211">
        <f t="shared" si="19"/>
        <v>143482479</v>
      </c>
      <c r="Q74" s="215">
        <f t="shared" si="19"/>
        <v>153684654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61218833</v>
      </c>
      <c r="H76" s="183">
        <f t="shared" si="20"/>
        <v>51024782</v>
      </c>
      <c r="I76" s="184">
        <f t="shared" si="20"/>
        <v>112243615</v>
      </c>
      <c r="J76" s="185">
        <f t="shared" si="20"/>
        <v>0</v>
      </c>
      <c r="K76" s="223">
        <f t="shared" si="20"/>
        <v>156121593</v>
      </c>
      <c r="L76" s="182">
        <f t="shared" si="20"/>
        <v>167413260</v>
      </c>
      <c r="M76" s="182">
        <f t="shared" si="20"/>
        <v>175079286</v>
      </c>
      <c r="N76" s="182">
        <f t="shared" si="20"/>
        <v>112363460</v>
      </c>
      <c r="O76" s="183">
        <f t="shared" si="20"/>
        <v>120279375</v>
      </c>
      <c r="P76" s="182">
        <f t="shared" si="20"/>
        <v>731256974</v>
      </c>
      <c r="Q76" s="186">
        <f t="shared" si="20"/>
        <v>843500589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28210003</v>
      </c>
      <c r="H77" s="188">
        <f t="shared" si="21"/>
        <v>19497899</v>
      </c>
      <c r="I77" s="189">
        <f t="shared" si="21"/>
        <v>47707902</v>
      </c>
      <c r="J77" s="190">
        <f t="shared" si="21"/>
        <v>0</v>
      </c>
      <c r="K77" s="224">
        <f t="shared" si="21"/>
        <v>63110638</v>
      </c>
      <c r="L77" s="187">
        <f t="shared" si="21"/>
        <v>62846244</v>
      </c>
      <c r="M77" s="187">
        <f t="shared" si="21"/>
        <v>71310740</v>
      </c>
      <c r="N77" s="187">
        <f t="shared" si="21"/>
        <v>48297569</v>
      </c>
      <c r="O77" s="188">
        <f t="shared" si="21"/>
        <v>73675600</v>
      </c>
      <c r="P77" s="187">
        <f t="shared" si="21"/>
        <v>319240791</v>
      </c>
      <c r="Q77" s="191">
        <f t="shared" si="21"/>
        <v>366948693</v>
      </c>
    </row>
    <row r="78" spans="3:17" ht="18" customHeight="1">
      <c r="C78" s="130"/>
      <c r="D78" s="133"/>
      <c r="E78" s="134" t="s">
        <v>92</v>
      </c>
      <c r="F78" s="135"/>
      <c r="G78" s="187">
        <v>25903818</v>
      </c>
      <c r="H78" s="188">
        <v>16294845</v>
      </c>
      <c r="I78" s="189">
        <f>SUM(G78:H78)</f>
        <v>42198663</v>
      </c>
      <c r="J78" s="190">
        <v>0</v>
      </c>
      <c r="K78" s="224">
        <v>53353892</v>
      </c>
      <c r="L78" s="187">
        <v>50902118</v>
      </c>
      <c r="M78" s="187">
        <v>53961512</v>
      </c>
      <c r="N78" s="187">
        <v>34413777</v>
      </c>
      <c r="O78" s="188">
        <v>44733568</v>
      </c>
      <c r="P78" s="187">
        <f>SUM(J78:O78)</f>
        <v>237364867</v>
      </c>
      <c r="Q78" s="191">
        <f>I78+P78</f>
        <v>279563530</v>
      </c>
    </row>
    <row r="79" spans="3:17" ht="18" customHeight="1">
      <c r="C79" s="130"/>
      <c r="D79" s="133"/>
      <c r="E79" s="134" t="s">
        <v>93</v>
      </c>
      <c r="F79" s="135"/>
      <c r="G79" s="187">
        <v>0</v>
      </c>
      <c r="H79" s="188">
        <v>72419</v>
      </c>
      <c r="I79" s="189">
        <f>SUM(G79:H79)</f>
        <v>72419</v>
      </c>
      <c r="J79" s="190">
        <v>0</v>
      </c>
      <c r="K79" s="224">
        <v>181525</v>
      </c>
      <c r="L79" s="187">
        <v>699070</v>
      </c>
      <c r="M79" s="187">
        <v>2521220</v>
      </c>
      <c r="N79" s="187">
        <v>2719480</v>
      </c>
      <c r="O79" s="188">
        <v>10082782</v>
      </c>
      <c r="P79" s="187">
        <f>SUM(J79:O79)</f>
        <v>16204077</v>
      </c>
      <c r="Q79" s="191">
        <f>I79+P79</f>
        <v>16276496</v>
      </c>
    </row>
    <row r="80" spans="3:17" ht="18" customHeight="1">
      <c r="C80" s="130"/>
      <c r="D80" s="133"/>
      <c r="E80" s="134" t="s">
        <v>94</v>
      </c>
      <c r="F80" s="135"/>
      <c r="G80" s="187">
        <v>1581609</v>
      </c>
      <c r="H80" s="188">
        <v>2436971</v>
      </c>
      <c r="I80" s="189">
        <f>SUM(G80:H80)</f>
        <v>4018580</v>
      </c>
      <c r="J80" s="190">
        <v>0</v>
      </c>
      <c r="K80" s="224">
        <v>7392089</v>
      </c>
      <c r="L80" s="187">
        <v>8800180</v>
      </c>
      <c r="M80" s="187">
        <v>12425740</v>
      </c>
      <c r="N80" s="187">
        <v>9462928</v>
      </c>
      <c r="O80" s="188">
        <v>16718227</v>
      </c>
      <c r="P80" s="187">
        <f>SUM(J80:O80)</f>
        <v>54799164</v>
      </c>
      <c r="Q80" s="191">
        <f>I80+P80</f>
        <v>58817744</v>
      </c>
    </row>
    <row r="81" spans="3:17" ht="18" customHeight="1">
      <c r="C81" s="130"/>
      <c r="D81" s="133"/>
      <c r="E81" s="134" t="s">
        <v>95</v>
      </c>
      <c r="F81" s="135"/>
      <c r="G81" s="187">
        <v>155376</v>
      </c>
      <c r="H81" s="188">
        <v>194064</v>
      </c>
      <c r="I81" s="189">
        <f>SUM(G81:H81)</f>
        <v>349440</v>
      </c>
      <c r="J81" s="190">
        <v>0</v>
      </c>
      <c r="K81" s="224">
        <v>427232</v>
      </c>
      <c r="L81" s="187">
        <v>451776</v>
      </c>
      <c r="M81" s="187">
        <v>508768</v>
      </c>
      <c r="N81" s="187">
        <v>259584</v>
      </c>
      <c r="O81" s="188">
        <v>328723</v>
      </c>
      <c r="P81" s="187">
        <f>SUM(J81:O81)</f>
        <v>1976083</v>
      </c>
      <c r="Q81" s="191">
        <f>I81+P81</f>
        <v>2325523</v>
      </c>
    </row>
    <row r="82" spans="3:17" ht="18" customHeight="1">
      <c r="C82" s="130"/>
      <c r="D82" s="133"/>
      <c r="E82" s="295" t="s">
        <v>105</v>
      </c>
      <c r="F82" s="296"/>
      <c r="G82" s="187">
        <v>569200</v>
      </c>
      <c r="H82" s="188">
        <v>499600</v>
      </c>
      <c r="I82" s="189">
        <f>SUM(G82:H82)</f>
        <v>1068800</v>
      </c>
      <c r="J82" s="190">
        <v>0</v>
      </c>
      <c r="K82" s="224">
        <v>1755900</v>
      </c>
      <c r="L82" s="187">
        <v>1993100</v>
      </c>
      <c r="M82" s="187">
        <v>1893500</v>
      </c>
      <c r="N82" s="187">
        <v>1441800</v>
      </c>
      <c r="O82" s="188">
        <v>1812300</v>
      </c>
      <c r="P82" s="187">
        <f>SUM(J82:O82)</f>
        <v>8896600</v>
      </c>
      <c r="Q82" s="191">
        <f>I82+P82</f>
        <v>9965400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14301539</v>
      </c>
      <c r="H83" s="188">
        <f t="shared" si="22"/>
        <v>18574813</v>
      </c>
      <c r="I83" s="189">
        <f t="shared" si="22"/>
        <v>32876352</v>
      </c>
      <c r="J83" s="190">
        <f t="shared" si="22"/>
        <v>0</v>
      </c>
      <c r="K83" s="224">
        <f t="shared" si="22"/>
        <v>47445238</v>
      </c>
      <c r="L83" s="187">
        <f t="shared" si="22"/>
        <v>51831235</v>
      </c>
      <c r="M83" s="187">
        <f t="shared" si="22"/>
        <v>48636493</v>
      </c>
      <c r="N83" s="187">
        <f t="shared" si="22"/>
        <v>26305139</v>
      </c>
      <c r="O83" s="188">
        <f t="shared" si="22"/>
        <v>14408825</v>
      </c>
      <c r="P83" s="187">
        <f t="shared" si="22"/>
        <v>188626930</v>
      </c>
      <c r="Q83" s="191">
        <f t="shared" si="22"/>
        <v>221503282</v>
      </c>
    </row>
    <row r="84" spans="3:17" ht="18" customHeight="1">
      <c r="C84" s="130"/>
      <c r="D84" s="133"/>
      <c r="E84" s="137" t="s">
        <v>97</v>
      </c>
      <c r="F84" s="137"/>
      <c r="G84" s="187">
        <v>11566099</v>
      </c>
      <c r="H84" s="188">
        <v>14774251</v>
      </c>
      <c r="I84" s="189">
        <f>SUM(G84:H84)</f>
        <v>26340350</v>
      </c>
      <c r="J84" s="190">
        <v>0</v>
      </c>
      <c r="K84" s="224">
        <v>39003927</v>
      </c>
      <c r="L84" s="187">
        <v>40388305</v>
      </c>
      <c r="M84" s="187">
        <v>37888698</v>
      </c>
      <c r="N84" s="187">
        <v>19577201</v>
      </c>
      <c r="O84" s="188">
        <v>11501517</v>
      </c>
      <c r="P84" s="187">
        <f>SUM(J84:O84)</f>
        <v>148359648</v>
      </c>
      <c r="Q84" s="191">
        <f>I84+P84</f>
        <v>174699998</v>
      </c>
    </row>
    <row r="85" spans="3:17" ht="18" customHeight="1">
      <c r="C85" s="130"/>
      <c r="D85" s="133"/>
      <c r="E85" s="137" t="s">
        <v>98</v>
      </c>
      <c r="F85" s="137"/>
      <c r="G85" s="187">
        <v>2735440</v>
      </c>
      <c r="H85" s="188">
        <v>3800562</v>
      </c>
      <c r="I85" s="189">
        <f>SUM(G85:H85)</f>
        <v>6536002</v>
      </c>
      <c r="J85" s="190">
        <v>0</v>
      </c>
      <c r="K85" s="224">
        <v>8441311</v>
      </c>
      <c r="L85" s="187">
        <v>11442930</v>
      </c>
      <c r="M85" s="187">
        <v>10747795</v>
      </c>
      <c r="N85" s="187">
        <v>6727938</v>
      </c>
      <c r="O85" s="188">
        <v>2907308</v>
      </c>
      <c r="P85" s="187">
        <f>SUM(J85:O85)</f>
        <v>40267282</v>
      </c>
      <c r="Q85" s="191">
        <f>I85+P85</f>
        <v>46803284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235171</v>
      </c>
      <c r="H86" s="188">
        <f t="shared" si="23"/>
        <v>489697</v>
      </c>
      <c r="I86" s="189">
        <f t="shared" si="23"/>
        <v>724868</v>
      </c>
      <c r="J86" s="190">
        <f t="shared" si="23"/>
        <v>0</v>
      </c>
      <c r="K86" s="224">
        <f t="shared" si="23"/>
        <v>6234685</v>
      </c>
      <c r="L86" s="187">
        <f t="shared" si="23"/>
        <v>9118885</v>
      </c>
      <c r="M86" s="187">
        <f t="shared" si="23"/>
        <v>14589767</v>
      </c>
      <c r="N86" s="187">
        <f t="shared" si="23"/>
        <v>11814220</v>
      </c>
      <c r="O86" s="188">
        <f t="shared" si="23"/>
        <v>8448686</v>
      </c>
      <c r="P86" s="187">
        <f t="shared" si="23"/>
        <v>50206243</v>
      </c>
      <c r="Q86" s="191">
        <f t="shared" si="23"/>
        <v>50931111</v>
      </c>
    </row>
    <row r="87" spans="3:17" ht="18" customHeight="1">
      <c r="C87" s="130"/>
      <c r="D87" s="133"/>
      <c r="E87" s="134" t="s">
        <v>99</v>
      </c>
      <c r="F87" s="135"/>
      <c r="G87" s="187">
        <v>218864</v>
      </c>
      <c r="H87" s="188">
        <v>356661</v>
      </c>
      <c r="I87" s="189">
        <f>SUM(G87:H87)</f>
        <v>575525</v>
      </c>
      <c r="J87" s="190">
        <v>0</v>
      </c>
      <c r="K87" s="224">
        <v>4799100</v>
      </c>
      <c r="L87" s="187">
        <v>7682591</v>
      </c>
      <c r="M87" s="187">
        <v>11210664</v>
      </c>
      <c r="N87" s="187">
        <v>9209529</v>
      </c>
      <c r="O87" s="188">
        <v>6049269</v>
      </c>
      <c r="P87" s="187">
        <f>SUM(J87:O87)</f>
        <v>38951153</v>
      </c>
      <c r="Q87" s="191">
        <f>I87+P87</f>
        <v>39526678</v>
      </c>
    </row>
    <row r="88" spans="3:17" ht="18" customHeight="1">
      <c r="C88" s="130"/>
      <c r="D88" s="133"/>
      <c r="E88" s="284" t="s">
        <v>100</v>
      </c>
      <c r="F88" s="286"/>
      <c r="G88" s="187">
        <v>16307</v>
      </c>
      <c r="H88" s="188">
        <v>133036</v>
      </c>
      <c r="I88" s="189">
        <f>SUM(G88:H88)</f>
        <v>149343</v>
      </c>
      <c r="J88" s="190">
        <v>0</v>
      </c>
      <c r="K88" s="224">
        <v>1435585</v>
      </c>
      <c r="L88" s="187">
        <v>1436294</v>
      </c>
      <c r="M88" s="187">
        <v>3379103</v>
      </c>
      <c r="N88" s="187">
        <v>2604691</v>
      </c>
      <c r="O88" s="188">
        <v>2399417</v>
      </c>
      <c r="P88" s="187">
        <f>SUM(J88:O88)</f>
        <v>11255090</v>
      </c>
      <c r="Q88" s="191">
        <f>I88+P88</f>
        <v>11404433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6852762</v>
      </c>
      <c r="H90" s="188">
        <f t="shared" si="24"/>
        <v>3110416</v>
      </c>
      <c r="I90" s="189">
        <f t="shared" si="24"/>
        <v>9963178</v>
      </c>
      <c r="J90" s="190">
        <f t="shared" si="24"/>
        <v>0</v>
      </c>
      <c r="K90" s="188">
        <f t="shared" si="24"/>
        <v>8366498</v>
      </c>
      <c r="L90" s="187">
        <f t="shared" si="24"/>
        <v>13316309</v>
      </c>
      <c r="M90" s="187">
        <f t="shared" si="24"/>
        <v>13978882</v>
      </c>
      <c r="N90" s="187">
        <f t="shared" si="24"/>
        <v>9337617</v>
      </c>
      <c r="O90" s="188">
        <f t="shared" si="24"/>
        <v>10789863</v>
      </c>
      <c r="P90" s="187">
        <f t="shared" si="24"/>
        <v>55789169</v>
      </c>
      <c r="Q90" s="191">
        <f t="shared" si="24"/>
        <v>65752347</v>
      </c>
    </row>
    <row r="91" spans="3:17" ht="18" customHeight="1">
      <c r="C91" s="130"/>
      <c r="D91" s="133"/>
      <c r="E91" s="139" t="s">
        <v>102</v>
      </c>
      <c r="F91" s="135"/>
      <c r="G91" s="187">
        <v>1778460</v>
      </c>
      <c r="H91" s="188">
        <v>1809060</v>
      </c>
      <c r="I91" s="189">
        <f>SUM(G91:H91)</f>
        <v>3587520</v>
      </c>
      <c r="J91" s="190">
        <v>0</v>
      </c>
      <c r="K91" s="188">
        <v>4666330</v>
      </c>
      <c r="L91" s="187">
        <v>10680520</v>
      </c>
      <c r="M91" s="187">
        <v>11616690</v>
      </c>
      <c r="N91" s="187">
        <v>8402210</v>
      </c>
      <c r="O91" s="188">
        <v>9673040</v>
      </c>
      <c r="P91" s="187">
        <f>SUM(J91:O91)</f>
        <v>45038790</v>
      </c>
      <c r="Q91" s="191">
        <f>I91+P91</f>
        <v>48626310</v>
      </c>
    </row>
    <row r="92" spans="3:17" ht="18" customHeight="1">
      <c r="C92" s="130"/>
      <c r="D92" s="140"/>
      <c r="E92" s="137" t="s">
        <v>74</v>
      </c>
      <c r="F92" s="141"/>
      <c r="G92" s="187">
        <v>1243709</v>
      </c>
      <c r="H92" s="188">
        <v>382292</v>
      </c>
      <c r="I92" s="189">
        <f>SUM(G92:H92)</f>
        <v>1626001</v>
      </c>
      <c r="J92" s="190">
        <v>0</v>
      </c>
      <c r="K92" s="188">
        <v>967419</v>
      </c>
      <c r="L92" s="187">
        <v>593191</v>
      </c>
      <c r="M92" s="187">
        <v>1029988</v>
      </c>
      <c r="N92" s="187">
        <v>345488</v>
      </c>
      <c r="O92" s="188">
        <v>473973</v>
      </c>
      <c r="P92" s="187">
        <f>SUM(J92:O92)</f>
        <v>3410059</v>
      </c>
      <c r="Q92" s="191">
        <f>I92+P92</f>
        <v>5036060</v>
      </c>
    </row>
    <row r="93" spans="3:17" ht="18" customHeight="1">
      <c r="C93" s="130"/>
      <c r="D93" s="142"/>
      <c r="E93" s="134" t="s">
        <v>75</v>
      </c>
      <c r="F93" s="143"/>
      <c r="G93" s="187">
        <v>3830593</v>
      </c>
      <c r="H93" s="188">
        <v>919064</v>
      </c>
      <c r="I93" s="189">
        <f>SUM(G93:H93)</f>
        <v>4749657</v>
      </c>
      <c r="J93" s="190">
        <v>0</v>
      </c>
      <c r="K93" s="188">
        <v>2732749</v>
      </c>
      <c r="L93" s="187">
        <v>2042598</v>
      </c>
      <c r="M93" s="187">
        <v>1332204</v>
      </c>
      <c r="N93" s="187">
        <v>589919</v>
      </c>
      <c r="O93" s="188">
        <v>642850</v>
      </c>
      <c r="P93" s="187">
        <f>SUM(J93:O93)</f>
        <v>7340320</v>
      </c>
      <c r="Q93" s="191">
        <f>I93+P93</f>
        <v>12089977</v>
      </c>
    </row>
    <row r="94" spans="3:17" ht="18" customHeight="1">
      <c r="C94" s="130"/>
      <c r="D94" s="133" t="s">
        <v>76</v>
      </c>
      <c r="E94" s="144"/>
      <c r="F94" s="144"/>
      <c r="G94" s="187">
        <v>3776538</v>
      </c>
      <c r="H94" s="188">
        <v>5455397</v>
      </c>
      <c r="I94" s="189">
        <f>SUM(G94:H94)</f>
        <v>9231935</v>
      </c>
      <c r="J94" s="190">
        <v>0</v>
      </c>
      <c r="K94" s="188">
        <v>12723919</v>
      </c>
      <c r="L94" s="187">
        <v>16115263</v>
      </c>
      <c r="M94" s="187">
        <v>12542933</v>
      </c>
      <c r="N94" s="187">
        <v>9717971</v>
      </c>
      <c r="O94" s="188">
        <v>6574779</v>
      </c>
      <c r="P94" s="187">
        <f>SUM(J94:O94)</f>
        <v>57674865</v>
      </c>
      <c r="Q94" s="191">
        <f>I94+P94</f>
        <v>66906800</v>
      </c>
    </row>
    <row r="95" spans="3:17" ht="18" customHeight="1">
      <c r="C95" s="145"/>
      <c r="D95" s="146" t="s">
        <v>103</v>
      </c>
      <c r="E95" s="147"/>
      <c r="F95" s="147"/>
      <c r="G95" s="192">
        <v>7842820</v>
      </c>
      <c r="H95" s="193">
        <v>3896560</v>
      </c>
      <c r="I95" s="194">
        <f>SUM(G95:H95)</f>
        <v>11739380</v>
      </c>
      <c r="J95" s="195">
        <v>0</v>
      </c>
      <c r="K95" s="193">
        <v>18240615</v>
      </c>
      <c r="L95" s="192">
        <v>14185324</v>
      </c>
      <c r="M95" s="192">
        <v>14020471</v>
      </c>
      <c r="N95" s="192">
        <v>6890944</v>
      </c>
      <c r="O95" s="193">
        <v>6381622</v>
      </c>
      <c r="P95" s="194">
        <f>SUM(J95:O95)</f>
        <v>59718976</v>
      </c>
      <c r="Q95" s="196">
        <f>I95+P95</f>
        <v>71458356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281386</v>
      </c>
      <c r="H96" s="183">
        <f t="shared" si="25"/>
        <v>969867</v>
      </c>
      <c r="I96" s="184">
        <f t="shared" si="25"/>
        <v>1251253</v>
      </c>
      <c r="J96" s="185">
        <f t="shared" si="25"/>
        <v>0</v>
      </c>
      <c r="K96" s="223">
        <f t="shared" si="25"/>
        <v>24572889</v>
      </c>
      <c r="L96" s="182">
        <f t="shared" si="25"/>
        <v>26864003</v>
      </c>
      <c r="M96" s="182">
        <f t="shared" si="25"/>
        <v>24408990</v>
      </c>
      <c r="N96" s="182">
        <f t="shared" si="25"/>
        <v>19244102</v>
      </c>
      <c r="O96" s="183">
        <f t="shared" si="25"/>
        <v>10494229</v>
      </c>
      <c r="P96" s="182">
        <f t="shared" si="25"/>
        <v>105584213</v>
      </c>
      <c r="Q96" s="186">
        <f>SUM(Q97:Q102)</f>
        <v>106835466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186644</v>
      </c>
      <c r="H98" s="188">
        <v>0</v>
      </c>
      <c r="I98" s="189">
        <f>SUM(G98:H98)</f>
        <v>186644</v>
      </c>
      <c r="J98" s="190">
        <v>0</v>
      </c>
      <c r="K98" s="224">
        <v>1405622</v>
      </c>
      <c r="L98" s="187">
        <v>1686248</v>
      </c>
      <c r="M98" s="187">
        <v>3536399</v>
      </c>
      <c r="N98" s="187">
        <v>2910392</v>
      </c>
      <c r="O98" s="188">
        <v>2982842</v>
      </c>
      <c r="P98" s="187">
        <f t="shared" si="26"/>
        <v>12521503</v>
      </c>
      <c r="Q98" s="191">
        <f>I98+P98</f>
        <v>12708147</v>
      </c>
    </row>
    <row r="99" spans="3:17" ht="18" customHeight="1">
      <c r="C99" s="130"/>
      <c r="D99" s="284" t="s">
        <v>80</v>
      </c>
      <c r="E99" s="285"/>
      <c r="F99" s="286"/>
      <c r="G99" s="187">
        <v>94742</v>
      </c>
      <c r="H99" s="188">
        <v>423735</v>
      </c>
      <c r="I99" s="189">
        <f>SUM(G99:H99)</f>
        <v>518477</v>
      </c>
      <c r="J99" s="190">
        <v>0</v>
      </c>
      <c r="K99" s="224">
        <v>857646</v>
      </c>
      <c r="L99" s="187">
        <v>1384360</v>
      </c>
      <c r="M99" s="187">
        <v>1489572</v>
      </c>
      <c r="N99" s="187">
        <v>813984</v>
      </c>
      <c r="O99" s="188">
        <v>1270728</v>
      </c>
      <c r="P99" s="187">
        <f>SUM(J99:O99)</f>
        <v>5816290</v>
      </c>
      <c r="Q99" s="191">
        <f t="shared" si="27"/>
        <v>6334767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546132</v>
      </c>
      <c r="I100" s="189">
        <f>SUM(G100:H100)</f>
        <v>546132</v>
      </c>
      <c r="J100" s="200"/>
      <c r="K100" s="224">
        <v>22309621</v>
      </c>
      <c r="L100" s="187">
        <v>23793395</v>
      </c>
      <c r="M100" s="187">
        <v>19383019</v>
      </c>
      <c r="N100" s="187">
        <v>15519726</v>
      </c>
      <c r="O100" s="188">
        <v>6240659</v>
      </c>
      <c r="P100" s="187">
        <f t="shared" si="26"/>
        <v>87246420</v>
      </c>
      <c r="Q100" s="191">
        <f t="shared" si="27"/>
        <v>87792552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450715</v>
      </c>
      <c r="I103" s="184">
        <f>SUM(I104:I106)</f>
        <v>450715</v>
      </c>
      <c r="J103" s="203"/>
      <c r="K103" s="223">
        <f aca="true" t="shared" si="28" ref="K103:P103">SUM(K104:K106)</f>
        <v>52730101</v>
      </c>
      <c r="L103" s="182">
        <f t="shared" si="28"/>
        <v>98575730</v>
      </c>
      <c r="M103" s="182">
        <f t="shared" si="28"/>
        <v>132814785</v>
      </c>
      <c r="N103" s="182">
        <f t="shared" si="28"/>
        <v>152844628</v>
      </c>
      <c r="O103" s="183">
        <f t="shared" si="28"/>
        <v>236005548</v>
      </c>
      <c r="P103" s="182">
        <f t="shared" si="28"/>
        <v>672970792</v>
      </c>
      <c r="Q103" s="186">
        <f>SUM(Q104:Q106)</f>
        <v>673421507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450715</v>
      </c>
      <c r="I104" s="189">
        <f>SUM(G104:H104)</f>
        <v>450715</v>
      </c>
      <c r="J104" s="200"/>
      <c r="K104" s="224">
        <v>15390148</v>
      </c>
      <c r="L104" s="187">
        <v>38718805</v>
      </c>
      <c r="M104" s="187">
        <v>61571315</v>
      </c>
      <c r="N104" s="187">
        <v>75374850</v>
      </c>
      <c r="O104" s="188">
        <v>101534751</v>
      </c>
      <c r="P104" s="187">
        <f>SUM(J104:O104)</f>
        <v>292589869</v>
      </c>
      <c r="Q104" s="191">
        <f>I104+P104</f>
        <v>293040584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35498312</v>
      </c>
      <c r="L105" s="187">
        <v>58811584</v>
      </c>
      <c r="M105" s="187">
        <v>61037833</v>
      </c>
      <c r="N105" s="187">
        <v>51267017</v>
      </c>
      <c r="O105" s="188">
        <v>45764529</v>
      </c>
      <c r="P105" s="187">
        <f>SUM(J105:O105)</f>
        <v>252379275</v>
      </c>
      <c r="Q105" s="191">
        <f>I105+P105</f>
        <v>252379275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1841641</v>
      </c>
      <c r="L106" s="209">
        <v>1045341</v>
      </c>
      <c r="M106" s="209">
        <v>10205637</v>
      </c>
      <c r="N106" s="209">
        <v>26202761</v>
      </c>
      <c r="O106" s="208">
        <v>88706268</v>
      </c>
      <c r="P106" s="209">
        <f>SUM(J106:O106)</f>
        <v>128001648</v>
      </c>
      <c r="Q106" s="210">
        <f>I106+P106</f>
        <v>128001648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61500219</v>
      </c>
      <c r="H107" s="212">
        <f t="shared" si="29"/>
        <v>52445364</v>
      </c>
      <c r="I107" s="213">
        <f t="shared" si="29"/>
        <v>113945583</v>
      </c>
      <c r="J107" s="214">
        <f t="shared" si="29"/>
        <v>0</v>
      </c>
      <c r="K107" s="227">
        <f t="shared" si="29"/>
        <v>233424583</v>
      </c>
      <c r="L107" s="211">
        <f t="shared" si="29"/>
        <v>292852993</v>
      </c>
      <c r="M107" s="211">
        <f t="shared" si="29"/>
        <v>332303061</v>
      </c>
      <c r="N107" s="211">
        <f t="shared" si="29"/>
        <v>284452190</v>
      </c>
      <c r="O107" s="212">
        <f t="shared" si="29"/>
        <v>366779152</v>
      </c>
      <c r="P107" s="211">
        <f t="shared" si="29"/>
        <v>1509811979</v>
      </c>
      <c r="Q107" s="215">
        <f>Q76+Q96+Q103</f>
        <v>1623757562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55881064</v>
      </c>
      <c r="H109" s="183">
        <f t="shared" si="30"/>
        <v>46311673</v>
      </c>
      <c r="I109" s="184">
        <f t="shared" si="30"/>
        <v>102192737</v>
      </c>
      <c r="J109" s="185">
        <f t="shared" si="30"/>
        <v>0</v>
      </c>
      <c r="K109" s="223">
        <f t="shared" si="30"/>
        <v>142332409</v>
      </c>
      <c r="L109" s="182">
        <f t="shared" si="30"/>
        <v>152098308</v>
      </c>
      <c r="M109" s="182">
        <f t="shared" si="30"/>
        <v>158972586</v>
      </c>
      <c r="N109" s="182">
        <f t="shared" si="30"/>
        <v>101819962</v>
      </c>
      <c r="O109" s="183">
        <f t="shared" si="30"/>
        <v>108889170</v>
      </c>
      <c r="P109" s="182">
        <f t="shared" si="30"/>
        <v>664112435</v>
      </c>
      <c r="Q109" s="186">
        <f t="shared" si="30"/>
        <v>766305172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25388971</v>
      </c>
      <c r="H110" s="188">
        <f t="shared" si="31"/>
        <v>17548000</v>
      </c>
      <c r="I110" s="189">
        <f t="shared" si="31"/>
        <v>42936971</v>
      </c>
      <c r="J110" s="190">
        <f t="shared" si="31"/>
        <v>0</v>
      </c>
      <c r="K110" s="224">
        <f t="shared" si="31"/>
        <v>56798988</v>
      </c>
      <c r="L110" s="187">
        <f t="shared" si="31"/>
        <v>56561170</v>
      </c>
      <c r="M110" s="187">
        <f t="shared" si="31"/>
        <v>64179265</v>
      </c>
      <c r="N110" s="187">
        <f t="shared" si="31"/>
        <v>43471120</v>
      </c>
      <c r="O110" s="188">
        <f t="shared" si="31"/>
        <v>66307741</v>
      </c>
      <c r="P110" s="187">
        <f t="shared" si="31"/>
        <v>287318284</v>
      </c>
      <c r="Q110" s="191">
        <f t="shared" si="31"/>
        <v>330255255</v>
      </c>
    </row>
    <row r="111" spans="3:17" ht="18" customHeight="1">
      <c r="C111" s="130"/>
      <c r="D111" s="133"/>
      <c r="E111" s="134" t="s">
        <v>92</v>
      </c>
      <c r="F111" s="135"/>
      <c r="G111" s="187">
        <v>23313427</v>
      </c>
      <c r="H111" s="188">
        <v>14665284</v>
      </c>
      <c r="I111" s="189">
        <f>SUM(G111:H111)</f>
        <v>37978711</v>
      </c>
      <c r="J111" s="190">
        <v>0</v>
      </c>
      <c r="K111" s="224">
        <v>48017995</v>
      </c>
      <c r="L111" s="187">
        <v>45811550</v>
      </c>
      <c r="M111" s="187">
        <v>48565078</v>
      </c>
      <c r="N111" s="187">
        <v>30972237</v>
      </c>
      <c r="O111" s="188">
        <v>40260038</v>
      </c>
      <c r="P111" s="187">
        <f>SUM(J111:O111)</f>
        <v>213626898</v>
      </c>
      <c r="Q111" s="191">
        <f>I111+P111</f>
        <v>251605609</v>
      </c>
    </row>
    <row r="112" spans="3:17" ht="18" customHeight="1">
      <c r="C112" s="130"/>
      <c r="D112" s="133"/>
      <c r="E112" s="134" t="s">
        <v>93</v>
      </c>
      <c r="F112" s="135"/>
      <c r="G112" s="187">
        <v>0</v>
      </c>
      <c r="H112" s="188">
        <v>65177</v>
      </c>
      <c r="I112" s="189">
        <f>SUM(G112:H112)</f>
        <v>65177</v>
      </c>
      <c r="J112" s="190">
        <v>0</v>
      </c>
      <c r="K112" s="224">
        <v>163372</v>
      </c>
      <c r="L112" s="187">
        <v>629163</v>
      </c>
      <c r="M112" s="187">
        <v>2269096</v>
      </c>
      <c r="N112" s="187">
        <v>2447530</v>
      </c>
      <c r="O112" s="188">
        <v>9074499</v>
      </c>
      <c r="P112" s="187">
        <f>SUM(J112:O112)</f>
        <v>14583660</v>
      </c>
      <c r="Q112" s="191">
        <f>I112+P112</f>
        <v>14648837</v>
      </c>
    </row>
    <row r="113" spans="3:17" ht="18" customHeight="1">
      <c r="C113" s="130"/>
      <c r="D113" s="133"/>
      <c r="E113" s="134" t="s">
        <v>94</v>
      </c>
      <c r="F113" s="135"/>
      <c r="G113" s="187">
        <v>1423430</v>
      </c>
      <c r="H113" s="188">
        <v>2193246</v>
      </c>
      <c r="I113" s="189">
        <f>SUM(G113:H113)</f>
        <v>3616676</v>
      </c>
      <c r="J113" s="190">
        <v>0</v>
      </c>
      <c r="K113" s="224">
        <v>6652812</v>
      </c>
      <c r="L113" s="187">
        <v>7920084</v>
      </c>
      <c r="M113" s="187">
        <v>11183065</v>
      </c>
      <c r="N113" s="187">
        <v>8520115</v>
      </c>
      <c r="O113" s="188">
        <v>15046292</v>
      </c>
      <c r="P113" s="187">
        <f>SUM(J113:O113)</f>
        <v>49322368</v>
      </c>
      <c r="Q113" s="191">
        <f>I113+P113</f>
        <v>52939044</v>
      </c>
    </row>
    <row r="114" spans="3:17" ht="18" customHeight="1">
      <c r="C114" s="130"/>
      <c r="D114" s="133"/>
      <c r="E114" s="134" t="s">
        <v>95</v>
      </c>
      <c r="F114" s="135"/>
      <c r="G114" s="187">
        <v>139834</v>
      </c>
      <c r="H114" s="188">
        <v>174653</v>
      </c>
      <c r="I114" s="189">
        <f>SUM(G114:H114)</f>
        <v>314487</v>
      </c>
      <c r="J114" s="190">
        <v>0</v>
      </c>
      <c r="K114" s="224">
        <v>384499</v>
      </c>
      <c r="L114" s="187">
        <v>406583</v>
      </c>
      <c r="M114" s="187">
        <v>457876</v>
      </c>
      <c r="N114" s="187">
        <v>233618</v>
      </c>
      <c r="O114" s="188">
        <v>295842</v>
      </c>
      <c r="P114" s="187">
        <f>SUM(J114:O114)</f>
        <v>1778418</v>
      </c>
      <c r="Q114" s="191">
        <f>I114+P114</f>
        <v>2092905</v>
      </c>
    </row>
    <row r="115" spans="3:17" ht="18" customHeight="1">
      <c r="C115" s="130"/>
      <c r="D115" s="133"/>
      <c r="E115" s="295" t="s">
        <v>105</v>
      </c>
      <c r="F115" s="296"/>
      <c r="G115" s="187">
        <v>512280</v>
      </c>
      <c r="H115" s="188">
        <v>449640</v>
      </c>
      <c r="I115" s="189">
        <f>SUM(G115:H115)</f>
        <v>961920</v>
      </c>
      <c r="J115" s="190">
        <v>0</v>
      </c>
      <c r="K115" s="224">
        <v>1580310</v>
      </c>
      <c r="L115" s="187">
        <v>1793790</v>
      </c>
      <c r="M115" s="187">
        <v>1704150</v>
      </c>
      <c r="N115" s="187">
        <v>1297620</v>
      </c>
      <c r="O115" s="188">
        <v>1631070</v>
      </c>
      <c r="P115" s="187">
        <f>SUM(J115:O115)</f>
        <v>8006940</v>
      </c>
      <c r="Q115" s="191">
        <f>I115+P115</f>
        <v>8968860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12871271</v>
      </c>
      <c r="H116" s="188">
        <f t="shared" si="32"/>
        <v>16717174</v>
      </c>
      <c r="I116" s="189">
        <f t="shared" si="32"/>
        <v>29588445</v>
      </c>
      <c r="J116" s="190">
        <f t="shared" si="32"/>
        <v>0</v>
      </c>
      <c r="K116" s="224">
        <f t="shared" si="32"/>
        <v>42700298</v>
      </c>
      <c r="L116" s="187">
        <f t="shared" si="32"/>
        <v>46653671</v>
      </c>
      <c r="M116" s="187">
        <f t="shared" si="32"/>
        <v>43772532</v>
      </c>
      <c r="N116" s="187">
        <f t="shared" si="32"/>
        <v>23674495</v>
      </c>
      <c r="O116" s="188">
        <f t="shared" si="32"/>
        <v>12967861</v>
      </c>
      <c r="P116" s="187">
        <f t="shared" si="32"/>
        <v>169768857</v>
      </c>
      <c r="Q116" s="191">
        <f t="shared" si="32"/>
        <v>199357302</v>
      </c>
    </row>
    <row r="117" spans="3:17" ht="18" customHeight="1">
      <c r="C117" s="130"/>
      <c r="D117" s="133"/>
      <c r="E117" s="137" t="s">
        <v>97</v>
      </c>
      <c r="F117" s="137"/>
      <c r="G117" s="187">
        <v>10409394</v>
      </c>
      <c r="H117" s="188">
        <v>13296725</v>
      </c>
      <c r="I117" s="189">
        <f>SUM(G117:H117)</f>
        <v>23706119</v>
      </c>
      <c r="J117" s="190">
        <v>0</v>
      </c>
      <c r="K117" s="224">
        <v>35103195</v>
      </c>
      <c r="L117" s="187">
        <v>36351979</v>
      </c>
      <c r="M117" s="187">
        <v>34099599</v>
      </c>
      <c r="N117" s="187">
        <v>17619383</v>
      </c>
      <c r="O117" s="188">
        <v>10351307</v>
      </c>
      <c r="P117" s="187">
        <f>SUM(J117:O117)</f>
        <v>133525463</v>
      </c>
      <c r="Q117" s="191">
        <f>I117+P117</f>
        <v>157231582</v>
      </c>
    </row>
    <row r="118" spans="3:17" ht="18" customHeight="1">
      <c r="C118" s="130"/>
      <c r="D118" s="133"/>
      <c r="E118" s="137" t="s">
        <v>98</v>
      </c>
      <c r="F118" s="137"/>
      <c r="G118" s="187">
        <v>2461877</v>
      </c>
      <c r="H118" s="188">
        <v>3420449</v>
      </c>
      <c r="I118" s="189">
        <f>SUM(G118:H118)</f>
        <v>5882326</v>
      </c>
      <c r="J118" s="190">
        <v>0</v>
      </c>
      <c r="K118" s="224">
        <v>7597103</v>
      </c>
      <c r="L118" s="187">
        <v>10301692</v>
      </c>
      <c r="M118" s="187">
        <v>9672933</v>
      </c>
      <c r="N118" s="187">
        <v>6055112</v>
      </c>
      <c r="O118" s="188">
        <v>2616554</v>
      </c>
      <c r="P118" s="187">
        <f>SUM(J118:O118)</f>
        <v>36243394</v>
      </c>
      <c r="Q118" s="191">
        <f>I118+P118</f>
        <v>42125720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211650</v>
      </c>
      <c r="H119" s="188">
        <f t="shared" si="33"/>
        <v>440722</v>
      </c>
      <c r="I119" s="189">
        <f t="shared" si="33"/>
        <v>652372</v>
      </c>
      <c r="J119" s="190">
        <f t="shared" si="33"/>
        <v>0</v>
      </c>
      <c r="K119" s="224">
        <f t="shared" si="33"/>
        <v>5611161</v>
      </c>
      <c r="L119" s="187">
        <f t="shared" si="33"/>
        <v>8209030</v>
      </c>
      <c r="M119" s="187">
        <f t="shared" si="33"/>
        <v>13130705</v>
      </c>
      <c r="N119" s="187">
        <f t="shared" si="33"/>
        <v>10632737</v>
      </c>
      <c r="O119" s="188">
        <f t="shared" si="33"/>
        <v>7603773</v>
      </c>
      <c r="P119" s="187">
        <f t="shared" si="33"/>
        <v>45187406</v>
      </c>
      <c r="Q119" s="191">
        <f t="shared" si="33"/>
        <v>45839778</v>
      </c>
    </row>
    <row r="120" spans="3:17" ht="18" customHeight="1">
      <c r="C120" s="130"/>
      <c r="D120" s="133"/>
      <c r="E120" s="134" t="s">
        <v>99</v>
      </c>
      <c r="F120" s="135"/>
      <c r="G120" s="187">
        <v>196974</v>
      </c>
      <c r="H120" s="188">
        <v>320991</v>
      </c>
      <c r="I120" s="189">
        <f>SUM(G120:H120)</f>
        <v>517965</v>
      </c>
      <c r="J120" s="190">
        <v>0</v>
      </c>
      <c r="K120" s="224">
        <v>4319146</v>
      </c>
      <c r="L120" s="187">
        <v>6914269</v>
      </c>
      <c r="M120" s="187">
        <v>10089527</v>
      </c>
      <c r="N120" s="187">
        <v>8288533</v>
      </c>
      <c r="O120" s="188">
        <v>5444312</v>
      </c>
      <c r="P120" s="187">
        <f>SUM(J120:O120)</f>
        <v>35055787</v>
      </c>
      <c r="Q120" s="191">
        <f>I120+P120</f>
        <v>35573752</v>
      </c>
    </row>
    <row r="121" spans="3:17" ht="18" customHeight="1">
      <c r="C121" s="130"/>
      <c r="D121" s="133"/>
      <c r="E121" s="284" t="s">
        <v>100</v>
      </c>
      <c r="F121" s="286"/>
      <c r="G121" s="187">
        <v>14676</v>
      </c>
      <c r="H121" s="188">
        <v>119731</v>
      </c>
      <c r="I121" s="189">
        <f>SUM(G121:H121)</f>
        <v>134407</v>
      </c>
      <c r="J121" s="190">
        <v>0</v>
      </c>
      <c r="K121" s="224">
        <v>1292015</v>
      </c>
      <c r="L121" s="187">
        <v>1294761</v>
      </c>
      <c r="M121" s="187">
        <v>3041178</v>
      </c>
      <c r="N121" s="187">
        <v>2344204</v>
      </c>
      <c r="O121" s="188">
        <v>2159461</v>
      </c>
      <c r="P121" s="187">
        <f>SUM(J121:O121)</f>
        <v>10131619</v>
      </c>
      <c r="Q121" s="191">
        <f>I121+P121</f>
        <v>10266026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6167481</v>
      </c>
      <c r="H123" s="188">
        <f t="shared" si="34"/>
        <v>2799373</v>
      </c>
      <c r="I123" s="189">
        <f t="shared" si="34"/>
        <v>8966854</v>
      </c>
      <c r="J123" s="190">
        <f t="shared" si="34"/>
        <v>0</v>
      </c>
      <c r="K123" s="188">
        <f t="shared" si="34"/>
        <v>7529844</v>
      </c>
      <c r="L123" s="187">
        <f t="shared" si="34"/>
        <v>11985423</v>
      </c>
      <c r="M123" s="187">
        <f t="shared" si="34"/>
        <v>12580990</v>
      </c>
      <c r="N123" s="187">
        <f t="shared" si="34"/>
        <v>8404505</v>
      </c>
      <c r="O123" s="188">
        <f t="shared" si="34"/>
        <v>9710876</v>
      </c>
      <c r="P123" s="187">
        <f t="shared" si="34"/>
        <v>50211638</v>
      </c>
      <c r="Q123" s="191">
        <f t="shared" si="34"/>
        <v>59178492</v>
      </c>
    </row>
    <row r="124" spans="3:17" ht="18" customHeight="1">
      <c r="C124" s="130"/>
      <c r="D124" s="133"/>
      <c r="E124" s="139" t="s">
        <v>102</v>
      </c>
      <c r="F124" s="135"/>
      <c r="G124" s="187">
        <v>1600614</v>
      </c>
      <c r="H124" s="188">
        <v>1628154</v>
      </c>
      <c r="I124" s="189">
        <f>SUM(G124:H124)</f>
        <v>3228768</v>
      </c>
      <c r="J124" s="190">
        <v>0</v>
      </c>
      <c r="K124" s="188">
        <v>4199697</v>
      </c>
      <c r="L124" s="187">
        <v>9613218</v>
      </c>
      <c r="M124" s="187">
        <v>10455021</v>
      </c>
      <c r="N124" s="187">
        <v>7562639</v>
      </c>
      <c r="O124" s="188">
        <v>8705736</v>
      </c>
      <c r="P124" s="187">
        <f>SUM(J124:O124)</f>
        <v>40536311</v>
      </c>
      <c r="Q124" s="191">
        <f>I124+P124</f>
        <v>43765079</v>
      </c>
    </row>
    <row r="125" spans="3:17" ht="18" customHeight="1">
      <c r="C125" s="130"/>
      <c r="D125" s="140"/>
      <c r="E125" s="137" t="s">
        <v>74</v>
      </c>
      <c r="F125" s="141"/>
      <c r="G125" s="187">
        <v>1119335</v>
      </c>
      <c r="H125" s="188">
        <v>344062</v>
      </c>
      <c r="I125" s="189">
        <f>SUM(G125:H125)</f>
        <v>1463397</v>
      </c>
      <c r="J125" s="190">
        <v>0</v>
      </c>
      <c r="K125" s="188">
        <v>870675</v>
      </c>
      <c r="L125" s="187">
        <v>533868</v>
      </c>
      <c r="M125" s="187">
        <v>926989</v>
      </c>
      <c r="N125" s="187">
        <v>310939</v>
      </c>
      <c r="O125" s="188">
        <v>426575</v>
      </c>
      <c r="P125" s="187">
        <f>SUM(J125:O125)</f>
        <v>3069046</v>
      </c>
      <c r="Q125" s="191">
        <f>I125+P125</f>
        <v>4532443</v>
      </c>
    </row>
    <row r="126" spans="3:17" ht="18" customHeight="1">
      <c r="C126" s="130"/>
      <c r="D126" s="142"/>
      <c r="E126" s="134" t="s">
        <v>75</v>
      </c>
      <c r="F126" s="143"/>
      <c r="G126" s="187">
        <v>3447532</v>
      </c>
      <c r="H126" s="188">
        <v>827157</v>
      </c>
      <c r="I126" s="189">
        <f>SUM(G126:H126)</f>
        <v>4274689</v>
      </c>
      <c r="J126" s="190">
        <v>0</v>
      </c>
      <c r="K126" s="188">
        <v>2459472</v>
      </c>
      <c r="L126" s="187">
        <v>1838337</v>
      </c>
      <c r="M126" s="187">
        <v>1198980</v>
      </c>
      <c r="N126" s="187">
        <v>530927</v>
      </c>
      <c r="O126" s="188">
        <v>578565</v>
      </c>
      <c r="P126" s="187">
        <f>SUM(J126:O126)</f>
        <v>6606281</v>
      </c>
      <c r="Q126" s="191">
        <f>I126+P126</f>
        <v>10880970</v>
      </c>
    </row>
    <row r="127" spans="3:17" ht="18" customHeight="1">
      <c r="C127" s="130"/>
      <c r="D127" s="133" t="s">
        <v>76</v>
      </c>
      <c r="E127" s="144"/>
      <c r="F127" s="144"/>
      <c r="G127" s="187">
        <v>3398871</v>
      </c>
      <c r="H127" s="188">
        <v>4909844</v>
      </c>
      <c r="I127" s="189">
        <f>SUM(G127:H127)</f>
        <v>8308715</v>
      </c>
      <c r="J127" s="190">
        <v>0</v>
      </c>
      <c r="K127" s="188">
        <v>11451503</v>
      </c>
      <c r="L127" s="187">
        <v>14503690</v>
      </c>
      <c r="M127" s="187">
        <v>11288623</v>
      </c>
      <c r="N127" s="187">
        <v>8746161</v>
      </c>
      <c r="O127" s="188">
        <v>5917297</v>
      </c>
      <c r="P127" s="187">
        <f>SUM(J127:O127)</f>
        <v>51907274</v>
      </c>
      <c r="Q127" s="191">
        <f>I127+P127</f>
        <v>60215989</v>
      </c>
    </row>
    <row r="128" spans="3:17" ht="18" customHeight="1">
      <c r="C128" s="145"/>
      <c r="D128" s="146" t="s">
        <v>103</v>
      </c>
      <c r="E128" s="147"/>
      <c r="F128" s="147"/>
      <c r="G128" s="192">
        <v>7842820</v>
      </c>
      <c r="H128" s="193">
        <v>3896560</v>
      </c>
      <c r="I128" s="194">
        <f>SUM(G128:H128)</f>
        <v>11739380</v>
      </c>
      <c r="J128" s="195">
        <v>0</v>
      </c>
      <c r="K128" s="193">
        <v>18240615</v>
      </c>
      <c r="L128" s="192">
        <v>14185324</v>
      </c>
      <c r="M128" s="192">
        <v>14020471</v>
      </c>
      <c r="N128" s="192">
        <v>6890944</v>
      </c>
      <c r="O128" s="193">
        <v>6381622</v>
      </c>
      <c r="P128" s="194">
        <f>SUM(J128:O128)</f>
        <v>59718976</v>
      </c>
      <c r="Q128" s="196">
        <f>I128+P128</f>
        <v>71458356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253241</v>
      </c>
      <c r="H129" s="183">
        <f t="shared" si="35"/>
        <v>872878</v>
      </c>
      <c r="I129" s="184">
        <f t="shared" si="35"/>
        <v>1126119</v>
      </c>
      <c r="J129" s="185">
        <f t="shared" si="35"/>
        <v>0</v>
      </c>
      <c r="K129" s="223">
        <f t="shared" si="35"/>
        <v>22115537</v>
      </c>
      <c r="L129" s="182">
        <f t="shared" si="35"/>
        <v>24177554</v>
      </c>
      <c r="M129" s="182">
        <f t="shared" si="35"/>
        <v>21968044</v>
      </c>
      <c r="N129" s="182">
        <f t="shared" si="35"/>
        <v>17319666</v>
      </c>
      <c r="O129" s="183">
        <f t="shared" si="35"/>
        <v>9444783</v>
      </c>
      <c r="P129" s="182">
        <f t="shared" si="35"/>
        <v>95025584</v>
      </c>
      <c r="Q129" s="186">
        <f t="shared" si="35"/>
        <v>96151703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167975</v>
      </c>
      <c r="H131" s="188">
        <v>0</v>
      </c>
      <c r="I131" s="189">
        <f>SUM(G131:H131)</f>
        <v>167975</v>
      </c>
      <c r="J131" s="190">
        <v>0</v>
      </c>
      <c r="K131" s="224">
        <v>1265052</v>
      </c>
      <c r="L131" s="187">
        <v>1517614</v>
      </c>
      <c r="M131" s="187">
        <v>3182746</v>
      </c>
      <c r="N131" s="187">
        <v>2619339</v>
      </c>
      <c r="O131" s="188">
        <v>2684547</v>
      </c>
      <c r="P131" s="187">
        <f t="shared" si="36"/>
        <v>11269298</v>
      </c>
      <c r="Q131" s="191">
        <f t="shared" si="37"/>
        <v>11437273</v>
      </c>
    </row>
    <row r="132" spans="3:17" ht="18" customHeight="1">
      <c r="C132" s="130"/>
      <c r="D132" s="284" t="s">
        <v>80</v>
      </c>
      <c r="E132" s="285"/>
      <c r="F132" s="286"/>
      <c r="G132" s="187">
        <v>85266</v>
      </c>
      <c r="H132" s="188">
        <v>381360</v>
      </c>
      <c r="I132" s="189">
        <f>SUM(G132:H132)</f>
        <v>466626</v>
      </c>
      <c r="J132" s="190">
        <v>0</v>
      </c>
      <c r="K132" s="224">
        <v>771880</v>
      </c>
      <c r="L132" s="187">
        <v>1245920</v>
      </c>
      <c r="M132" s="187">
        <v>1340610</v>
      </c>
      <c r="N132" s="187">
        <v>732585</v>
      </c>
      <c r="O132" s="188">
        <v>1143651</v>
      </c>
      <c r="P132" s="187">
        <f t="shared" si="36"/>
        <v>5234646</v>
      </c>
      <c r="Q132" s="191">
        <f t="shared" si="37"/>
        <v>5701272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491518</v>
      </c>
      <c r="I133" s="189">
        <f>SUM(G133:H133)</f>
        <v>491518</v>
      </c>
      <c r="J133" s="200"/>
      <c r="K133" s="224">
        <v>20078605</v>
      </c>
      <c r="L133" s="187">
        <v>21414020</v>
      </c>
      <c r="M133" s="187">
        <v>17444688</v>
      </c>
      <c r="N133" s="187">
        <v>13967742</v>
      </c>
      <c r="O133" s="188">
        <v>5616585</v>
      </c>
      <c r="P133" s="187">
        <f t="shared" si="36"/>
        <v>78521640</v>
      </c>
      <c r="Q133" s="191">
        <f t="shared" si="37"/>
        <v>79013158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421215</v>
      </c>
      <c r="I136" s="184">
        <f>SUM(I137:I139)</f>
        <v>421215</v>
      </c>
      <c r="J136" s="203"/>
      <c r="K136" s="223">
        <f aca="true" t="shared" si="38" ref="K136:Q136">SUM(K137:K139)</f>
        <v>47517975</v>
      </c>
      <c r="L136" s="182">
        <f t="shared" si="38"/>
        <v>88809789</v>
      </c>
      <c r="M136" s="182">
        <f t="shared" si="38"/>
        <v>119648330</v>
      </c>
      <c r="N136" s="182">
        <f t="shared" si="38"/>
        <v>137908813</v>
      </c>
      <c r="O136" s="183">
        <f t="shared" si="38"/>
        <v>212934312</v>
      </c>
      <c r="P136" s="182">
        <f t="shared" si="38"/>
        <v>606819219</v>
      </c>
      <c r="Q136" s="186">
        <f t="shared" si="38"/>
        <v>607240434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421215</v>
      </c>
      <c r="I137" s="189">
        <f>SUM(G137:H137)</f>
        <v>421215</v>
      </c>
      <c r="J137" s="200"/>
      <c r="K137" s="224">
        <v>13912101</v>
      </c>
      <c r="L137" s="187">
        <v>34938630</v>
      </c>
      <c r="M137" s="187">
        <v>55529315</v>
      </c>
      <c r="N137" s="187">
        <v>68186117</v>
      </c>
      <c r="O137" s="188">
        <v>91910723</v>
      </c>
      <c r="P137" s="187">
        <f>SUM(J137:O137)</f>
        <v>264476886</v>
      </c>
      <c r="Q137" s="191">
        <f>I137+P137</f>
        <v>264898101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31948399</v>
      </c>
      <c r="L138" s="187">
        <v>52930353</v>
      </c>
      <c r="M138" s="187">
        <v>54933955</v>
      </c>
      <c r="N138" s="187">
        <v>46140239</v>
      </c>
      <c r="O138" s="188">
        <v>41188002</v>
      </c>
      <c r="P138" s="187">
        <f>SUM(J138:O138)</f>
        <v>227140948</v>
      </c>
      <c r="Q138" s="191">
        <f>I138+P138</f>
        <v>227140948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1657475</v>
      </c>
      <c r="L139" s="209">
        <v>940806</v>
      </c>
      <c r="M139" s="209">
        <v>9185060</v>
      </c>
      <c r="N139" s="209">
        <v>23582457</v>
      </c>
      <c r="O139" s="208">
        <v>79835587</v>
      </c>
      <c r="P139" s="209">
        <f>SUM(J139:O139)</f>
        <v>115201385</v>
      </c>
      <c r="Q139" s="210">
        <f>I139+P139</f>
        <v>115201385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56134305</v>
      </c>
      <c r="H140" s="212">
        <f t="shared" si="39"/>
        <v>47605766</v>
      </c>
      <c r="I140" s="213">
        <f t="shared" si="39"/>
        <v>103740071</v>
      </c>
      <c r="J140" s="214">
        <f t="shared" si="39"/>
        <v>0</v>
      </c>
      <c r="K140" s="227">
        <f t="shared" si="39"/>
        <v>211965921</v>
      </c>
      <c r="L140" s="211">
        <f t="shared" si="39"/>
        <v>265085651</v>
      </c>
      <c r="M140" s="211">
        <f t="shared" si="39"/>
        <v>300588960</v>
      </c>
      <c r="N140" s="211">
        <f t="shared" si="39"/>
        <v>257048441</v>
      </c>
      <c r="O140" s="212">
        <f t="shared" si="39"/>
        <v>331268265</v>
      </c>
      <c r="P140" s="211">
        <f t="shared" si="39"/>
        <v>1365957238</v>
      </c>
      <c r="Q140" s="215">
        <f t="shared" si="39"/>
        <v>1469697309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F3" sqref="F3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平成２０年２月月報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1</v>
      </c>
      <c r="H11" s="221">
        <f t="shared" si="0"/>
        <v>3</v>
      </c>
      <c r="I11" s="184">
        <f t="shared" si="0"/>
        <v>4</v>
      </c>
      <c r="J11" s="185">
        <f t="shared" si="0"/>
        <v>0</v>
      </c>
      <c r="K11" s="228">
        <f t="shared" si="0"/>
        <v>182</v>
      </c>
      <c r="L11" s="221">
        <f t="shared" si="0"/>
        <v>327</v>
      </c>
      <c r="M11" s="221">
        <f t="shared" si="0"/>
        <v>377</v>
      </c>
      <c r="N11" s="221">
        <f t="shared" si="0"/>
        <v>388</v>
      </c>
      <c r="O11" s="221">
        <f t="shared" si="0"/>
        <v>452</v>
      </c>
      <c r="P11" s="184">
        <f t="shared" si="0"/>
        <v>1726</v>
      </c>
      <c r="Q11" s="186">
        <f t="shared" si="0"/>
        <v>1730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54</v>
      </c>
      <c r="L12" s="221">
        <v>131</v>
      </c>
      <c r="M12" s="221">
        <v>166</v>
      </c>
      <c r="N12" s="221">
        <v>209</v>
      </c>
      <c r="O12" s="221">
        <v>226</v>
      </c>
      <c r="P12" s="219">
        <f aca="true" t="shared" si="2" ref="P12:P18">SUM(J12:O12)</f>
        <v>786</v>
      </c>
      <c r="Q12" s="222">
        <f aca="true" t="shared" si="3" ref="Q12:Q18">I12+P12</f>
        <v>786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86</v>
      </c>
      <c r="L13" s="221">
        <v>127</v>
      </c>
      <c r="M13" s="221">
        <v>115</v>
      </c>
      <c r="N13" s="221">
        <v>99</v>
      </c>
      <c r="O13" s="221">
        <v>72</v>
      </c>
      <c r="P13" s="219">
        <f t="shared" si="2"/>
        <v>499</v>
      </c>
      <c r="Q13" s="222">
        <f t="shared" si="3"/>
        <v>499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6</v>
      </c>
      <c r="L14" s="221">
        <v>3</v>
      </c>
      <c r="M14" s="221">
        <v>16</v>
      </c>
      <c r="N14" s="221">
        <v>36</v>
      </c>
      <c r="O14" s="221">
        <v>123</v>
      </c>
      <c r="P14" s="219">
        <f t="shared" si="2"/>
        <v>184</v>
      </c>
      <c r="Q14" s="222">
        <f t="shared" si="3"/>
        <v>184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1</v>
      </c>
      <c r="H16" s="221">
        <v>3</v>
      </c>
      <c r="I16" s="219">
        <f t="shared" si="1"/>
        <v>4</v>
      </c>
      <c r="J16" s="220">
        <v>0</v>
      </c>
      <c r="K16" s="229">
        <v>27</v>
      </c>
      <c r="L16" s="221">
        <v>58</v>
      </c>
      <c r="M16" s="221">
        <v>66</v>
      </c>
      <c r="N16" s="221">
        <v>36</v>
      </c>
      <c r="O16" s="221">
        <v>27</v>
      </c>
      <c r="P16" s="219">
        <f t="shared" si="2"/>
        <v>214</v>
      </c>
      <c r="Q16" s="222">
        <f t="shared" si="3"/>
        <v>218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9</v>
      </c>
      <c r="L17" s="230">
        <v>8</v>
      </c>
      <c r="M17" s="230">
        <v>14</v>
      </c>
      <c r="N17" s="230">
        <v>8</v>
      </c>
      <c r="O17" s="230">
        <v>4</v>
      </c>
      <c r="P17" s="231">
        <f t="shared" si="2"/>
        <v>43</v>
      </c>
      <c r="Q17" s="234">
        <f t="shared" si="3"/>
        <v>43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1</v>
      </c>
      <c r="H19" s="187">
        <f t="shared" si="4"/>
        <v>0</v>
      </c>
      <c r="I19" s="189">
        <f t="shared" si="4"/>
        <v>1</v>
      </c>
      <c r="J19" s="190">
        <f t="shared" si="4"/>
        <v>0</v>
      </c>
      <c r="K19" s="228">
        <f t="shared" si="4"/>
        <v>60</v>
      </c>
      <c r="L19" s="187">
        <f t="shared" si="4"/>
        <v>119</v>
      </c>
      <c r="M19" s="187">
        <f t="shared" si="4"/>
        <v>140</v>
      </c>
      <c r="N19" s="187">
        <f t="shared" si="4"/>
        <v>121</v>
      </c>
      <c r="O19" s="187">
        <f t="shared" si="4"/>
        <v>123</v>
      </c>
      <c r="P19" s="189">
        <f t="shared" si="4"/>
        <v>563</v>
      </c>
      <c r="Q19" s="191">
        <f t="shared" si="4"/>
        <v>564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17</v>
      </c>
      <c r="L20" s="221">
        <v>51</v>
      </c>
      <c r="M20" s="221">
        <v>65</v>
      </c>
      <c r="N20" s="221">
        <v>71</v>
      </c>
      <c r="O20" s="221">
        <v>64</v>
      </c>
      <c r="P20" s="219">
        <f aca="true" t="shared" si="6" ref="P20:P26">SUM(J20:O20)</f>
        <v>268</v>
      </c>
      <c r="Q20" s="222">
        <f aca="true" t="shared" si="7" ref="Q20:Q26">I20+P20</f>
        <v>268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15</v>
      </c>
      <c r="L21" s="221">
        <v>26</v>
      </c>
      <c r="M21" s="221">
        <v>20</v>
      </c>
      <c r="N21" s="221">
        <v>16</v>
      </c>
      <c r="O21" s="221">
        <v>14</v>
      </c>
      <c r="P21" s="219">
        <f t="shared" si="6"/>
        <v>91</v>
      </c>
      <c r="Q21" s="222">
        <f t="shared" si="7"/>
        <v>91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3</v>
      </c>
      <c r="L22" s="221">
        <v>0</v>
      </c>
      <c r="M22" s="221">
        <v>5</v>
      </c>
      <c r="N22" s="221">
        <v>12</v>
      </c>
      <c r="O22" s="221">
        <v>28</v>
      </c>
      <c r="P22" s="219">
        <f t="shared" si="6"/>
        <v>48</v>
      </c>
      <c r="Q22" s="222">
        <f t="shared" si="7"/>
        <v>48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1</v>
      </c>
      <c r="H24" s="221">
        <v>0</v>
      </c>
      <c r="I24" s="219">
        <f t="shared" si="5"/>
        <v>1</v>
      </c>
      <c r="J24" s="220">
        <v>0</v>
      </c>
      <c r="K24" s="229">
        <v>22</v>
      </c>
      <c r="L24" s="221">
        <v>40</v>
      </c>
      <c r="M24" s="221">
        <v>47</v>
      </c>
      <c r="N24" s="221">
        <v>20</v>
      </c>
      <c r="O24" s="221">
        <v>15</v>
      </c>
      <c r="P24" s="219">
        <f t="shared" si="6"/>
        <v>144</v>
      </c>
      <c r="Q24" s="222">
        <f t="shared" si="7"/>
        <v>145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3</v>
      </c>
      <c r="L25" s="230">
        <v>2</v>
      </c>
      <c r="M25" s="230">
        <v>3</v>
      </c>
      <c r="N25" s="230">
        <v>2</v>
      </c>
      <c r="O25" s="230">
        <v>2</v>
      </c>
      <c r="P25" s="231">
        <f t="shared" si="6"/>
        <v>12</v>
      </c>
      <c r="Q25" s="234">
        <f t="shared" si="7"/>
        <v>12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1980</v>
      </c>
      <c r="H28" s="221">
        <f t="shared" si="8"/>
        <v>17740</v>
      </c>
      <c r="I28" s="184">
        <f t="shared" si="8"/>
        <v>19720</v>
      </c>
      <c r="J28" s="185">
        <f t="shared" si="8"/>
        <v>0</v>
      </c>
      <c r="K28" s="228">
        <f t="shared" si="8"/>
        <v>4221070</v>
      </c>
      <c r="L28" s="221">
        <f t="shared" si="8"/>
        <v>7731960</v>
      </c>
      <c r="M28" s="221">
        <f t="shared" si="8"/>
        <v>8825200</v>
      </c>
      <c r="N28" s="221">
        <f t="shared" si="8"/>
        <v>10054060</v>
      </c>
      <c r="O28" s="221">
        <f t="shared" si="8"/>
        <v>12009380</v>
      </c>
      <c r="P28" s="184">
        <f t="shared" si="8"/>
        <v>42841670</v>
      </c>
      <c r="Q28" s="186">
        <f>SUM(Q29:Q35)</f>
        <v>42861390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1527980</v>
      </c>
      <c r="L29" s="221">
        <v>3719050</v>
      </c>
      <c r="M29" s="221">
        <v>4665660</v>
      </c>
      <c r="N29" s="221">
        <v>6024960</v>
      </c>
      <c r="O29" s="221">
        <v>6469480</v>
      </c>
      <c r="P29" s="219">
        <f aca="true" t="shared" si="10" ref="P29:P35">SUM(J29:O29)</f>
        <v>22407130</v>
      </c>
      <c r="Q29" s="222">
        <f aca="true" t="shared" si="11" ref="Q29:Q35">I29+P29</f>
        <v>22407130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2244250</v>
      </c>
      <c r="L30" s="221">
        <v>3532500</v>
      </c>
      <c r="M30" s="221">
        <v>3107600</v>
      </c>
      <c r="N30" s="221">
        <v>2603350</v>
      </c>
      <c r="O30" s="221">
        <v>1906780</v>
      </c>
      <c r="P30" s="219">
        <f t="shared" si="10"/>
        <v>13394480</v>
      </c>
      <c r="Q30" s="222">
        <f t="shared" si="11"/>
        <v>13394480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186930</v>
      </c>
      <c r="L31" s="221">
        <v>56290</v>
      </c>
      <c r="M31" s="221">
        <v>404190</v>
      </c>
      <c r="N31" s="221">
        <v>1018360</v>
      </c>
      <c r="O31" s="221">
        <v>3364960</v>
      </c>
      <c r="P31" s="219">
        <f t="shared" si="10"/>
        <v>5030730</v>
      </c>
      <c r="Q31" s="222">
        <f>I31+P31</f>
        <v>5030730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1980</v>
      </c>
      <c r="H33" s="221">
        <v>17740</v>
      </c>
      <c r="I33" s="219">
        <f t="shared" si="9"/>
        <v>19720</v>
      </c>
      <c r="J33" s="220">
        <v>0</v>
      </c>
      <c r="K33" s="229">
        <v>201450</v>
      </c>
      <c r="L33" s="221">
        <v>364370</v>
      </c>
      <c r="M33" s="221">
        <v>565510</v>
      </c>
      <c r="N33" s="221">
        <v>356490</v>
      </c>
      <c r="O33" s="221">
        <v>248560</v>
      </c>
      <c r="P33" s="219">
        <f t="shared" si="10"/>
        <v>1736380</v>
      </c>
      <c r="Q33" s="222">
        <f t="shared" si="11"/>
        <v>1756100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60460</v>
      </c>
      <c r="L34" s="230">
        <v>59750</v>
      </c>
      <c r="M34" s="230">
        <v>82240</v>
      </c>
      <c r="N34" s="230">
        <v>50900</v>
      </c>
      <c r="O34" s="230">
        <v>19600</v>
      </c>
      <c r="P34" s="231">
        <f t="shared" si="10"/>
        <v>272950</v>
      </c>
      <c r="Q34" s="234">
        <f t="shared" si="11"/>
        <v>272950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1460</v>
      </c>
      <c r="H36" s="187">
        <f t="shared" si="12"/>
        <v>0</v>
      </c>
      <c r="I36" s="189">
        <f t="shared" si="12"/>
        <v>1460</v>
      </c>
      <c r="J36" s="190">
        <f t="shared" si="12"/>
        <v>0</v>
      </c>
      <c r="K36" s="228">
        <f t="shared" si="12"/>
        <v>825330</v>
      </c>
      <c r="L36" s="187">
        <f t="shared" si="12"/>
        <v>1801490</v>
      </c>
      <c r="M36" s="187">
        <f t="shared" si="12"/>
        <v>2124640</v>
      </c>
      <c r="N36" s="187">
        <f t="shared" si="12"/>
        <v>2158650</v>
      </c>
      <c r="O36" s="187">
        <f t="shared" si="12"/>
        <v>2018820</v>
      </c>
      <c r="P36" s="189">
        <f t="shared" si="12"/>
        <v>8928930</v>
      </c>
      <c r="Q36" s="191">
        <f>SUM(Q37:Q43)</f>
        <v>8930390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341500</v>
      </c>
      <c r="L37" s="221">
        <v>1086450</v>
      </c>
      <c r="M37" s="221">
        <v>1320600</v>
      </c>
      <c r="N37" s="221">
        <v>1356800</v>
      </c>
      <c r="O37" s="221">
        <v>1187600</v>
      </c>
      <c r="P37" s="219">
        <f aca="true" t="shared" si="14" ref="P37:P43">SUM(J37:O37)</f>
        <v>5292950</v>
      </c>
      <c r="Q37" s="222">
        <f aca="true" t="shared" si="15" ref="Q37:Q43">I37+P37</f>
        <v>5292950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250160</v>
      </c>
      <c r="L38" s="221">
        <v>509660</v>
      </c>
      <c r="M38" s="221">
        <v>330040</v>
      </c>
      <c r="N38" s="221">
        <v>298540</v>
      </c>
      <c r="O38" s="221">
        <v>325210</v>
      </c>
      <c r="P38" s="219">
        <f t="shared" si="14"/>
        <v>1713610</v>
      </c>
      <c r="Q38" s="222">
        <f t="shared" si="15"/>
        <v>1713610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81220</v>
      </c>
      <c r="L39" s="221">
        <v>0</v>
      </c>
      <c r="M39" s="221">
        <v>101060</v>
      </c>
      <c r="N39" s="221">
        <v>313360</v>
      </c>
      <c r="O39" s="221">
        <v>409890</v>
      </c>
      <c r="P39" s="219">
        <f t="shared" si="14"/>
        <v>905530</v>
      </c>
      <c r="Q39" s="222">
        <f>I39+P39</f>
        <v>905530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1460</v>
      </c>
      <c r="H41" s="221">
        <v>0</v>
      </c>
      <c r="I41" s="219">
        <f t="shared" si="13"/>
        <v>1460</v>
      </c>
      <c r="J41" s="220">
        <v>0</v>
      </c>
      <c r="K41" s="229">
        <v>132230</v>
      </c>
      <c r="L41" s="221">
        <v>195030</v>
      </c>
      <c r="M41" s="221">
        <v>358430</v>
      </c>
      <c r="N41" s="221">
        <v>178590</v>
      </c>
      <c r="O41" s="221">
        <v>90240</v>
      </c>
      <c r="P41" s="219">
        <f t="shared" si="14"/>
        <v>954520</v>
      </c>
      <c r="Q41" s="222">
        <f t="shared" si="15"/>
        <v>955980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20220</v>
      </c>
      <c r="L42" s="221">
        <v>10350</v>
      </c>
      <c r="M42" s="221">
        <v>14510</v>
      </c>
      <c r="N42" s="221">
        <v>11360</v>
      </c>
      <c r="O42" s="221">
        <v>5880</v>
      </c>
      <c r="P42" s="219">
        <f t="shared" si="14"/>
        <v>62320</v>
      </c>
      <c r="Q42" s="222">
        <f t="shared" si="15"/>
        <v>62320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3440</v>
      </c>
      <c r="H44" s="211">
        <f t="shared" si="16"/>
        <v>17740</v>
      </c>
      <c r="I44" s="213">
        <f t="shared" si="16"/>
        <v>21180</v>
      </c>
      <c r="J44" s="214">
        <f t="shared" si="16"/>
        <v>0</v>
      </c>
      <c r="K44" s="243">
        <f t="shared" si="16"/>
        <v>5046400</v>
      </c>
      <c r="L44" s="211">
        <f t="shared" si="16"/>
        <v>9533450</v>
      </c>
      <c r="M44" s="211">
        <f t="shared" si="16"/>
        <v>10949840</v>
      </c>
      <c r="N44" s="211">
        <f t="shared" si="16"/>
        <v>12212710</v>
      </c>
      <c r="O44" s="211">
        <f>O28+O36</f>
        <v>14028200</v>
      </c>
      <c r="P44" s="213">
        <f t="shared" si="16"/>
        <v>51770600</v>
      </c>
      <c r="Q44" s="215">
        <f>Q28+Q36</f>
        <v>51791780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47"/>
  <sheetViews>
    <sheetView view="pageBreakPreview" zoomScaleSheetLayoutView="100" workbookViewId="0" topLeftCell="A1">
      <selection activeCell="B6" sqref="B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平成２０年２月月報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164</v>
      </c>
      <c r="H14" s="254">
        <v>292</v>
      </c>
      <c r="I14" s="312">
        <f>SUM(G14:H14)</f>
        <v>456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932163</v>
      </c>
      <c r="H15" s="255">
        <v>2526083</v>
      </c>
      <c r="I15" s="314">
        <f>SUM(G15:H15)</f>
        <v>3458246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54</v>
      </c>
      <c r="H19" s="254">
        <v>362</v>
      </c>
      <c r="I19" s="312">
        <f>SUM(G19:H19)</f>
        <v>416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427158</v>
      </c>
      <c r="H20" s="255">
        <v>2103892</v>
      </c>
      <c r="I20" s="314">
        <f>SUM(G20:H20)</f>
        <v>2531050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69</v>
      </c>
      <c r="H24" s="254">
        <v>1682</v>
      </c>
      <c r="I24" s="312">
        <f>SUM(G24:H24)</f>
        <v>1751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743715</v>
      </c>
      <c r="H25" s="256">
        <v>18931894</v>
      </c>
      <c r="I25" s="314">
        <f>SUM(G25:H25)</f>
        <v>19675609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37</v>
      </c>
      <c r="H29" s="254">
        <v>33</v>
      </c>
      <c r="I29" s="312">
        <f>SUM(G29:H29)</f>
        <v>70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197756</v>
      </c>
      <c r="H30" s="255">
        <v>422984</v>
      </c>
      <c r="I30" s="314">
        <f>SUM(G30:H30)</f>
        <v>620740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324</v>
      </c>
      <c r="H34" s="254">
        <f>H14+H19+H24+H29</f>
        <v>2369</v>
      </c>
      <c r="I34" s="312">
        <f>SUM(G34:H34)</f>
        <v>2693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2300792</v>
      </c>
      <c r="H35" s="255">
        <f>H15+H20+H25+H30</f>
        <v>23984853</v>
      </c>
      <c r="I35" s="314">
        <f>SUM(G35:H35)</f>
        <v>26285645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spans="2:12" ht="15.75" customHeight="1">
      <c r="B37" s="244"/>
      <c r="C37" s="11" t="s">
        <v>129</v>
      </c>
      <c r="D37" s="36"/>
      <c r="E37" s="36"/>
      <c r="F37" s="36"/>
      <c r="G37" s="36"/>
      <c r="H37" s="36"/>
      <c r="I37" s="36"/>
      <c r="J37" s="36"/>
      <c r="K37" s="244"/>
      <c r="L37" s="244"/>
    </row>
    <row r="38" spans="2:12" ht="15.75" customHeight="1" thickBot="1">
      <c r="B38" s="244"/>
      <c r="C38" s="11" t="s">
        <v>130</v>
      </c>
      <c r="D38" s="36"/>
      <c r="E38" s="36"/>
      <c r="F38" s="36"/>
      <c r="G38" s="36"/>
      <c r="H38" s="36"/>
      <c r="I38" s="36"/>
      <c r="J38" s="36"/>
      <c r="K38" s="244"/>
      <c r="L38" s="244"/>
    </row>
    <row r="39" spans="2:12" ht="15.75" customHeight="1">
      <c r="B39" s="244"/>
      <c r="C39" s="36"/>
      <c r="D39" s="17"/>
      <c r="E39" s="18"/>
      <c r="F39" s="18"/>
      <c r="G39" s="251" t="s">
        <v>34</v>
      </c>
      <c r="H39" s="246" t="s">
        <v>35</v>
      </c>
      <c r="I39" s="246" t="s">
        <v>2</v>
      </c>
      <c r="J39" s="247"/>
      <c r="K39" s="244"/>
      <c r="L39" s="244"/>
    </row>
    <row r="40" spans="1:12" ht="15.75" customHeight="1">
      <c r="A40" s="244"/>
      <c r="B40" s="244"/>
      <c r="C40" s="36"/>
      <c r="D40" s="55" t="s">
        <v>36</v>
      </c>
      <c r="E40" s="249"/>
      <c r="F40" s="56"/>
      <c r="G40" s="254">
        <v>5</v>
      </c>
      <c r="H40" s="254">
        <v>9</v>
      </c>
      <c r="I40" s="312">
        <f>SUM(G40:H40)</f>
        <v>14</v>
      </c>
      <c r="J40" s="313"/>
      <c r="K40" s="244"/>
      <c r="L40" s="244"/>
    </row>
    <row r="41" spans="1:12" ht="15.75" customHeight="1" thickBot="1">
      <c r="A41" s="244"/>
      <c r="B41" s="244"/>
      <c r="C41" s="36"/>
      <c r="D41" s="59" t="s">
        <v>124</v>
      </c>
      <c r="E41" s="60"/>
      <c r="F41" s="60"/>
      <c r="G41" s="255">
        <v>24298</v>
      </c>
      <c r="H41" s="255">
        <v>42744</v>
      </c>
      <c r="I41" s="314">
        <f>SUM(G41:H41)</f>
        <v>67042</v>
      </c>
      <c r="J41" s="315"/>
      <c r="K41" s="244"/>
      <c r="L41" s="244"/>
    </row>
    <row r="42" ht="15.75" customHeight="1"/>
    <row r="43" spans="3:10" ht="15.75" customHeight="1">
      <c r="C43" s="11" t="s">
        <v>131</v>
      </c>
      <c r="D43" s="36"/>
      <c r="E43" s="36"/>
      <c r="F43" s="36"/>
      <c r="G43" s="36"/>
      <c r="H43" s="36"/>
      <c r="I43" s="36"/>
      <c r="J43" s="36"/>
    </row>
    <row r="44" spans="3:10" ht="15.75" customHeight="1" thickBot="1">
      <c r="C44" s="11" t="s">
        <v>132</v>
      </c>
      <c r="D44" s="36"/>
      <c r="E44" s="36"/>
      <c r="F44" s="36"/>
      <c r="G44" s="36"/>
      <c r="H44" s="36"/>
      <c r="I44" s="36"/>
      <c r="J44" s="36"/>
    </row>
    <row r="45" spans="3:10" ht="15.75" customHeight="1">
      <c r="C45" s="36"/>
      <c r="D45" s="17"/>
      <c r="E45" s="18"/>
      <c r="F45" s="18"/>
      <c r="G45" s="251" t="s">
        <v>34</v>
      </c>
      <c r="H45" s="246" t="s">
        <v>35</v>
      </c>
      <c r="I45" s="246" t="s">
        <v>2</v>
      </c>
      <c r="J45" s="247"/>
    </row>
    <row r="46" spans="3:10" ht="15.75" customHeight="1">
      <c r="C46" s="36"/>
      <c r="D46" s="55" t="s">
        <v>36</v>
      </c>
      <c r="E46" s="249"/>
      <c r="F46" s="56"/>
      <c r="G46" s="254">
        <v>0</v>
      </c>
      <c r="H46" s="254">
        <v>0</v>
      </c>
      <c r="I46" s="312">
        <f>SUM(G46:H46)</f>
        <v>0</v>
      </c>
      <c r="J46" s="313"/>
    </row>
    <row r="47" spans="3:10" ht="15.75" customHeight="1" thickBot="1">
      <c r="C47" s="36"/>
      <c r="D47" s="59" t="s">
        <v>124</v>
      </c>
      <c r="E47" s="60"/>
      <c r="F47" s="60"/>
      <c r="G47" s="255">
        <v>0</v>
      </c>
      <c r="H47" s="255">
        <v>0</v>
      </c>
      <c r="I47" s="314">
        <f>SUM(G47:H47)</f>
        <v>0</v>
      </c>
      <c r="J47" s="315"/>
    </row>
    <row r="48" ht="15.75" customHeight="1"/>
  </sheetData>
  <mergeCells count="16">
    <mergeCell ref="I40:J40"/>
    <mergeCell ref="I41:J41"/>
    <mergeCell ref="I46:J46"/>
    <mergeCell ref="I47:J47"/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2006-12-27T10:00:42Z</cp:lastPrinted>
  <dcterms:created xsi:type="dcterms:W3CDTF">2006-12-27T00:16:47Z</dcterms:created>
  <dcterms:modified xsi:type="dcterms:W3CDTF">2008-03-27T00:23:08Z</dcterms:modified>
  <cp:category/>
  <cp:version/>
  <cp:contentType/>
  <cp:contentStatus/>
</cp:coreProperties>
</file>