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<sst xmlns="http://schemas.openxmlformats.org/spreadsheetml/2006/main" count="360" uniqueCount="134">
  <si>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</si>
  <si>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</si>
  <si>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</si>
  <si>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</si>
  <si>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</si>
  <si>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</si>
  <si>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</si>
  <si>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</si>
  <si>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</si>
  <si>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</si>
  <si>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</si>
  <si>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</si>
  <si>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</si>
  <si>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</si>
  <si>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</si>
  <si>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</si>
  <si>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</si>
  <si>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</si>
  <si>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</si>
  <si>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</si>
  <si>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</si>
  <si>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</si>
  <si>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</si>
  <si>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</si>
  <si>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</si>
  <si>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</si>
  <si>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</si>
  <si>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</si>
  <si>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</si>
  <si>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</si>
  <si>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</si>
  <si>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</si>
  <si>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</si>
  <si>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</si>
  <si>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</si>
  <si>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</si>
  <si>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</si>
  <si>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</si>
  <si>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</si>
  <si>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</si>
  <si>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</si>
  <si>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</si>
  <si>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</si>
  <si>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</si>
  <si>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</si>
  <si>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</si>
  <si>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</si>
  <si>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</si>
  <si>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</si>
  <si>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</si>
  <si>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</si>
  <si>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</si>
  <si>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</si>
  <si>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</si>
  <si>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</si>
  <si>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</si>
  <si>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</si>
  <si>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</si>
  <si>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</si>
  <si>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</si>
  <si>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</si>
  <si>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</si>
  <si>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</si>
  <si>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</si>
  <si>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</si>
  <si>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</si>
  <si>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</si>
  <si>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</si>
  <si>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</si>
  <si>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</si>
  <si>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</si>
  <si>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</si>
  <si>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</si>
  <si>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</si>
  <si>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</si>
  <si>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</si>
  <si>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</si>
  <si>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</si>
  <si>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</si>
  <si>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</si>
  <si>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</si>
  <si>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</si>
  <si>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</si>
  <si>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</si>
  <si>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</si>
  <si>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</si>
  <si>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</si>
  <si>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</si>
  <si>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</si>
  <si>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</si>
  <si>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</si>
  <si>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</si>
  <si>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</si>
  <si>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</si>
  <si>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</si>
  <si>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</si>
  <si>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</si>
  <si>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</si>
  <si>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</si>
  <si>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</si>
  <si>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</si>
  <si>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</si>
  <si>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</si>
  <si>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</si>
  <si>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</si>
  <si>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</si>
  <si>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</si>
  <si>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</si>
  <si>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</si>
  <si>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</si>
  <si>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</si>
  <si>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</si>
  <si>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</si>
  <si>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</si>
  <si>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</si>
  <si>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</si>
  <si>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</si>
  <si>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</si>
  <si>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</si>
  <si>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</si>
  <si>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</si>
  <si>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</si>
  <si>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</si>
  <si>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</si>
  <si>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</si>
  <si>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</si>
  <si>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</si>
  <si>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</si>
  <si>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</si>
  <si>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</si>
  <si>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</si>
  <si>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</si>
  <si>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</si>
  <si>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平成２０年４月月報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</si>
</sst>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47751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47852</v>
      </c>
      <c r="T14" s="274"/>
    </row>
    <row r="15" spans="3:20" ht="21.75" customHeight="1">
      <c r="C15" s="73" t="s">
        <v>18</v>
      </c>
      <c r="D15" s="257">
        <v>37367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37484</v>
      </c>
      <c r="T15" s="274"/>
    </row>
    <row r="16" spans="3:20" ht="21.75" customHeight="1">
      <c r="C16" s="75" t="s">
        <v>19</v>
      </c>
      <c r="D16" s="257">
        <v>878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875</v>
      </c>
      <c r="T16" s="274"/>
    </row>
    <row r="17" spans="3:20" ht="21.75" customHeight="1">
      <c r="C17" s="75" t="s">
        <v>20</v>
      </c>
      <c r="D17" s="257">
        <v>208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213</v>
      </c>
      <c r="T17" s="274"/>
    </row>
    <row r="18" spans="3:20" ht="21.75" customHeight="1" thickBot="1">
      <c r="C18" s="76" t="s">
        <v>2</v>
      </c>
      <c r="D18" s="260">
        <f>SUM(D14:H15)</f>
        <v>85118</v>
      </c>
      <c r="E18" s="261"/>
      <c r="F18" s="261"/>
      <c r="G18" s="261"/>
      <c r="H18" s="262"/>
      <c r="I18" s="77" t="s">
        <v>21</v>
      </c>
      <c r="J18" s="78"/>
      <c r="K18" s="261">
        <f>S23</f>
        <v>558</v>
      </c>
      <c r="L18" s="261"/>
      <c r="M18" s="262"/>
      <c r="N18" s="77" t="s">
        <v>22</v>
      </c>
      <c r="O18" s="78"/>
      <c r="P18" s="261">
        <f>S25</f>
        <v>340</v>
      </c>
      <c r="Q18" s="261"/>
      <c r="R18" s="262"/>
      <c r="S18" s="260">
        <f>SUM(S14:T15)</f>
        <v>85336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106</v>
      </c>
      <c r="E23" s="258"/>
      <c r="F23" s="259"/>
      <c r="G23" s="257">
        <v>3</v>
      </c>
      <c r="H23" s="258"/>
      <c r="I23" s="259"/>
      <c r="J23" s="257">
        <v>441</v>
      </c>
      <c r="K23" s="258"/>
      <c r="L23" s="259"/>
      <c r="M23" s="257">
        <v>1</v>
      </c>
      <c r="N23" s="258"/>
      <c r="O23" s="259"/>
      <c r="P23" s="257">
        <v>7</v>
      </c>
      <c r="Q23" s="258"/>
      <c r="R23" s="259"/>
      <c r="S23" s="89">
        <f>SUM(D23:R23)</f>
        <v>558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107</v>
      </c>
      <c r="E25" s="261"/>
      <c r="F25" s="262"/>
      <c r="G25" s="260">
        <v>1</v>
      </c>
      <c r="H25" s="261"/>
      <c r="I25" s="262"/>
      <c r="J25" s="260">
        <v>224</v>
      </c>
      <c r="K25" s="261"/>
      <c r="L25" s="262"/>
      <c r="M25" s="260">
        <v>0</v>
      </c>
      <c r="N25" s="261"/>
      <c r="O25" s="262"/>
      <c r="P25" s="260">
        <v>8</v>
      </c>
      <c r="Q25" s="261"/>
      <c r="R25" s="262"/>
      <c r="S25" s="90">
        <f>SUM(D25:R25)</f>
        <v>340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C2" sqref="C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平成２０年４月月報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2766</v>
      </c>
      <c r="G12" s="91">
        <f>SUM(G13:G14)</f>
        <v>1153</v>
      </c>
      <c r="H12" s="92">
        <f>SUM(F12:G12)</f>
        <v>3919</v>
      </c>
      <c r="I12" s="93">
        <f aca="true" t="shared" si="0" ref="I12:N12">SUM(I13:I14)</f>
        <v>0</v>
      </c>
      <c r="J12" s="95">
        <f t="shared" si="0"/>
        <v>2337</v>
      </c>
      <c r="K12" s="91">
        <f t="shared" si="0"/>
        <v>2010</v>
      </c>
      <c r="L12" s="91">
        <f t="shared" si="0"/>
        <v>1768</v>
      </c>
      <c r="M12" s="91">
        <f t="shared" si="0"/>
        <v>1246</v>
      </c>
      <c r="N12" s="91">
        <f t="shared" si="0"/>
        <v>1376</v>
      </c>
      <c r="O12" s="91">
        <f>SUM(I12:N12)</f>
        <v>8737</v>
      </c>
      <c r="P12" s="94">
        <f>H12+O12</f>
        <v>12656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472</v>
      </c>
      <c r="G13" s="91">
        <v>206</v>
      </c>
      <c r="H13" s="92">
        <f>SUM(F13:G13)</f>
        <v>678</v>
      </c>
      <c r="I13" s="93">
        <v>0</v>
      </c>
      <c r="J13" s="95">
        <v>334</v>
      </c>
      <c r="K13" s="91">
        <v>276</v>
      </c>
      <c r="L13" s="91">
        <v>242</v>
      </c>
      <c r="M13" s="91">
        <v>145</v>
      </c>
      <c r="N13" s="91">
        <v>188</v>
      </c>
      <c r="O13" s="91">
        <f>SUM(I13:N13)</f>
        <v>1185</v>
      </c>
      <c r="P13" s="94">
        <f>H13+O13</f>
        <v>1863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2294</v>
      </c>
      <c r="G14" s="91">
        <v>947</v>
      </c>
      <c r="H14" s="92">
        <f>SUM(F14:G14)</f>
        <v>3241</v>
      </c>
      <c r="I14" s="93">
        <v>0</v>
      </c>
      <c r="J14" s="95">
        <v>2003</v>
      </c>
      <c r="K14" s="91">
        <v>1734</v>
      </c>
      <c r="L14" s="91">
        <v>1526</v>
      </c>
      <c r="M14" s="91">
        <v>1101</v>
      </c>
      <c r="N14" s="91">
        <v>1188</v>
      </c>
      <c r="O14" s="91">
        <f>SUM(I14:N14)</f>
        <v>7552</v>
      </c>
      <c r="P14" s="94">
        <f>H14+O14</f>
        <v>10793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59</v>
      </c>
      <c r="G15" s="91">
        <v>51</v>
      </c>
      <c r="H15" s="92">
        <f>SUM(F15:G15)</f>
        <v>110</v>
      </c>
      <c r="I15" s="93">
        <v>0</v>
      </c>
      <c r="J15" s="95">
        <v>85</v>
      </c>
      <c r="K15" s="91">
        <v>65</v>
      </c>
      <c r="L15" s="91">
        <v>71</v>
      </c>
      <c r="M15" s="91">
        <v>54</v>
      </c>
      <c r="N15" s="91">
        <v>60</v>
      </c>
      <c r="O15" s="91">
        <f>SUM(I15:N15)</f>
        <v>335</v>
      </c>
      <c r="P15" s="94">
        <f>H15+O15</f>
        <v>445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2825</v>
      </c>
      <c r="G16" s="96">
        <f>G12+G15</f>
        <v>1204</v>
      </c>
      <c r="H16" s="97">
        <f>SUM(F16:G16)</f>
        <v>4029</v>
      </c>
      <c r="I16" s="98">
        <f aca="true" t="shared" si="1" ref="I16:N16">I12+I15</f>
        <v>0</v>
      </c>
      <c r="J16" s="100">
        <f t="shared" si="1"/>
        <v>2422</v>
      </c>
      <c r="K16" s="96">
        <f t="shared" si="1"/>
        <v>2075</v>
      </c>
      <c r="L16" s="96">
        <f t="shared" si="1"/>
        <v>1839</v>
      </c>
      <c r="M16" s="96">
        <f t="shared" si="1"/>
        <v>1300</v>
      </c>
      <c r="N16" s="96">
        <f t="shared" si="1"/>
        <v>1436</v>
      </c>
      <c r="O16" s="96">
        <f>SUM(I16:N16)</f>
        <v>9072</v>
      </c>
      <c r="P16" s="99">
        <f>H16+O16</f>
        <v>13101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1824</v>
      </c>
      <c r="G21" s="91">
        <v>876</v>
      </c>
      <c r="H21" s="92">
        <f>SUM(F21:G21)</f>
        <v>2700</v>
      </c>
      <c r="I21" s="93">
        <v>0</v>
      </c>
      <c r="J21" s="95">
        <v>1685</v>
      </c>
      <c r="K21" s="91">
        <v>1338</v>
      </c>
      <c r="L21" s="91">
        <v>992</v>
      </c>
      <c r="M21" s="91">
        <v>536</v>
      </c>
      <c r="N21" s="91">
        <v>452</v>
      </c>
      <c r="O21" s="101">
        <f>SUM(I21:N21)</f>
        <v>5003</v>
      </c>
      <c r="P21" s="94">
        <f>O21+H21</f>
        <v>7703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37</v>
      </c>
      <c r="G22" s="91">
        <v>42</v>
      </c>
      <c r="H22" s="92">
        <f>SUM(F22:G22)</f>
        <v>79</v>
      </c>
      <c r="I22" s="93">
        <v>0</v>
      </c>
      <c r="J22" s="95">
        <v>58</v>
      </c>
      <c r="K22" s="91">
        <v>59</v>
      </c>
      <c r="L22" s="91">
        <v>56</v>
      </c>
      <c r="M22" s="91">
        <v>34</v>
      </c>
      <c r="N22" s="91">
        <v>21</v>
      </c>
      <c r="O22" s="101">
        <f>SUM(I22:N22)</f>
        <v>228</v>
      </c>
      <c r="P22" s="94">
        <f>O22+H22</f>
        <v>307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1861</v>
      </c>
      <c r="G23" s="96">
        <f aca="true" t="shared" si="2" ref="G23:N23">SUM(G21:G22)</f>
        <v>918</v>
      </c>
      <c r="H23" s="97">
        <f>SUM(F23:G23)</f>
        <v>2779</v>
      </c>
      <c r="I23" s="98">
        <f t="shared" si="2"/>
        <v>0</v>
      </c>
      <c r="J23" s="100">
        <f t="shared" si="2"/>
        <v>1743</v>
      </c>
      <c r="K23" s="96">
        <f t="shared" si="2"/>
        <v>1397</v>
      </c>
      <c r="L23" s="96">
        <f t="shared" si="2"/>
        <v>1048</v>
      </c>
      <c r="M23" s="96">
        <f t="shared" si="2"/>
        <v>570</v>
      </c>
      <c r="N23" s="96">
        <f t="shared" si="2"/>
        <v>473</v>
      </c>
      <c r="O23" s="102">
        <f>SUM(I23:N23)</f>
        <v>5231</v>
      </c>
      <c r="P23" s="99">
        <f>O23+H23</f>
        <v>8010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6</v>
      </c>
      <c r="G28" s="91">
        <v>4</v>
      </c>
      <c r="H28" s="92">
        <f>SUM(F28:G28)</f>
        <v>10</v>
      </c>
      <c r="I28" s="93">
        <v>0</v>
      </c>
      <c r="J28" s="95">
        <v>108</v>
      </c>
      <c r="K28" s="91">
        <v>117</v>
      </c>
      <c r="L28" s="91">
        <v>99</v>
      </c>
      <c r="M28" s="91">
        <v>83</v>
      </c>
      <c r="N28" s="91">
        <v>47</v>
      </c>
      <c r="O28" s="101">
        <f>SUM(I28:N28)</f>
        <v>454</v>
      </c>
      <c r="P28" s="94">
        <f>O28+H28</f>
        <v>464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1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6</v>
      </c>
      <c r="G30" s="96">
        <f>SUM(G28:G29)</f>
        <v>4</v>
      </c>
      <c r="H30" s="97">
        <f>SUM(F30:G30)</f>
        <v>10</v>
      </c>
      <c r="I30" s="98">
        <f aca="true" t="shared" si="3" ref="I30:N30">SUM(I28:I29)</f>
        <v>0</v>
      </c>
      <c r="J30" s="100">
        <f t="shared" si="3"/>
        <v>108</v>
      </c>
      <c r="K30" s="96">
        <f t="shared" si="3"/>
        <v>117</v>
      </c>
      <c r="L30" s="96">
        <f t="shared" si="3"/>
        <v>100</v>
      </c>
      <c r="M30" s="96">
        <f t="shared" si="3"/>
        <v>84</v>
      </c>
      <c r="N30" s="96">
        <f t="shared" si="3"/>
        <v>49</v>
      </c>
      <c r="O30" s="102">
        <f>SUM(I30:N30)</f>
        <v>458</v>
      </c>
      <c r="P30" s="99">
        <f>O30+H30</f>
        <v>468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2</v>
      </c>
      <c r="H35" s="104">
        <f aca="true" t="shared" si="5" ref="H35:H44">SUM(F35:G35)</f>
        <v>2</v>
      </c>
      <c r="I35" s="103">
        <f t="shared" si="4"/>
        <v>73</v>
      </c>
      <c r="J35" s="105">
        <f t="shared" si="4"/>
        <v>164</v>
      </c>
      <c r="K35" s="105">
        <f t="shared" si="4"/>
        <v>239</v>
      </c>
      <c r="L35" s="105">
        <f t="shared" si="4"/>
        <v>261</v>
      </c>
      <c r="M35" s="105">
        <f t="shared" si="4"/>
        <v>349</v>
      </c>
      <c r="N35" s="106">
        <f aca="true" t="shared" si="6" ref="N35:N44">SUM(I35:M35)</f>
        <v>1086</v>
      </c>
      <c r="O35" s="107">
        <f aca="true" t="shared" si="7" ref="O35:O43">SUM(H35+N35)</f>
        <v>1088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2</v>
      </c>
      <c r="H36" s="92">
        <f t="shared" si="5"/>
        <v>2</v>
      </c>
      <c r="I36" s="95">
        <v>73</v>
      </c>
      <c r="J36" s="91">
        <v>164</v>
      </c>
      <c r="K36" s="91">
        <v>239</v>
      </c>
      <c r="L36" s="91">
        <v>260</v>
      </c>
      <c r="M36" s="91">
        <v>343</v>
      </c>
      <c r="N36" s="101">
        <f t="shared" si="6"/>
        <v>1079</v>
      </c>
      <c r="O36" s="94">
        <f t="shared" si="7"/>
        <v>1081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6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140</v>
      </c>
      <c r="J38" s="105">
        <f>SUM(J39:J40)</f>
        <v>232</v>
      </c>
      <c r="K38" s="105">
        <f>SUM(K39:K40)</f>
        <v>232</v>
      </c>
      <c r="L38" s="105">
        <f>SUM(L39:L40)</f>
        <v>171</v>
      </c>
      <c r="M38" s="105">
        <f>SUM(M39:M40)</f>
        <v>140</v>
      </c>
      <c r="N38" s="106">
        <f t="shared" si="6"/>
        <v>915</v>
      </c>
      <c r="O38" s="107">
        <f t="shared" si="7"/>
        <v>915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136</v>
      </c>
      <c r="J39" s="91">
        <v>229</v>
      </c>
      <c r="K39" s="91">
        <v>230</v>
      </c>
      <c r="L39" s="91">
        <v>168</v>
      </c>
      <c r="M39" s="91">
        <v>134</v>
      </c>
      <c r="N39" s="101">
        <f t="shared" si="6"/>
        <v>897</v>
      </c>
      <c r="O39" s="94">
        <f t="shared" si="7"/>
        <v>897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4</v>
      </c>
      <c r="J40" s="96">
        <v>3</v>
      </c>
      <c r="K40" s="96">
        <v>2</v>
      </c>
      <c r="L40" s="96">
        <v>3</v>
      </c>
      <c r="M40" s="96">
        <v>6</v>
      </c>
      <c r="N40" s="102">
        <f t="shared" si="6"/>
        <v>18</v>
      </c>
      <c r="O40" s="99">
        <f t="shared" si="7"/>
        <v>18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5</v>
      </c>
      <c r="K41" s="105">
        <f>SUM(K42:K43)</f>
        <v>23</v>
      </c>
      <c r="L41" s="105">
        <f>SUM(L42:L43)</f>
        <v>70</v>
      </c>
      <c r="M41" s="105">
        <f>SUM(M42:M43)</f>
        <v>197</v>
      </c>
      <c r="N41" s="106">
        <f t="shared" si="6"/>
        <v>302</v>
      </c>
      <c r="O41" s="107">
        <f t="shared" si="7"/>
        <v>302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5</v>
      </c>
      <c r="K42" s="91">
        <v>23</v>
      </c>
      <c r="L42" s="91">
        <v>67</v>
      </c>
      <c r="M42" s="91">
        <v>192</v>
      </c>
      <c r="N42" s="101">
        <f t="shared" si="6"/>
        <v>294</v>
      </c>
      <c r="O42" s="94">
        <f t="shared" si="7"/>
        <v>294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5</v>
      </c>
      <c r="N43" s="102">
        <f t="shared" si="6"/>
        <v>8</v>
      </c>
      <c r="O43" s="99">
        <f t="shared" si="7"/>
        <v>8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2</v>
      </c>
      <c r="H44" s="109">
        <f t="shared" si="5"/>
        <v>2</v>
      </c>
      <c r="I44" s="100">
        <v>220</v>
      </c>
      <c r="J44" s="96">
        <v>400</v>
      </c>
      <c r="K44" s="96">
        <v>491</v>
      </c>
      <c r="L44" s="96">
        <v>499</v>
      </c>
      <c r="M44" s="96">
        <v>683</v>
      </c>
      <c r="N44" s="102">
        <f t="shared" si="6"/>
        <v>2293</v>
      </c>
      <c r="O44" s="110">
        <f>H44+N44</f>
        <v>2295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1" sqref="F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平成２０年４月月報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4232</v>
      </c>
      <c r="H12" s="183">
        <f t="shared" si="0"/>
        <v>2341</v>
      </c>
      <c r="I12" s="184">
        <f t="shared" si="0"/>
        <v>6573</v>
      </c>
      <c r="J12" s="185">
        <f>J13+J19+J22+J26+J30+J31</f>
        <v>6</v>
      </c>
      <c r="K12" s="183">
        <f t="shared" si="0"/>
        <v>4965</v>
      </c>
      <c r="L12" s="182">
        <f t="shared" si="0"/>
        <v>4490</v>
      </c>
      <c r="M12" s="182">
        <f t="shared" si="0"/>
        <v>3798</v>
      </c>
      <c r="N12" s="182">
        <f t="shared" si="0"/>
        <v>2298</v>
      </c>
      <c r="O12" s="183">
        <f t="shared" si="0"/>
        <v>2235</v>
      </c>
      <c r="P12" s="182">
        <f t="shared" si="0"/>
        <v>17792</v>
      </c>
      <c r="Q12" s="186">
        <f t="shared" si="0"/>
        <v>24365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1530</v>
      </c>
      <c r="H13" s="188">
        <f t="shared" si="1"/>
        <v>745</v>
      </c>
      <c r="I13" s="189">
        <f t="shared" si="1"/>
        <v>2275</v>
      </c>
      <c r="J13" s="190">
        <f t="shared" si="1"/>
        <v>0</v>
      </c>
      <c r="K13" s="188">
        <f t="shared" si="1"/>
        <v>1543</v>
      </c>
      <c r="L13" s="187">
        <f t="shared" si="1"/>
        <v>1272</v>
      </c>
      <c r="M13" s="187">
        <f t="shared" si="1"/>
        <v>1160</v>
      </c>
      <c r="N13" s="187">
        <f t="shared" si="1"/>
        <v>815</v>
      </c>
      <c r="O13" s="188">
        <f t="shared" si="1"/>
        <v>1027</v>
      </c>
      <c r="P13" s="187">
        <f t="shared" si="1"/>
        <v>5817</v>
      </c>
      <c r="Q13" s="191">
        <f t="shared" si="1"/>
        <v>8092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1388</v>
      </c>
      <c r="H14" s="188">
        <v>585</v>
      </c>
      <c r="I14" s="189">
        <f>SUM(G14:H14)</f>
        <v>1973</v>
      </c>
      <c r="J14" s="190">
        <v>0</v>
      </c>
      <c r="K14" s="188">
        <v>1147</v>
      </c>
      <c r="L14" s="187">
        <v>809</v>
      </c>
      <c r="M14" s="187">
        <v>624</v>
      </c>
      <c r="N14" s="187">
        <v>394</v>
      </c>
      <c r="O14" s="188">
        <v>405</v>
      </c>
      <c r="P14" s="187">
        <f>SUM(J14:O14)</f>
        <v>3379</v>
      </c>
      <c r="Q14" s="191">
        <f>I14+P14</f>
        <v>5352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4</v>
      </c>
      <c r="L15" s="187">
        <v>16</v>
      </c>
      <c r="M15" s="187">
        <v>39</v>
      </c>
      <c r="N15" s="187">
        <v>53</v>
      </c>
      <c r="O15" s="188">
        <v>158</v>
      </c>
      <c r="P15" s="187">
        <f>SUM(J15:O15)</f>
        <v>270</v>
      </c>
      <c r="Q15" s="191">
        <f>I15+P15</f>
        <v>271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61</v>
      </c>
      <c r="H16" s="188">
        <v>91</v>
      </c>
      <c r="I16" s="189">
        <f>SUM(G16:H16)</f>
        <v>152</v>
      </c>
      <c r="J16" s="190">
        <v>0</v>
      </c>
      <c r="K16" s="188">
        <v>171</v>
      </c>
      <c r="L16" s="187">
        <v>206</v>
      </c>
      <c r="M16" s="187">
        <v>252</v>
      </c>
      <c r="N16" s="187">
        <v>179</v>
      </c>
      <c r="O16" s="188">
        <v>256</v>
      </c>
      <c r="P16" s="187">
        <f>SUM(J16:O16)</f>
        <v>1064</v>
      </c>
      <c r="Q16" s="191">
        <f>I16+P16</f>
        <v>1216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6</v>
      </c>
      <c r="H17" s="188">
        <v>7</v>
      </c>
      <c r="I17" s="189">
        <f>SUM(G17:H17)</f>
        <v>13</v>
      </c>
      <c r="J17" s="190">
        <v>0</v>
      </c>
      <c r="K17" s="188">
        <v>15</v>
      </c>
      <c r="L17" s="187">
        <v>19</v>
      </c>
      <c r="M17" s="187">
        <v>25</v>
      </c>
      <c r="N17" s="187">
        <v>13</v>
      </c>
      <c r="O17" s="188">
        <v>15</v>
      </c>
      <c r="P17" s="187">
        <f>SUM(J17:O17)</f>
        <v>87</v>
      </c>
      <c r="Q17" s="191">
        <f>I17+P17</f>
        <v>100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75</v>
      </c>
      <c r="H18" s="188">
        <v>61</v>
      </c>
      <c r="I18" s="189">
        <f>SUM(G18:H18)</f>
        <v>136</v>
      </c>
      <c r="J18" s="190">
        <v>0</v>
      </c>
      <c r="K18" s="188">
        <v>206</v>
      </c>
      <c r="L18" s="187">
        <v>222</v>
      </c>
      <c r="M18" s="187">
        <v>220</v>
      </c>
      <c r="N18" s="187">
        <v>176</v>
      </c>
      <c r="O18" s="188">
        <v>193</v>
      </c>
      <c r="P18" s="187">
        <f>SUM(J18:O18)</f>
        <v>1017</v>
      </c>
      <c r="Q18" s="191">
        <f>I18+P18</f>
        <v>1153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543</v>
      </c>
      <c r="H19" s="188">
        <f t="shared" si="2"/>
        <v>373</v>
      </c>
      <c r="I19" s="189">
        <f t="shared" si="2"/>
        <v>916</v>
      </c>
      <c r="J19" s="190">
        <f t="shared" si="2"/>
        <v>0</v>
      </c>
      <c r="K19" s="188">
        <f t="shared" si="2"/>
        <v>985</v>
      </c>
      <c r="L19" s="187">
        <f>SUM(L20:L21)</f>
        <v>841</v>
      </c>
      <c r="M19" s="187">
        <f t="shared" si="2"/>
        <v>659</v>
      </c>
      <c r="N19" s="187">
        <f t="shared" si="2"/>
        <v>320</v>
      </c>
      <c r="O19" s="188">
        <f t="shared" si="2"/>
        <v>178</v>
      </c>
      <c r="P19" s="187">
        <f>SUM(P20:P21)</f>
        <v>2983</v>
      </c>
      <c r="Q19" s="191">
        <f t="shared" si="2"/>
        <v>3899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452</v>
      </c>
      <c r="H20" s="188">
        <v>305</v>
      </c>
      <c r="I20" s="189">
        <f>SUM(G20:H20)</f>
        <v>757</v>
      </c>
      <c r="J20" s="190">
        <v>0</v>
      </c>
      <c r="K20" s="188">
        <v>801</v>
      </c>
      <c r="L20" s="187">
        <v>641</v>
      </c>
      <c r="M20" s="187">
        <v>504</v>
      </c>
      <c r="N20" s="187">
        <v>235</v>
      </c>
      <c r="O20" s="188">
        <v>134</v>
      </c>
      <c r="P20" s="187">
        <f>SUM(J20:O20)</f>
        <v>2315</v>
      </c>
      <c r="Q20" s="191">
        <f>I20+P20</f>
        <v>3072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91</v>
      </c>
      <c r="H21" s="188">
        <v>68</v>
      </c>
      <c r="I21" s="189">
        <f>SUM(G21:H21)</f>
        <v>159</v>
      </c>
      <c r="J21" s="190">
        <v>0</v>
      </c>
      <c r="K21" s="188">
        <v>184</v>
      </c>
      <c r="L21" s="187">
        <v>200</v>
      </c>
      <c r="M21" s="187">
        <v>155</v>
      </c>
      <c r="N21" s="187">
        <v>85</v>
      </c>
      <c r="O21" s="188">
        <v>44</v>
      </c>
      <c r="P21" s="187">
        <f>SUM(J21:O21)</f>
        <v>668</v>
      </c>
      <c r="Q21" s="191">
        <f>I21+P21</f>
        <v>827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6</v>
      </c>
      <c r="H22" s="188">
        <f t="shared" si="3"/>
        <v>11</v>
      </c>
      <c r="I22" s="189">
        <f t="shared" si="3"/>
        <v>17</v>
      </c>
      <c r="J22" s="190">
        <f t="shared" si="3"/>
        <v>0</v>
      </c>
      <c r="K22" s="188">
        <f t="shared" si="3"/>
        <v>113</v>
      </c>
      <c r="L22" s="187">
        <f t="shared" si="3"/>
        <v>175</v>
      </c>
      <c r="M22" s="187">
        <f t="shared" si="3"/>
        <v>184</v>
      </c>
      <c r="N22" s="187">
        <f t="shared" si="3"/>
        <v>139</v>
      </c>
      <c r="O22" s="188">
        <f t="shared" si="3"/>
        <v>97</v>
      </c>
      <c r="P22" s="187">
        <f t="shared" si="3"/>
        <v>708</v>
      </c>
      <c r="Q22" s="191">
        <f t="shared" si="3"/>
        <v>725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5</v>
      </c>
      <c r="H23" s="188">
        <v>9</v>
      </c>
      <c r="I23" s="189">
        <f>SUM(G23:H23)</f>
        <v>14</v>
      </c>
      <c r="J23" s="190">
        <v>0</v>
      </c>
      <c r="K23" s="188">
        <v>91</v>
      </c>
      <c r="L23" s="187">
        <v>146</v>
      </c>
      <c r="M23" s="187">
        <v>138</v>
      </c>
      <c r="N23" s="187">
        <v>104</v>
      </c>
      <c r="O23" s="188">
        <v>70</v>
      </c>
      <c r="P23" s="187">
        <f>SUM(J23:O23)</f>
        <v>549</v>
      </c>
      <c r="Q23" s="191">
        <f>I23+P23</f>
        <v>563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2</v>
      </c>
      <c r="I24" s="189">
        <f>SUM(G24:H24)</f>
        <v>3</v>
      </c>
      <c r="J24" s="190">
        <v>0</v>
      </c>
      <c r="K24" s="188">
        <v>22</v>
      </c>
      <c r="L24" s="187">
        <v>29</v>
      </c>
      <c r="M24" s="187">
        <v>46</v>
      </c>
      <c r="N24" s="187">
        <v>35</v>
      </c>
      <c r="O24" s="188">
        <v>27</v>
      </c>
      <c r="P24" s="187">
        <f>SUM(J24:O24)</f>
        <v>159</v>
      </c>
      <c r="Q24" s="191">
        <f>I24+P24</f>
        <v>162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295</v>
      </c>
      <c r="H26" s="188">
        <f t="shared" si="4"/>
        <v>287</v>
      </c>
      <c r="I26" s="189">
        <f t="shared" si="4"/>
        <v>582</v>
      </c>
      <c r="J26" s="190">
        <f t="shared" si="4"/>
        <v>0</v>
      </c>
      <c r="K26" s="188">
        <f t="shared" si="4"/>
        <v>582</v>
      </c>
      <c r="L26" s="187">
        <f t="shared" si="4"/>
        <v>834</v>
      </c>
      <c r="M26" s="187">
        <f t="shared" si="4"/>
        <v>769</v>
      </c>
      <c r="N26" s="187">
        <f t="shared" si="4"/>
        <v>481</v>
      </c>
      <c r="O26" s="188">
        <f t="shared" si="4"/>
        <v>470</v>
      </c>
      <c r="P26" s="187">
        <f t="shared" si="4"/>
        <v>3136</v>
      </c>
      <c r="Q26" s="191">
        <f t="shared" si="4"/>
        <v>3718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252</v>
      </c>
      <c r="H27" s="188">
        <v>257</v>
      </c>
      <c r="I27" s="189">
        <f>SUM(G27:H27)</f>
        <v>509</v>
      </c>
      <c r="J27" s="190">
        <v>0</v>
      </c>
      <c r="K27" s="188">
        <v>543</v>
      </c>
      <c r="L27" s="187">
        <v>794</v>
      </c>
      <c r="M27" s="187">
        <v>740</v>
      </c>
      <c r="N27" s="187">
        <v>462</v>
      </c>
      <c r="O27" s="188">
        <v>462</v>
      </c>
      <c r="P27" s="187">
        <f>SUM(J27:O27)</f>
        <v>3001</v>
      </c>
      <c r="Q27" s="191">
        <f>I27+P27</f>
        <v>3510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22</v>
      </c>
      <c r="H28" s="188">
        <v>17</v>
      </c>
      <c r="I28" s="189">
        <f>SUM(G28:H28)</f>
        <v>39</v>
      </c>
      <c r="J28" s="190">
        <v>0</v>
      </c>
      <c r="K28" s="188">
        <v>22</v>
      </c>
      <c r="L28" s="187">
        <v>26</v>
      </c>
      <c r="M28" s="187">
        <v>22</v>
      </c>
      <c r="N28" s="187">
        <v>15</v>
      </c>
      <c r="O28" s="188">
        <v>5</v>
      </c>
      <c r="P28" s="187">
        <f>SUM(J28:O28)</f>
        <v>90</v>
      </c>
      <c r="Q28" s="191">
        <f>I28+P28</f>
        <v>129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21</v>
      </c>
      <c r="H29" s="188">
        <v>13</v>
      </c>
      <c r="I29" s="189">
        <f>SUM(G29:H29)</f>
        <v>34</v>
      </c>
      <c r="J29" s="190">
        <v>0</v>
      </c>
      <c r="K29" s="188">
        <v>17</v>
      </c>
      <c r="L29" s="187">
        <v>14</v>
      </c>
      <c r="M29" s="187">
        <v>7</v>
      </c>
      <c r="N29" s="187">
        <v>4</v>
      </c>
      <c r="O29" s="188">
        <v>3</v>
      </c>
      <c r="P29" s="187">
        <f>SUM(J29:O29)</f>
        <v>45</v>
      </c>
      <c r="Q29" s="191">
        <f>I29+P29</f>
        <v>79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55</v>
      </c>
      <c r="H30" s="188">
        <v>37</v>
      </c>
      <c r="I30" s="189">
        <f>SUM(G30:H30)</f>
        <v>92</v>
      </c>
      <c r="J30" s="190">
        <v>0</v>
      </c>
      <c r="K30" s="188">
        <v>79</v>
      </c>
      <c r="L30" s="187">
        <v>81</v>
      </c>
      <c r="M30" s="187">
        <v>63</v>
      </c>
      <c r="N30" s="187">
        <v>39</v>
      </c>
      <c r="O30" s="188">
        <v>28</v>
      </c>
      <c r="P30" s="187">
        <f>SUM(J30:O30)</f>
        <v>290</v>
      </c>
      <c r="Q30" s="191">
        <f>I30+P30</f>
        <v>382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1803</v>
      </c>
      <c r="H31" s="193">
        <v>888</v>
      </c>
      <c r="I31" s="194">
        <f>SUM(G31:H31)</f>
        <v>2691</v>
      </c>
      <c r="J31" s="195">
        <v>6</v>
      </c>
      <c r="K31" s="193">
        <v>1663</v>
      </c>
      <c r="L31" s="192">
        <v>1287</v>
      </c>
      <c r="M31" s="192">
        <v>963</v>
      </c>
      <c r="N31" s="192">
        <v>504</v>
      </c>
      <c r="O31" s="193">
        <v>435</v>
      </c>
      <c r="P31" s="194">
        <f>SUM(J31:O31)</f>
        <v>4858</v>
      </c>
      <c r="Q31" s="196">
        <f>I31+P31</f>
        <v>7549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8</v>
      </c>
      <c r="H32" s="183">
        <f t="shared" si="5"/>
        <v>4</v>
      </c>
      <c r="I32" s="184">
        <f t="shared" si="5"/>
        <v>12</v>
      </c>
      <c r="J32" s="185">
        <f t="shared" si="5"/>
        <v>0</v>
      </c>
      <c r="K32" s="183">
        <f t="shared" si="5"/>
        <v>109</v>
      </c>
      <c r="L32" s="182">
        <f t="shared" si="5"/>
        <v>117</v>
      </c>
      <c r="M32" s="182">
        <f t="shared" si="5"/>
        <v>102</v>
      </c>
      <c r="N32" s="182">
        <f t="shared" si="5"/>
        <v>89</v>
      </c>
      <c r="O32" s="183">
        <f t="shared" si="5"/>
        <v>52</v>
      </c>
      <c r="P32" s="182">
        <f t="shared" si="5"/>
        <v>469</v>
      </c>
      <c r="Q32" s="186">
        <f t="shared" si="5"/>
        <v>481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6</v>
      </c>
      <c r="H34" s="188">
        <v>0</v>
      </c>
      <c r="I34" s="189">
        <f>SUM(G34:H34)</f>
        <v>6</v>
      </c>
      <c r="J34" s="190">
        <v>0</v>
      </c>
      <c r="K34" s="188">
        <v>19</v>
      </c>
      <c r="L34" s="187">
        <v>27</v>
      </c>
      <c r="M34" s="187">
        <v>24</v>
      </c>
      <c r="N34" s="187">
        <v>35</v>
      </c>
      <c r="O34" s="188">
        <v>26</v>
      </c>
      <c r="P34" s="187">
        <f t="shared" si="6"/>
        <v>131</v>
      </c>
      <c r="Q34" s="191">
        <f t="shared" si="7"/>
        <v>137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2</v>
      </c>
      <c r="I35" s="189">
        <f>SUM(G35:H35)</f>
        <v>4</v>
      </c>
      <c r="J35" s="190">
        <v>0</v>
      </c>
      <c r="K35" s="188">
        <v>8</v>
      </c>
      <c r="L35" s="187">
        <v>11</v>
      </c>
      <c r="M35" s="187">
        <v>6</v>
      </c>
      <c r="N35" s="187">
        <v>1</v>
      </c>
      <c r="O35" s="188">
        <v>4</v>
      </c>
      <c r="P35" s="187">
        <f t="shared" si="6"/>
        <v>30</v>
      </c>
      <c r="Q35" s="191">
        <f t="shared" si="7"/>
        <v>34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2</v>
      </c>
      <c r="I36" s="189">
        <f>SUM(G36:H36)</f>
        <v>2</v>
      </c>
      <c r="J36" s="200"/>
      <c r="K36" s="188">
        <v>82</v>
      </c>
      <c r="L36" s="187">
        <v>79</v>
      </c>
      <c r="M36" s="187">
        <v>72</v>
      </c>
      <c r="N36" s="187">
        <v>53</v>
      </c>
      <c r="O36" s="188">
        <v>22</v>
      </c>
      <c r="P36" s="187">
        <f t="shared" si="6"/>
        <v>308</v>
      </c>
      <c r="Q36" s="191">
        <f t="shared" si="7"/>
        <v>310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2</v>
      </c>
      <c r="I39" s="184">
        <f>SUM(I40:I42)</f>
        <v>2</v>
      </c>
      <c r="J39" s="203"/>
      <c r="K39" s="183">
        <f aca="true" t="shared" si="8" ref="K39:Q39">SUM(K40:K42)</f>
        <v>221</v>
      </c>
      <c r="L39" s="182">
        <f t="shared" si="8"/>
        <v>403</v>
      </c>
      <c r="M39" s="182">
        <f t="shared" si="8"/>
        <v>500</v>
      </c>
      <c r="N39" s="182">
        <f t="shared" si="8"/>
        <v>506</v>
      </c>
      <c r="O39" s="183">
        <f t="shared" si="8"/>
        <v>681</v>
      </c>
      <c r="P39" s="182">
        <f t="shared" si="8"/>
        <v>2311</v>
      </c>
      <c r="Q39" s="186">
        <f t="shared" si="8"/>
        <v>2313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2</v>
      </c>
      <c r="I40" s="189">
        <f>SUM(G40:H40)</f>
        <v>2</v>
      </c>
      <c r="J40" s="200"/>
      <c r="K40" s="188">
        <v>73</v>
      </c>
      <c r="L40" s="187">
        <v>161</v>
      </c>
      <c r="M40" s="187">
        <v>238</v>
      </c>
      <c r="N40" s="187">
        <v>261</v>
      </c>
      <c r="O40" s="188">
        <v>341</v>
      </c>
      <c r="P40" s="187">
        <f>SUM(J40:O40)</f>
        <v>1074</v>
      </c>
      <c r="Q40" s="191">
        <f>I40+P40</f>
        <v>1076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141</v>
      </c>
      <c r="L41" s="187">
        <v>237</v>
      </c>
      <c r="M41" s="187">
        <v>238</v>
      </c>
      <c r="N41" s="187">
        <v>175</v>
      </c>
      <c r="O41" s="188">
        <v>140</v>
      </c>
      <c r="P41" s="187">
        <f>SUM(J41:O41)</f>
        <v>931</v>
      </c>
      <c r="Q41" s="191">
        <f>I41+P41</f>
        <v>931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5</v>
      </c>
      <c r="M42" s="209">
        <v>24</v>
      </c>
      <c r="N42" s="209">
        <v>70</v>
      </c>
      <c r="O42" s="208">
        <v>200</v>
      </c>
      <c r="P42" s="209">
        <f>SUM(J42:O42)</f>
        <v>306</v>
      </c>
      <c r="Q42" s="210">
        <f>I42+P42</f>
        <v>306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4240</v>
      </c>
      <c r="H43" s="212">
        <f t="shared" si="9"/>
        <v>2347</v>
      </c>
      <c r="I43" s="213">
        <f t="shared" si="9"/>
        <v>6587</v>
      </c>
      <c r="J43" s="214">
        <f>J12+J32+J39</f>
        <v>6</v>
      </c>
      <c r="K43" s="212">
        <f t="shared" si="9"/>
        <v>5295</v>
      </c>
      <c r="L43" s="211">
        <f t="shared" si="9"/>
        <v>5010</v>
      </c>
      <c r="M43" s="211">
        <f t="shared" si="9"/>
        <v>4400</v>
      </c>
      <c r="N43" s="211">
        <f t="shared" si="9"/>
        <v>2893</v>
      </c>
      <c r="O43" s="212">
        <f t="shared" si="9"/>
        <v>2968</v>
      </c>
      <c r="P43" s="211">
        <f t="shared" si="9"/>
        <v>20572</v>
      </c>
      <c r="Q43" s="215">
        <f t="shared" si="9"/>
        <v>27159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5285950</v>
      </c>
      <c r="H45" s="183">
        <f t="shared" si="10"/>
        <v>4728490</v>
      </c>
      <c r="I45" s="184">
        <f t="shared" si="10"/>
        <v>10014440</v>
      </c>
      <c r="J45" s="185">
        <f t="shared" si="10"/>
        <v>5600</v>
      </c>
      <c r="K45" s="183">
        <f t="shared" si="10"/>
        <v>14242927</v>
      </c>
      <c r="L45" s="182">
        <f t="shared" si="10"/>
        <v>15067352</v>
      </c>
      <c r="M45" s="182">
        <f t="shared" si="10"/>
        <v>15820121</v>
      </c>
      <c r="N45" s="182">
        <f t="shared" si="10"/>
        <v>10752413</v>
      </c>
      <c r="O45" s="183">
        <f t="shared" si="10"/>
        <v>10798402</v>
      </c>
      <c r="P45" s="182">
        <f t="shared" si="10"/>
        <v>66686815</v>
      </c>
      <c r="Q45" s="186">
        <f t="shared" si="10"/>
        <v>76701255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2713233</v>
      </c>
      <c r="H46" s="188">
        <f t="shared" si="11"/>
        <v>1855986</v>
      </c>
      <c r="I46" s="189">
        <f t="shared" si="11"/>
        <v>4569219</v>
      </c>
      <c r="J46" s="190">
        <f t="shared" si="11"/>
        <v>0</v>
      </c>
      <c r="K46" s="188">
        <f t="shared" si="11"/>
        <v>5657895</v>
      </c>
      <c r="L46" s="187">
        <f t="shared" si="11"/>
        <v>5664594</v>
      </c>
      <c r="M46" s="187">
        <f t="shared" si="11"/>
        <v>6533825</v>
      </c>
      <c r="N46" s="187">
        <f t="shared" si="11"/>
        <v>4861057</v>
      </c>
      <c r="O46" s="188">
        <f t="shared" si="11"/>
        <v>6418220</v>
      </c>
      <c r="P46" s="187">
        <f t="shared" si="11"/>
        <v>29135591</v>
      </c>
      <c r="Q46" s="191">
        <f t="shared" si="11"/>
        <v>33704810</v>
      </c>
    </row>
    <row r="47" spans="3:17" ht="18" customHeight="1">
      <c r="C47" s="130"/>
      <c r="D47" s="133"/>
      <c r="E47" s="134" t="s">
        <v>92</v>
      </c>
      <c r="F47" s="135"/>
      <c r="G47" s="187">
        <v>2512947</v>
      </c>
      <c r="H47" s="188">
        <v>1536458</v>
      </c>
      <c r="I47" s="189">
        <f>SUM(G47:H47)</f>
        <v>4049405</v>
      </c>
      <c r="J47" s="190">
        <v>0</v>
      </c>
      <c r="K47" s="188">
        <v>4711062</v>
      </c>
      <c r="L47" s="187">
        <v>4552249</v>
      </c>
      <c r="M47" s="187">
        <v>4836352</v>
      </c>
      <c r="N47" s="187">
        <v>3474277</v>
      </c>
      <c r="O47" s="188">
        <v>3964597</v>
      </c>
      <c r="P47" s="187">
        <f>SUM(J47:O47)</f>
        <v>21538537</v>
      </c>
      <c r="Q47" s="191">
        <f>I47+P47</f>
        <v>25587942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6832</v>
      </c>
      <c r="I48" s="189">
        <f>SUM(G48:H48)</f>
        <v>6832</v>
      </c>
      <c r="J48" s="190">
        <v>0</v>
      </c>
      <c r="K48" s="188">
        <v>15875</v>
      </c>
      <c r="L48" s="187">
        <v>60575</v>
      </c>
      <c r="M48" s="187">
        <v>220850</v>
      </c>
      <c r="N48" s="187">
        <v>273677</v>
      </c>
      <c r="O48" s="188">
        <v>831925</v>
      </c>
      <c r="P48" s="187">
        <f>SUM(J48:O48)</f>
        <v>1402902</v>
      </c>
      <c r="Q48" s="191">
        <f>I48+P48</f>
        <v>1409734</v>
      </c>
    </row>
    <row r="49" spans="3:17" ht="18" customHeight="1">
      <c r="C49" s="130"/>
      <c r="D49" s="133"/>
      <c r="E49" s="134" t="s">
        <v>94</v>
      </c>
      <c r="F49" s="135"/>
      <c r="G49" s="187">
        <v>125166</v>
      </c>
      <c r="H49" s="188">
        <v>253616</v>
      </c>
      <c r="I49" s="189">
        <f>SUM(G49:H49)</f>
        <v>378782</v>
      </c>
      <c r="J49" s="190">
        <v>0</v>
      </c>
      <c r="K49" s="188">
        <v>708078</v>
      </c>
      <c r="L49" s="187">
        <v>822150</v>
      </c>
      <c r="M49" s="187">
        <v>1241273</v>
      </c>
      <c r="N49" s="187">
        <v>938593</v>
      </c>
      <c r="O49" s="188">
        <v>1425468</v>
      </c>
      <c r="P49" s="187">
        <f>SUM(J49:O49)</f>
        <v>5135562</v>
      </c>
      <c r="Q49" s="191">
        <f>I49+P49</f>
        <v>5514344</v>
      </c>
    </row>
    <row r="50" spans="3:17" ht="18" customHeight="1">
      <c r="C50" s="130"/>
      <c r="D50" s="133"/>
      <c r="E50" s="134" t="s">
        <v>95</v>
      </c>
      <c r="F50" s="135"/>
      <c r="G50" s="187">
        <v>12340</v>
      </c>
      <c r="H50" s="188">
        <v>10900</v>
      </c>
      <c r="I50" s="189">
        <f>SUM(G50:H50)</f>
        <v>23240</v>
      </c>
      <c r="J50" s="190">
        <v>0</v>
      </c>
      <c r="K50" s="188">
        <v>38480</v>
      </c>
      <c r="L50" s="187">
        <v>37440</v>
      </c>
      <c r="M50" s="187">
        <v>47200</v>
      </c>
      <c r="N50" s="187">
        <v>26880</v>
      </c>
      <c r="O50" s="188">
        <v>36710</v>
      </c>
      <c r="P50" s="187">
        <f>SUM(J50:O50)</f>
        <v>186710</v>
      </c>
      <c r="Q50" s="191">
        <f>I50+P50</f>
        <v>209950</v>
      </c>
    </row>
    <row r="51" spans="3:17" ht="18" customHeight="1">
      <c r="C51" s="130"/>
      <c r="D51" s="133"/>
      <c r="E51" s="290" t="s">
        <v>105</v>
      </c>
      <c r="F51" s="291"/>
      <c r="G51" s="187">
        <v>62780</v>
      </c>
      <c r="H51" s="188">
        <v>48180</v>
      </c>
      <c r="I51" s="189">
        <f>SUM(G51:H51)</f>
        <v>110960</v>
      </c>
      <c r="J51" s="190">
        <v>0</v>
      </c>
      <c r="K51" s="188">
        <v>184400</v>
      </c>
      <c r="L51" s="187">
        <v>192180</v>
      </c>
      <c r="M51" s="187">
        <v>188150</v>
      </c>
      <c r="N51" s="187">
        <v>147630</v>
      </c>
      <c r="O51" s="188">
        <v>159520</v>
      </c>
      <c r="P51" s="187">
        <f>SUM(J51:O51)</f>
        <v>871880</v>
      </c>
      <c r="Q51" s="191">
        <f>I51+P51</f>
        <v>982840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1322572</v>
      </c>
      <c r="H52" s="188">
        <f t="shared" si="12"/>
        <v>1724456</v>
      </c>
      <c r="I52" s="189">
        <f t="shared" si="12"/>
        <v>3047028</v>
      </c>
      <c r="J52" s="190">
        <f t="shared" si="12"/>
        <v>0</v>
      </c>
      <c r="K52" s="188">
        <f t="shared" si="12"/>
        <v>4642858</v>
      </c>
      <c r="L52" s="187">
        <f t="shared" si="12"/>
        <v>4712695</v>
      </c>
      <c r="M52" s="187">
        <f t="shared" si="12"/>
        <v>4493233</v>
      </c>
      <c r="N52" s="187">
        <f t="shared" si="12"/>
        <v>2507245</v>
      </c>
      <c r="O52" s="188">
        <f t="shared" si="12"/>
        <v>1377683</v>
      </c>
      <c r="P52" s="187">
        <f t="shared" si="12"/>
        <v>17733714</v>
      </c>
      <c r="Q52" s="191">
        <f t="shared" si="12"/>
        <v>20780742</v>
      </c>
    </row>
    <row r="53" spans="3:17" ht="18" customHeight="1">
      <c r="C53" s="130"/>
      <c r="D53" s="133"/>
      <c r="E53" s="137" t="s">
        <v>97</v>
      </c>
      <c r="F53" s="137"/>
      <c r="G53" s="187">
        <v>1076306</v>
      </c>
      <c r="H53" s="188">
        <v>1378341</v>
      </c>
      <c r="I53" s="189">
        <f>SUM(G53:H53)</f>
        <v>2454647</v>
      </c>
      <c r="J53" s="190">
        <v>0</v>
      </c>
      <c r="K53" s="188">
        <v>3857121</v>
      </c>
      <c r="L53" s="187">
        <v>3668611</v>
      </c>
      <c r="M53" s="187">
        <v>3537167</v>
      </c>
      <c r="N53" s="187">
        <v>1909389</v>
      </c>
      <c r="O53" s="188">
        <v>1091754</v>
      </c>
      <c r="P53" s="187">
        <f>SUM(J53:O53)</f>
        <v>14064042</v>
      </c>
      <c r="Q53" s="191">
        <f>I53+P53</f>
        <v>16518689</v>
      </c>
    </row>
    <row r="54" spans="3:17" ht="18" customHeight="1">
      <c r="C54" s="130"/>
      <c r="D54" s="133"/>
      <c r="E54" s="137" t="s">
        <v>98</v>
      </c>
      <c r="F54" s="137"/>
      <c r="G54" s="187">
        <v>246266</v>
      </c>
      <c r="H54" s="188">
        <v>346115</v>
      </c>
      <c r="I54" s="189">
        <f>SUM(G54:H54)</f>
        <v>592381</v>
      </c>
      <c r="J54" s="190">
        <v>0</v>
      </c>
      <c r="K54" s="188">
        <v>785737</v>
      </c>
      <c r="L54" s="187">
        <v>1044084</v>
      </c>
      <c r="M54" s="187">
        <v>956066</v>
      </c>
      <c r="N54" s="187">
        <v>597856</v>
      </c>
      <c r="O54" s="188">
        <v>285929</v>
      </c>
      <c r="P54" s="187">
        <f>SUM(J54:O54)</f>
        <v>3669672</v>
      </c>
      <c r="Q54" s="191">
        <f>I54+P54</f>
        <v>4262053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10665</v>
      </c>
      <c r="H55" s="188">
        <f t="shared" si="13"/>
        <v>44498</v>
      </c>
      <c r="I55" s="189">
        <f t="shared" si="13"/>
        <v>55163</v>
      </c>
      <c r="J55" s="190">
        <f t="shared" si="13"/>
        <v>0</v>
      </c>
      <c r="K55" s="188">
        <f t="shared" si="13"/>
        <v>563030</v>
      </c>
      <c r="L55" s="187">
        <f t="shared" si="13"/>
        <v>933390</v>
      </c>
      <c r="M55" s="187">
        <f t="shared" si="13"/>
        <v>1172888</v>
      </c>
      <c r="N55" s="187">
        <f t="shared" si="13"/>
        <v>1053284</v>
      </c>
      <c r="O55" s="188">
        <f t="shared" si="13"/>
        <v>828025</v>
      </c>
      <c r="P55" s="187">
        <f t="shared" si="13"/>
        <v>4550617</v>
      </c>
      <c r="Q55" s="191">
        <f t="shared" si="13"/>
        <v>4605780</v>
      </c>
    </row>
    <row r="56" spans="3:17" ht="18" customHeight="1">
      <c r="C56" s="130"/>
      <c r="D56" s="133"/>
      <c r="E56" s="134" t="s">
        <v>99</v>
      </c>
      <c r="F56" s="135"/>
      <c r="G56" s="187">
        <v>8681</v>
      </c>
      <c r="H56" s="188">
        <v>34374</v>
      </c>
      <c r="I56" s="189">
        <f>SUM(G56:H56)</f>
        <v>43055</v>
      </c>
      <c r="J56" s="190">
        <v>0</v>
      </c>
      <c r="K56" s="188">
        <v>403678</v>
      </c>
      <c r="L56" s="187">
        <v>783536</v>
      </c>
      <c r="M56" s="187">
        <v>881451</v>
      </c>
      <c r="N56" s="187">
        <v>815825</v>
      </c>
      <c r="O56" s="188">
        <v>579676</v>
      </c>
      <c r="P56" s="187">
        <f>SUM(J56:O56)</f>
        <v>3464166</v>
      </c>
      <c r="Q56" s="191">
        <f>I56+P56</f>
        <v>3507221</v>
      </c>
    </row>
    <row r="57" spans="3:17" ht="18" customHeight="1">
      <c r="C57" s="130"/>
      <c r="D57" s="133"/>
      <c r="E57" s="284" t="s">
        <v>100</v>
      </c>
      <c r="F57" s="286"/>
      <c r="G57" s="187">
        <v>1984</v>
      </c>
      <c r="H57" s="188">
        <v>10124</v>
      </c>
      <c r="I57" s="189">
        <f>SUM(G57:H57)</f>
        <v>12108</v>
      </c>
      <c r="J57" s="190">
        <v>0</v>
      </c>
      <c r="K57" s="188">
        <v>159352</v>
      </c>
      <c r="L57" s="187">
        <v>149854</v>
      </c>
      <c r="M57" s="187">
        <v>291437</v>
      </c>
      <c r="N57" s="187">
        <v>236567</v>
      </c>
      <c r="O57" s="188">
        <v>248349</v>
      </c>
      <c r="P57" s="187">
        <f>SUM(J57:O57)</f>
        <v>1085559</v>
      </c>
      <c r="Q57" s="191">
        <f>I57+P57</f>
        <v>1097667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892</v>
      </c>
      <c r="O58" s="188">
        <v>0</v>
      </c>
      <c r="P58" s="187">
        <f>SUM(J58:O58)</f>
        <v>892</v>
      </c>
      <c r="Q58" s="191">
        <f>I58+P58</f>
        <v>892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183159</v>
      </c>
      <c r="H59" s="188">
        <f t="shared" si="14"/>
        <v>211240</v>
      </c>
      <c r="I59" s="189">
        <f t="shared" si="14"/>
        <v>394399</v>
      </c>
      <c r="J59" s="190">
        <f t="shared" si="14"/>
        <v>500</v>
      </c>
      <c r="K59" s="188">
        <f t="shared" si="14"/>
        <v>476028</v>
      </c>
      <c r="L59" s="187">
        <f t="shared" si="14"/>
        <v>1048933</v>
      </c>
      <c r="M59" s="187">
        <f t="shared" si="14"/>
        <v>1165664</v>
      </c>
      <c r="N59" s="187">
        <f t="shared" si="14"/>
        <v>847071</v>
      </c>
      <c r="O59" s="188">
        <f t="shared" si="14"/>
        <v>962932</v>
      </c>
      <c r="P59" s="187">
        <f t="shared" si="14"/>
        <v>4501128</v>
      </c>
      <c r="Q59" s="191">
        <f t="shared" si="14"/>
        <v>4895527</v>
      </c>
    </row>
    <row r="60" spans="3:17" ht="18" customHeight="1">
      <c r="C60" s="130"/>
      <c r="D60" s="133"/>
      <c r="E60" s="134" t="s">
        <v>102</v>
      </c>
      <c r="F60" s="135"/>
      <c r="G60" s="187">
        <v>183159</v>
      </c>
      <c r="H60" s="188">
        <v>211240</v>
      </c>
      <c r="I60" s="189">
        <f>SUM(G60:H60)</f>
        <v>394399</v>
      </c>
      <c r="J60" s="190">
        <v>500</v>
      </c>
      <c r="K60" s="188">
        <v>476028</v>
      </c>
      <c r="L60" s="187">
        <v>1048933</v>
      </c>
      <c r="M60" s="187">
        <v>1165664</v>
      </c>
      <c r="N60" s="187">
        <v>847071</v>
      </c>
      <c r="O60" s="188">
        <v>962932</v>
      </c>
      <c r="P60" s="187">
        <f>SUM(J60:O60)</f>
        <v>4501128</v>
      </c>
      <c r="Q60" s="191">
        <f>I60+P60</f>
        <v>4895527</v>
      </c>
    </row>
    <row r="61" spans="3:17" ht="18" customHeight="1">
      <c r="C61" s="158"/>
      <c r="D61" s="134" t="s">
        <v>106</v>
      </c>
      <c r="E61" s="136"/>
      <c r="F61" s="136"/>
      <c r="G61" s="218">
        <v>321146</v>
      </c>
      <c r="H61" s="218">
        <v>530110</v>
      </c>
      <c r="I61" s="219">
        <f>SUM(G61:H61)</f>
        <v>851256</v>
      </c>
      <c r="J61" s="220">
        <v>0</v>
      </c>
      <c r="K61" s="218">
        <v>1243356</v>
      </c>
      <c r="L61" s="221">
        <v>1419840</v>
      </c>
      <c r="M61" s="221">
        <v>1191401</v>
      </c>
      <c r="N61" s="221">
        <v>830036</v>
      </c>
      <c r="O61" s="218">
        <v>630742</v>
      </c>
      <c r="P61" s="221">
        <f>SUM(J61:O61)</f>
        <v>5315375</v>
      </c>
      <c r="Q61" s="222">
        <f>I61+P61</f>
        <v>6166631</v>
      </c>
    </row>
    <row r="62" spans="3:17" ht="18" customHeight="1">
      <c r="C62" s="145"/>
      <c r="D62" s="146" t="s">
        <v>107</v>
      </c>
      <c r="E62" s="147"/>
      <c r="F62" s="147"/>
      <c r="G62" s="192">
        <v>735175</v>
      </c>
      <c r="H62" s="193">
        <v>362200</v>
      </c>
      <c r="I62" s="194">
        <f>SUM(G62:H62)</f>
        <v>1097375</v>
      </c>
      <c r="J62" s="195">
        <v>5100</v>
      </c>
      <c r="K62" s="193">
        <v>1659760</v>
      </c>
      <c r="L62" s="192">
        <v>1287900</v>
      </c>
      <c r="M62" s="192">
        <v>1263110</v>
      </c>
      <c r="N62" s="192">
        <v>653720</v>
      </c>
      <c r="O62" s="193">
        <v>580800</v>
      </c>
      <c r="P62" s="194">
        <f>SUM(J62:O62)</f>
        <v>5450390</v>
      </c>
      <c r="Q62" s="196">
        <f>I62+P62</f>
        <v>6547765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25907</v>
      </c>
      <c r="H63" s="183">
        <f t="shared" si="15"/>
        <v>43533</v>
      </c>
      <c r="I63" s="184">
        <f t="shared" si="15"/>
        <v>69440</v>
      </c>
      <c r="J63" s="185">
        <f t="shared" si="15"/>
        <v>0</v>
      </c>
      <c r="K63" s="183">
        <f t="shared" si="15"/>
        <v>2183556</v>
      </c>
      <c r="L63" s="182">
        <f t="shared" si="15"/>
        <v>2314809</v>
      </c>
      <c r="M63" s="182">
        <f t="shared" si="15"/>
        <v>2214955</v>
      </c>
      <c r="N63" s="182">
        <f t="shared" si="15"/>
        <v>1659637</v>
      </c>
      <c r="O63" s="183">
        <f t="shared" si="15"/>
        <v>932403</v>
      </c>
      <c r="P63" s="182">
        <f t="shared" si="15"/>
        <v>9305360</v>
      </c>
      <c r="Q63" s="186">
        <f t="shared" si="15"/>
        <v>9374800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16969</v>
      </c>
      <c r="H65" s="188">
        <v>0</v>
      </c>
      <c r="I65" s="189">
        <f>SUM(G65:H65)</f>
        <v>16969</v>
      </c>
      <c r="J65" s="190">
        <v>0</v>
      </c>
      <c r="K65" s="188">
        <v>109702</v>
      </c>
      <c r="L65" s="187">
        <v>197587</v>
      </c>
      <c r="M65" s="187">
        <v>244315</v>
      </c>
      <c r="N65" s="187">
        <v>291945</v>
      </c>
      <c r="O65" s="188">
        <v>250609</v>
      </c>
      <c r="P65" s="187">
        <f t="shared" si="16"/>
        <v>1094158</v>
      </c>
      <c r="Q65" s="191">
        <f t="shared" si="17"/>
        <v>1111127</v>
      </c>
    </row>
    <row r="66" spans="3:17" ht="18" customHeight="1">
      <c r="C66" s="130"/>
      <c r="D66" s="284" t="s">
        <v>80</v>
      </c>
      <c r="E66" s="285"/>
      <c r="F66" s="286"/>
      <c r="G66" s="187">
        <v>8938</v>
      </c>
      <c r="H66" s="188">
        <v>15990</v>
      </c>
      <c r="I66" s="189">
        <f>SUM(G66:H66)</f>
        <v>24928</v>
      </c>
      <c r="J66" s="190">
        <v>0</v>
      </c>
      <c r="K66" s="188">
        <v>82910</v>
      </c>
      <c r="L66" s="187">
        <v>181667</v>
      </c>
      <c r="M66" s="187">
        <v>125180</v>
      </c>
      <c r="N66" s="187">
        <v>25597</v>
      </c>
      <c r="O66" s="188">
        <v>91760</v>
      </c>
      <c r="P66" s="187">
        <f t="shared" si="16"/>
        <v>507114</v>
      </c>
      <c r="Q66" s="191">
        <f t="shared" si="17"/>
        <v>532042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27543</v>
      </c>
      <c r="I67" s="189">
        <f>SUM(G67:H67)</f>
        <v>27543</v>
      </c>
      <c r="J67" s="200"/>
      <c r="K67" s="188">
        <v>1990944</v>
      </c>
      <c r="L67" s="187">
        <v>1935555</v>
      </c>
      <c r="M67" s="187">
        <v>1845460</v>
      </c>
      <c r="N67" s="187">
        <v>1342095</v>
      </c>
      <c r="O67" s="188">
        <v>590034</v>
      </c>
      <c r="P67" s="187">
        <f t="shared" si="16"/>
        <v>7704088</v>
      </c>
      <c r="Q67" s="191">
        <f t="shared" si="17"/>
        <v>7731631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40977</v>
      </c>
      <c r="I70" s="184">
        <f>SUM(I71:I73)</f>
        <v>40977</v>
      </c>
      <c r="J70" s="203"/>
      <c r="K70" s="183">
        <f aca="true" t="shared" si="18" ref="K70:Q70">SUM(K71:K73)</f>
        <v>4830648</v>
      </c>
      <c r="L70" s="182">
        <f t="shared" si="18"/>
        <v>9168351</v>
      </c>
      <c r="M70" s="182">
        <f t="shared" si="18"/>
        <v>12243087</v>
      </c>
      <c r="N70" s="182">
        <f t="shared" si="18"/>
        <v>13518774</v>
      </c>
      <c r="O70" s="183">
        <f t="shared" si="18"/>
        <v>20961050</v>
      </c>
      <c r="P70" s="182">
        <f t="shared" si="18"/>
        <v>60721910</v>
      </c>
      <c r="Q70" s="186">
        <f t="shared" si="18"/>
        <v>60762887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40977</v>
      </c>
      <c r="I71" s="189">
        <f>SUM(G71:H71)</f>
        <v>40977</v>
      </c>
      <c r="J71" s="200"/>
      <c r="K71" s="188">
        <v>1440834</v>
      </c>
      <c r="L71" s="187">
        <v>3351696</v>
      </c>
      <c r="M71" s="187">
        <v>5513016</v>
      </c>
      <c r="N71" s="187">
        <v>6562250</v>
      </c>
      <c r="O71" s="188">
        <v>9235202</v>
      </c>
      <c r="P71" s="187">
        <f>SUM(J71:O71)</f>
        <v>26102998</v>
      </c>
      <c r="Q71" s="191">
        <f>I71+P71</f>
        <v>26143975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3218339</v>
      </c>
      <c r="L72" s="187">
        <v>5678948</v>
      </c>
      <c r="M72" s="187">
        <v>5934079</v>
      </c>
      <c r="N72" s="187">
        <v>4616723</v>
      </c>
      <c r="O72" s="188">
        <v>4023169</v>
      </c>
      <c r="P72" s="187">
        <f>SUM(J72:O72)</f>
        <v>23471258</v>
      </c>
      <c r="Q72" s="191">
        <f>I72+P72</f>
        <v>23471258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171475</v>
      </c>
      <c r="L73" s="209">
        <v>137707</v>
      </c>
      <c r="M73" s="209">
        <v>795992</v>
      </c>
      <c r="N73" s="209">
        <v>2339801</v>
      </c>
      <c r="O73" s="208">
        <v>7702679</v>
      </c>
      <c r="P73" s="209">
        <f>SUM(J73:O73)</f>
        <v>11147654</v>
      </c>
      <c r="Q73" s="210">
        <f>I73+P73</f>
        <v>11147654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5311857</v>
      </c>
      <c r="H74" s="212">
        <f t="shared" si="19"/>
        <v>4813000</v>
      </c>
      <c r="I74" s="213">
        <f t="shared" si="19"/>
        <v>10124857</v>
      </c>
      <c r="J74" s="214">
        <f t="shared" si="19"/>
        <v>5600</v>
      </c>
      <c r="K74" s="212">
        <f t="shared" si="19"/>
        <v>21257131</v>
      </c>
      <c r="L74" s="211">
        <f t="shared" si="19"/>
        <v>26550512</v>
      </c>
      <c r="M74" s="211">
        <f t="shared" si="19"/>
        <v>30278163</v>
      </c>
      <c r="N74" s="211">
        <f t="shared" si="19"/>
        <v>25930824</v>
      </c>
      <c r="O74" s="212">
        <f t="shared" si="19"/>
        <v>32691855</v>
      </c>
      <c r="P74" s="211">
        <f t="shared" si="19"/>
        <v>136714085</v>
      </c>
      <c r="Q74" s="215">
        <f t="shared" si="19"/>
        <v>146838942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58723199</v>
      </c>
      <c r="H76" s="183">
        <f t="shared" si="20"/>
        <v>51786450</v>
      </c>
      <c r="I76" s="184">
        <f t="shared" si="20"/>
        <v>110509649</v>
      </c>
      <c r="J76" s="185">
        <f t="shared" si="20"/>
        <v>59060</v>
      </c>
      <c r="K76" s="223">
        <f t="shared" si="20"/>
        <v>152612094</v>
      </c>
      <c r="L76" s="182">
        <f t="shared" si="20"/>
        <v>160933697</v>
      </c>
      <c r="M76" s="182">
        <f t="shared" si="20"/>
        <v>167571736</v>
      </c>
      <c r="N76" s="182">
        <f t="shared" si="20"/>
        <v>113686169</v>
      </c>
      <c r="O76" s="183">
        <f t="shared" si="20"/>
        <v>113696833</v>
      </c>
      <c r="P76" s="182">
        <f t="shared" si="20"/>
        <v>708559589</v>
      </c>
      <c r="Q76" s="186">
        <f t="shared" si="20"/>
        <v>819069238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28687326</v>
      </c>
      <c r="H77" s="188">
        <f t="shared" si="21"/>
        <v>19584212</v>
      </c>
      <c r="I77" s="189">
        <f t="shared" si="21"/>
        <v>48271538</v>
      </c>
      <c r="J77" s="190">
        <f t="shared" si="21"/>
        <v>0</v>
      </c>
      <c r="K77" s="224">
        <f t="shared" si="21"/>
        <v>59685380</v>
      </c>
      <c r="L77" s="187">
        <f t="shared" si="21"/>
        <v>59746245</v>
      </c>
      <c r="M77" s="187">
        <f t="shared" si="21"/>
        <v>68873585</v>
      </c>
      <c r="N77" s="187">
        <f t="shared" si="21"/>
        <v>51230188</v>
      </c>
      <c r="O77" s="188">
        <f t="shared" si="21"/>
        <v>67602216</v>
      </c>
      <c r="P77" s="187">
        <f t="shared" si="21"/>
        <v>307137614</v>
      </c>
      <c r="Q77" s="191">
        <f t="shared" si="21"/>
        <v>355409152</v>
      </c>
    </row>
    <row r="78" spans="3:17" ht="18" customHeight="1">
      <c r="C78" s="130"/>
      <c r="D78" s="133"/>
      <c r="E78" s="134" t="s">
        <v>92</v>
      </c>
      <c r="F78" s="135"/>
      <c r="G78" s="187">
        <v>26629468</v>
      </c>
      <c r="H78" s="188">
        <v>16280765</v>
      </c>
      <c r="I78" s="189">
        <f>SUM(G78:H78)</f>
        <v>42910233</v>
      </c>
      <c r="J78" s="190">
        <v>0</v>
      </c>
      <c r="K78" s="224">
        <v>49914362</v>
      </c>
      <c r="L78" s="187">
        <v>48245549</v>
      </c>
      <c r="M78" s="187">
        <v>51254390</v>
      </c>
      <c r="N78" s="187">
        <v>36816219</v>
      </c>
      <c r="O78" s="188">
        <v>41990294</v>
      </c>
      <c r="P78" s="187">
        <f>SUM(J78:O78)</f>
        <v>228220814</v>
      </c>
      <c r="Q78" s="191">
        <f>I78+P78</f>
        <v>271131047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72419</v>
      </c>
      <c r="I79" s="189">
        <f>SUM(G79:H79)</f>
        <v>72419</v>
      </c>
      <c r="J79" s="190">
        <v>0</v>
      </c>
      <c r="K79" s="224">
        <v>168275</v>
      </c>
      <c r="L79" s="187">
        <v>641570</v>
      </c>
      <c r="M79" s="187">
        <v>2341010</v>
      </c>
      <c r="N79" s="187">
        <v>2896776</v>
      </c>
      <c r="O79" s="188">
        <v>8815254</v>
      </c>
      <c r="P79" s="187">
        <f>SUM(J79:O79)</f>
        <v>14862885</v>
      </c>
      <c r="Q79" s="191">
        <f>I79+P79</f>
        <v>14935304</v>
      </c>
    </row>
    <row r="80" spans="3:17" ht="18" customHeight="1">
      <c r="C80" s="130"/>
      <c r="D80" s="133"/>
      <c r="E80" s="134" t="s">
        <v>94</v>
      </c>
      <c r="F80" s="135"/>
      <c r="G80" s="187">
        <v>1301722</v>
      </c>
      <c r="H80" s="188">
        <v>2635868</v>
      </c>
      <c r="I80" s="189">
        <f>SUM(G80:H80)</f>
        <v>3937590</v>
      </c>
      <c r="J80" s="190">
        <v>0</v>
      </c>
      <c r="K80" s="224">
        <v>7358551</v>
      </c>
      <c r="L80" s="187">
        <v>8547950</v>
      </c>
      <c r="M80" s="187">
        <v>12905805</v>
      </c>
      <c r="N80" s="187">
        <v>9761341</v>
      </c>
      <c r="O80" s="188">
        <v>14820100</v>
      </c>
      <c r="P80" s="187">
        <f>SUM(J80:O80)</f>
        <v>53393747</v>
      </c>
      <c r="Q80" s="191">
        <f>I80+P80</f>
        <v>57331337</v>
      </c>
    </row>
    <row r="81" spans="3:17" ht="18" customHeight="1">
      <c r="C81" s="130"/>
      <c r="D81" s="133"/>
      <c r="E81" s="134" t="s">
        <v>95</v>
      </c>
      <c r="F81" s="135"/>
      <c r="G81" s="187">
        <v>128336</v>
      </c>
      <c r="H81" s="188">
        <v>113360</v>
      </c>
      <c r="I81" s="189">
        <f>SUM(G81:H81)</f>
        <v>241696</v>
      </c>
      <c r="J81" s="190">
        <v>0</v>
      </c>
      <c r="K81" s="224">
        <v>400192</v>
      </c>
      <c r="L81" s="187">
        <v>389376</v>
      </c>
      <c r="M81" s="187">
        <v>490880</v>
      </c>
      <c r="N81" s="187">
        <v>279552</v>
      </c>
      <c r="O81" s="188">
        <v>381368</v>
      </c>
      <c r="P81" s="187">
        <f>SUM(J81:O81)</f>
        <v>1941368</v>
      </c>
      <c r="Q81" s="191">
        <f>I81+P81</f>
        <v>2183064</v>
      </c>
    </row>
    <row r="82" spans="3:17" ht="18" customHeight="1">
      <c r="C82" s="130"/>
      <c r="D82" s="133"/>
      <c r="E82" s="290" t="s">
        <v>105</v>
      </c>
      <c r="F82" s="291"/>
      <c r="G82" s="187">
        <v>627800</v>
      </c>
      <c r="H82" s="188">
        <v>481800</v>
      </c>
      <c r="I82" s="189">
        <f>SUM(G82:H82)</f>
        <v>1109600</v>
      </c>
      <c r="J82" s="190">
        <v>0</v>
      </c>
      <c r="K82" s="224">
        <v>1844000</v>
      </c>
      <c r="L82" s="187">
        <v>1921800</v>
      </c>
      <c r="M82" s="187">
        <v>1881500</v>
      </c>
      <c r="N82" s="187">
        <v>1476300</v>
      </c>
      <c r="O82" s="188">
        <v>1595200</v>
      </c>
      <c r="P82" s="187">
        <f>SUM(J82:O82)</f>
        <v>8718800</v>
      </c>
      <c r="Q82" s="191">
        <f>I82+P82</f>
        <v>9828400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13966249</v>
      </c>
      <c r="H83" s="188">
        <f t="shared" si="22"/>
        <v>18197965</v>
      </c>
      <c r="I83" s="189">
        <f t="shared" si="22"/>
        <v>32164214</v>
      </c>
      <c r="J83" s="190">
        <f t="shared" si="22"/>
        <v>0</v>
      </c>
      <c r="K83" s="224">
        <f t="shared" si="22"/>
        <v>49032313</v>
      </c>
      <c r="L83" s="187">
        <f t="shared" si="22"/>
        <v>49700097</v>
      </c>
      <c r="M83" s="187">
        <f t="shared" si="22"/>
        <v>47417525</v>
      </c>
      <c r="N83" s="187">
        <f t="shared" si="22"/>
        <v>26449591</v>
      </c>
      <c r="O83" s="188">
        <f t="shared" si="22"/>
        <v>14546190</v>
      </c>
      <c r="P83" s="187">
        <f t="shared" si="22"/>
        <v>187145716</v>
      </c>
      <c r="Q83" s="191">
        <f t="shared" si="22"/>
        <v>219309930</v>
      </c>
    </row>
    <row r="84" spans="3:17" ht="18" customHeight="1">
      <c r="C84" s="130"/>
      <c r="D84" s="133"/>
      <c r="E84" s="137" t="s">
        <v>97</v>
      </c>
      <c r="F84" s="137"/>
      <c r="G84" s="187">
        <v>11406208</v>
      </c>
      <c r="H84" s="188">
        <v>14600411</v>
      </c>
      <c r="I84" s="189">
        <f>SUM(G84:H84)</f>
        <v>26006619</v>
      </c>
      <c r="J84" s="190">
        <v>0</v>
      </c>
      <c r="K84" s="224">
        <v>40865050</v>
      </c>
      <c r="L84" s="187">
        <v>38846826</v>
      </c>
      <c r="M84" s="187">
        <v>37478274</v>
      </c>
      <c r="N84" s="187">
        <v>20231924</v>
      </c>
      <c r="O84" s="188">
        <v>11572550</v>
      </c>
      <c r="P84" s="187">
        <f>SUM(J84:O84)</f>
        <v>148994624</v>
      </c>
      <c r="Q84" s="191">
        <f>I84+P84</f>
        <v>175001243</v>
      </c>
    </row>
    <row r="85" spans="3:17" ht="18" customHeight="1">
      <c r="C85" s="130"/>
      <c r="D85" s="133"/>
      <c r="E85" s="137" t="s">
        <v>98</v>
      </c>
      <c r="F85" s="137"/>
      <c r="G85" s="187">
        <v>2560041</v>
      </c>
      <c r="H85" s="188">
        <v>3597554</v>
      </c>
      <c r="I85" s="189">
        <f>SUM(G85:H85)</f>
        <v>6157595</v>
      </c>
      <c r="J85" s="190">
        <v>0</v>
      </c>
      <c r="K85" s="224">
        <v>8167263</v>
      </c>
      <c r="L85" s="187">
        <v>10853271</v>
      </c>
      <c r="M85" s="187">
        <v>9939251</v>
      </c>
      <c r="N85" s="187">
        <v>6217667</v>
      </c>
      <c r="O85" s="188">
        <v>2973640</v>
      </c>
      <c r="P85" s="187">
        <f>SUM(J85:O85)</f>
        <v>38151092</v>
      </c>
      <c r="Q85" s="191">
        <f>I85+P85</f>
        <v>44308687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110913</v>
      </c>
      <c r="H86" s="188">
        <f t="shared" si="23"/>
        <v>462774</v>
      </c>
      <c r="I86" s="189">
        <f t="shared" si="23"/>
        <v>573687</v>
      </c>
      <c r="J86" s="190">
        <f t="shared" si="23"/>
        <v>0</v>
      </c>
      <c r="K86" s="224">
        <f t="shared" si="23"/>
        <v>5849331</v>
      </c>
      <c r="L86" s="187">
        <f t="shared" si="23"/>
        <v>9704667</v>
      </c>
      <c r="M86" s="187">
        <f t="shared" si="23"/>
        <v>12197970</v>
      </c>
      <c r="N86" s="187">
        <f t="shared" si="23"/>
        <v>10949666</v>
      </c>
      <c r="O86" s="188">
        <f t="shared" si="23"/>
        <v>8602918</v>
      </c>
      <c r="P86" s="187">
        <f t="shared" si="23"/>
        <v>47304552</v>
      </c>
      <c r="Q86" s="191">
        <f t="shared" si="23"/>
        <v>47878239</v>
      </c>
    </row>
    <row r="87" spans="3:17" ht="18" customHeight="1">
      <c r="C87" s="130"/>
      <c r="D87" s="133"/>
      <c r="E87" s="134" t="s">
        <v>99</v>
      </c>
      <c r="F87" s="135"/>
      <c r="G87" s="187">
        <v>90280</v>
      </c>
      <c r="H87" s="188">
        <v>357485</v>
      </c>
      <c r="I87" s="189">
        <f>SUM(G87:H87)</f>
        <v>447765</v>
      </c>
      <c r="J87" s="190">
        <v>0</v>
      </c>
      <c r="K87" s="224">
        <v>4192078</v>
      </c>
      <c r="L87" s="187">
        <v>8147455</v>
      </c>
      <c r="M87" s="187">
        <v>9167039</v>
      </c>
      <c r="N87" s="187">
        <v>8480104</v>
      </c>
      <c r="O87" s="188">
        <v>6020100</v>
      </c>
      <c r="P87" s="187">
        <f>SUM(J87:O87)</f>
        <v>36006776</v>
      </c>
      <c r="Q87" s="191">
        <f>I87+P87</f>
        <v>36454541</v>
      </c>
    </row>
    <row r="88" spans="3:17" ht="18" customHeight="1">
      <c r="C88" s="130"/>
      <c r="D88" s="133"/>
      <c r="E88" s="284" t="s">
        <v>100</v>
      </c>
      <c r="F88" s="286"/>
      <c r="G88" s="187">
        <v>20633</v>
      </c>
      <c r="H88" s="188">
        <v>105289</v>
      </c>
      <c r="I88" s="189">
        <f>SUM(G88:H88)</f>
        <v>125922</v>
      </c>
      <c r="J88" s="190">
        <v>0</v>
      </c>
      <c r="K88" s="224">
        <v>1657253</v>
      </c>
      <c r="L88" s="187">
        <v>1557212</v>
      </c>
      <c r="M88" s="187">
        <v>3030931</v>
      </c>
      <c r="N88" s="187">
        <v>2460286</v>
      </c>
      <c r="O88" s="188">
        <v>2582818</v>
      </c>
      <c r="P88" s="187">
        <f>SUM(J88:O88)</f>
        <v>11288500</v>
      </c>
      <c r="Q88" s="191">
        <f>I88+P88</f>
        <v>11414422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9276</v>
      </c>
      <c r="O89" s="188">
        <v>0</v>
      </c>
      <c r="P89" s="187">
        <f>SUM(J89:O89)</f>
        <v>9276</v>
      </c>
      <c r="Q89" s="191">
        <f>I89+P89</f>
        <v>9276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4769431</v>
      </c>
      <c r="H90" s="188">
        <f t="shared" si="24"/>
        <v>4097645</v>
      </c>
      <c r="I90" s="189">
        <f t="shared" si="24"/>
        <v>8867076</v>
      </c>
      <c r="J90" s="190">
        <f t="shared" si="24"/>
        <v>5000</v>
      </c>
      <c r="K90" s="188">
        <f t="shared" si="24"/>
        <v>7293277</v>
      </c>
      <c r="L90" s="187">
        <f t="shared" si="24"/>
        <v>13113215</v>
      </c>
      <c r="M90" s="187">
        <f t="shared" si="24"/>
        <v>13085759</v>
      </c>
      <c r="N90" s="187">
        <f t="shared" si="24"/>
        <v>9344184</v>
      </c>
      <c r="O90" s="188">
        <f t="shared" si="24"/>
        <v>10112860</v>
      </c>
      <c r="P90" s="187">
        <f t="shared" si="24"/>
        <v>52954295</v>
      </c>
      <c r="Q90" s="191">
        <f t="shared" si="24"/>
        <v>61821371</v>
      </c>
    </row>
    <row r="91" spans="3:17" ht="18" customHeight="1">
      <c r="C91" s="130"/>
      <c r="D91" s="133"/>
      <c r="E91" s="139" t="s">
        <v>102</v>
      </c>
      <c r="F91" s="135"/>
      <c r="G91" s="187">
        <v>1831590</v>
      </c>
      <c r="H91" s="188">
        <v>2112400</v>
      </c>
      <c r="I91" s="189">
        <f>SUM(G91:H91)</f>
        <v>3943990</v>
      </c>
      <c r="J91" s="190">
        <v>5000</v>
      </c>
      <c r="K91" s="188">
        <v>4760280</v>
      </c>
      <c r="L91" s="187">
        <v>10489330</v>
      </c>
      <c r="M91" s="187">
        <v>11656640</v>
      </c>
      <c r="N91" s="187">
        <v>8470710</v>
      </c>
      <c r="O91" s="188">
        <v>9629320</v>
      </c>
      <c r="P91" s="187">
        <f>SUM(J91:O91)</f>
        <v>45011280</v>
      </c>
      <c r="Q91" s="191">
        <f>I91+P91</f>
        <v>48955270</v>
      </c>
    </row>
    <row r="92" spans="3:17" ht="18" customHeight="1">
      <c r="C92" s="130"/>
      <c r="D92" s="140"/>
      <c r="E92" s="137" t="s">
        <v>74</v>
      </c>
      <c r="F92" s="141"/>
      <c r="G92" s="187">
        <v>534514</v>
      </c>
      <c r="H92" s="188">
        <v>368613</v>
      </c>
      <c r="I92" s="189">
        <f>SUM(G92:H92)</f>
        <v>903127</v>
      </c>
      <c r="J92" s="190">
        <v>0</v>
      </c>
      <c r="K92" s="188">
        <v>534896</v>
      </c>
      <c r="L92" s="187">
        <v>638892</v>
      </c>
      <c r="M92" s="187">
        <v>666735</v>
      </c>
      <c r="N92" s="187">
        <v>413162</v>
      </c>
      <c r="O92" s="188">
        <v>116590</v>
      </c>
      <c r="P92" s="187">
        <f>SUM(J92:O92)</f>
        <v>2370275</v>
      </c>
      <c r="Q92" s="191">
        <f>I92+P92</f>
        <v>3273402</v>
      </c>
    </row>
    <row r="93" spans="3:17" ht="18" customHeight="1">
      <c r="C93" s="130"/>
      <c r="D93" s="142"/>
      <c r="E93" s="134" t="s">
        <v>75</v>
      </c>
      <c r="F93" s="143"/>
      <c r="G93" s="187">
        <v>2403327</v>
      </c>
      <c r="H93" s="188">
        <v>1616632</v>
      </c>
      <c r="I93" s="189">
        <f>SUM(G93:H93)</f>
        <v>4019959</v>
      </c>
      <c r="J93" s="190">
        <v>0</v>
      </c>
      <c r="K93" s="188">
        <v>1998101</v>
      </c>
      <c r="L93" s="187">
        <v>1984993</v>
      </c>
      <c r="M93" s="187">
        <v>762384</v>
      </c>
      <c r="N93" s="187">
        <v>460312</v>
      </c>
      <c r="O93" s="188">
        <v>366950</v>
      </c>
      <c r="P93" s="187">
        <f>SUM(J93:O93)</f>
        <v>5572740</v>
      </c>
      <c r="Q93" s="191">
        <f>I93+P93</f>
        <v>9592699</v>
      </c>
    </row>
    <row r="94" spans="3:17" ht="18" customHeight="1">
      <c r="C94" s="130"/>
      <c r="D94" s="133" t="s">
        <v>76</v>
      </c>
      <c r="E94" s="144"/>
      <c r="F94" s="144"/>
      <c r="G94" s="187">
        <v>3394067</v>
      </c>
      <c r="H94" s="188">
        <v>5604534</v>
      </c>
      <c r="I94" s="189">
        <f>SUM(G94:H94)</f>
        <v>8998601</v>
      </c>
      <c r="J94" s="190">
        <v>0</v>
      </c>
      <c r="K94" s="188">
        <v>13161997</v>
      </c>
      <c r="L94" s="187">
        <v>15022023</v>
      </c>
      <c r="M94" s="187">
        <v>12610478</v>
      </c>
      <c r="N94" s="187">
        <v>8782628</v>
      </c>
      <c r="O94" s="188">
        <v>6680165</v>
      </c>
      <c r="P94" s="187">
        <f>SUM(J94:O94)</f>
        <v>56257291</v>
      </c>
      <c r="Q94" s="191">
        <f>I94+P94</f>
        <v>65255892</v>
      </c>
    </row>
    <row r="95" spans="3:17" ht="18" customHeight="1">
      <c r="C95" s="145"/>
      <c r="D95" s="146" t="s">
        <v>103</v>
      </c>
      <c r="E95" s="147"/>
      <c r="F95" s="147"/>
      <c r="G95" s="192">
        <v>7795213</v>
      </c>
      <c r="H95" s="193">
        <v>3839320</v>
      </c>
      <c r="I95" s="194">
        <f>SUM(G95:H95)</f>
        <v>11634533</v>
      </c>
      <c r="J95" s="195">
        <v>54060</v>
      </c>
      <c r="K95" s="193">
        <v>17589796</v>
      </c>
      <c r="L95" s="192">
        <v>13647450</v>
      </c>
      <c r="M95" s="192">
        <v>13386419</v>
      </c>
      <c r="N95" s="192">
        <v>6929912</v>
      </c>
      <c r="O95" s="193">
        <v>6152484</v>
      </c>
      <c r="P95" s="194">
        <f>SUM(J95:O95)</f>
        <v>57760121</v>
      </c>
      <c r="Q95" s="196">
        <f>I95+P95</f>
        <v>69394654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274613</v>
      </c>
      <c r="H96" s="183">
        <f t="shared" si="25"/>
        <v>461449</v>
      </c>
      <c r="I96" s="184">
        <f t="shared" si="25"/>
        <v>736062</v>
      </c>
      <c r="J96" s="185">
        <f t="shared" si="25"/>
        <v>0</v>
      </c>
      <c r="K96" s="223">
        <f t="shared" si="25"/>
        <v>23129503</v>
      </c>
      <c r="L96" s="182">
        <f t="shared" si="25"/>
        <v>24509135</v>
      </c>
      <c r="M96" s="182">
        <f t="shared" si="25"/>
        <v>23646667</v>
      </c>
      <c r="N96" s="182">
        <f t="shared" si="25"/>
        <v>17559083</v>
      </c>
      <c r="O96" s="183">
        <f t="shared" si="25"/>
        <v>9883451</v>
      </c>
      <c r="P96" s="182">
        <f t="shared" si="25"/>
        <v>98727839</v>
      </c>
      <c r="Q96" s="186">
        <f>SUM(Q97:Q102)</f>
        <v>99463901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179871</v>
      </c>
      <c r="H98" s="188">
        <v>0</v>
      </c>
      <c r="I98" s="189">
        <f>SUM(G98:H98)</f>
        <v>179871</v>
      </c>
      <c r="J98" s="190">
        <v>0</v>
      </c>
      <c r="K98" s="224">
        <v>1157256</v>
      </c>
      <c r="L98" s="187">
        <v>2094411</v>
      </c>
      <c r="M98" s="187">
        <v>2589736</v>
      </c>
      <c r="N98" s="187">
        <v>3092949</v>
      </c>
      <c r="O98" s="188">
        <v>2656443</v>
      </c>
      <c r="P98" s="187">
        <f t="shared" si="26"/>
        <v>11590795</v>
      </c>
      <c r="Q98" s="191">
        <f>I98+P98</f>
        <v>11770666</v>
      </c>
    </row>
    <row r="99" spans="3:17" ht="18" customHeight="1">
      <c r="C99" s="130"/>
      <c r="D99" s="284" t="s">
        <v>80</v>
      </c>
      <c r="E99" s="285"/>
      <c r="F99" s="286"/>
      <c r="G99" s="187">
        <v>94742</v>
      </c>
      <c r="H99" s="188">
        <v>169494</v>
      </c>
      <c r="I99" s="189">
        <f>SUM(G99:H99)</f>
        <v>264236</v>
      </c>
      <c r="J99" s="190">
        <v>0</v>
      </c>
      <c r="K99" s="224">
        <v>878846</v>
      </c>
      <c r="L99" s="187">
        <v>1925669</v>
      </c>
      <c r="M99" s="187">
        <v>1326905</v>
      </c>
      <c r="N99" s="187">
        <v>271328</v>
      </c>
      <c r="O99" s="188">
        <v>972656</v>
      </c>
      <c r="P99" s="187">
        <f>SUM(J99:O99)</f>
        <v>5375404</v>
      </c>
      <c r="Q99" s="191">
        <f t="shared" si="27"/>
        <v>5639640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291955</v>
      </c>
      <c r="I100" s="189">
        <f>SUM(G100:H100)</f>
        <v>291955</v>
      </c>
      <c r="J100" s="200"/>
      <c r="K100" s="224">
        <v>21093401</v>
      </c>
      <c r="L100" s="187">
        <v>20489055</v>
      </c>
      <c r="M100" s="187">
        <v>19730026</v>
      </c>
      <c r="N100" s="187">
        <v>14194806</v>
      </c>
      <c r="O100" s="188">
        <v>6254352</v>
      </c>
      <c r="P100" s="187">
        <f t="shared" si="26"/>
        <v>81761640</v>
      </c>
      <c r="Q100" s="191">
        <f t="shared" si="27"/>
        <v>82053595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426160</v>
      </c>
      <c r="I103" s="184">
        <f>SUM(I104:I106)</f>
        <v>426160</v>
      </c>
      <c r="J103" s="203"/>
      <c r="K103" s="223">
        <f aca="true" t="shared" si="28" ref="K103:P103">SUM(K104:K106)</f>
        <v>50102380</v>
      </c>
      <c r="L103" s="182">
        <f t="shared" si="28"/>
        <v>95121415</v>
      </c>
      <c r="M103" s="182">
        <f t="shared" si="28"/>
        <v>126958731</v>
      </c>
      <c r="N103" s="182">
        <f t="shared" si="28"/>
        <v>140138862</v>
      </c>
      <c r="O103" s="183">
        <f t="shared" si="28"/>
        <v>217105567</v>
      </c>
      <c r="P103" s="182">
        <f t="shared" si="28"/>
        <v>629426955</v>
      </c>
      <c r="Q103" s="186">
        <f>SUM(Q104:Q106)</f>
        <v>629853115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426160</v>
      </c>
      <c r="I104" s="189">
        <f>SUM(G104:H104)</f>
        <v>426160</v>
      </c>
      <c r="J104" s="200"/>
      <c r="K104" s="224">
        <v>14937899</v>
      </c>
      <c r="L104" s="187">
        <v>34784233</v>
      </c>
      <c r="M104" s="187">
        <v>57168221</v>
      </c>
      <c r="N104" s="187">
        <v>68079377</v>
      </c>
      <c r="O104" s="188">
        <v>95844313</v>
      </c>
      <c r="P104" s="187">
        <f>SUM(J104:O104)</f>
        <v>270814043</v>
      </c>
      <c r="Q104" s="191">
        <f>I104+P104</f>
        <v>271240203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33398055</v>
      </c>
      <c r="L105" s="187">
        <v>58911067</v>
      </c>
      <c r="M105" s="187">
        <v>61608690</v>
      </c>
      <c r="N105" s="187">
        <v>47927708</v>
      </c>
      <c r="O105" s="188">
        <v>41807593</v>
      </c>
      <c r="P105" s="187">
        <f>SUM(J105:O105)</f>
        <v>243653113</v>
      </c>
      <c r="Q105" s="191">
        <f>I105+P105</f>
        <v>243653113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1766426</v>
      </c>
      <c r="L106" s="209">
        <v>1426115</v>
      </c>
      <c r="M106" s="209">
        <v>8181820</v>
      </c>
      <c r="N106" s="209">
        <v>24131777</v>
      </c>
      <c r="O106" s="208">
        <v>79453661</v>
      </c>
      <c r="P106" s="209">
        <f>SUM(J106:O106)</f>
        <v>114959799</v>
      </c>
      <c r="Q106" s="210">
        <f>I106+P106</f>
        <v>114959799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58997812</v>
      </c>
      <c r="H107" s="212">
        <f t="shared" si="29"/>
        <v>52674059</v>
      </c>
      <c r="I107" s="213">
        <f t="shared" si="29"/>
        <v>111671871</v>
      </c>
      <c r="J107" s="214">
        <f t="shared" si="29"/>
        <v>59060</v>
      </c>
      <c r="K107" s="227">
        <f t="shared" si="29"/>
        <v>225843977</v>
      </c>
      <c r="L107" s="211">
        <f t="shared" si="29"/>
        <v>280564247</v>
      </c>
      <c r="M107" s="211">
        <f t="shared" si="29"/>
        <v>318177134</v>
      </c>
      <c r="N107" s="211">
        <f t="shared" si="29"/>
        <v>271384114</v>
      </c>
      <c r="O107" s="212">
        <f t="shared" si="29"/>
        <v>340685851</v>
      </c>
      <c r="P107" s="211">
        <f t="shared" si="29"/>
        <v>1436714383</v>
      </c>
      <c r="Q107" s="215">
        <f>Q76+Q96+Q103</f>
        <v>1548386254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53630213</v>
      </c>
      <c r="H109" s="183">
        <f t="shared" si="30"/>
        <v>46991446</v>
      </c>
      <c r="I109" s="184">
        <f t="shared" si="30"/>
        <v>100621659</v>
      </c>
      <c r="J109" s="185">
        <f t="shared" si="30"/>
        <v>58560</v>
      </c>
      <c r="K109" s="223">
        <f t="shared" si="30"/>
        <v>139108769</v>
      </c>
      <c r="L109" s="182">
        <f t="shared" si="30"/>
        <v>146234743</v>
      </c>
      <c r="M109" s="182">
        <f t="shared" si="30"/>
        <v>152162240</v>
      </c>
      <c r="N109" s="182">
        <f t="shared" si="30"/>
        <v>103017006</v>
      </c>
      <c r="O109" s="183">
        <f t="shared" si="30"/>
        <v>102941971</v>
      </c>
      <c r="P109" s="182">
        <f t="shared" si="30"/>
        <v>643523289</v>
      </c>
      <c r="Q109" s="186">
        <f t="shared" si="30"/>
        <v>744144948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25818562</v>
      </c>
      <c r="H110" s="188">
        <f t="shared" si="31"/>
        <v>17625680</v>
      </c>
      <c r="I110" s="189">
        <f t="shared" si="31"/>
        <v>43444242</v>
      </c>
      <c r="J110" s="190">
        <f t="shared" si="31"/>
        <v>0</v>
      </c>
      <c r="K110" s="224">
        <f t="shared" si="31"/>
        <v>53716287</v>
      </c>
      <c r="L110" s="187">
        <f t="shared" si="31"/>
        <v>53771183</v>
      </c>
      <c r="M110" s="187">
        <f t="shared" si="31"/>
        <v>61985840</v>
      </c>
      <c r="N110" s="187">
        <f t="shared" si="31"/>
        <v>46112929</v>
      </c>
      <c r="O110" s="188">
        <f t="shared" si="31"/>
        <v>60841701</v>
      </c>
      <c r="P110" s="187">
        <f t="shared" si="31"/>
        <v>276427940</v>
      </c>
      <c r="Q110" s="191">
        <f t="shared" si="31"/>
        <v>319872182</v>
      </c>
    </row>
    <row r="111" spans="3:17" ht="18" customHeight="1">
      <c r="C111" s="130"/>
      <c r="D111" s="133"/>
      <c r="E111" s="134" t="s">
        <v>92</v>
      </c>
      <c r="F111" s="135"/>
      <c r="G111" s="187">
        <v>23966510</v>
      </c>
      <c r="H111" s="188">
        <v>14652610</v>
      </c>
      <c r="I111" s="189">
        <f>SUM(G111:H111)</f>
        <v>38619120</v>
      </c>
      <c r="J111" s="190">
        <v>0</v>
      </c>
      <c r="K111" s="224">
        <v>44922442</v>
      </c>
      <c r="L111" s="187">
        <v>43420643</v>
      </c>
      <c r="M111" s="187">
        <v>46128676</v>
      </c>
      <c r="N111" s="187">
        <v>33136698</v>
      </c>
      <c r="O111" s="188">
        <v>37791090</v>
      </c>
      <c r="P111" s="187">
        <f>SUM(J111:O111)</f>
        <v>205399549</v>
      </c>
      <c r="Q111" s="191">
        <f>I111+P111</f>
        <v>244018669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65177</v>
      </c>
      <c r="I112" s="189">
        <f>SUM(G112:H112)</f>
        <v>65177</v>
      </c>
      <c r="J112" s="190">
        <v>0</v>
      </c>
      <c r="K112" s="224">
        <v>151447</v>
      </c>
      <c r="L112" s="187">
        <v>577412</v>
      </c>
      <c r="M112" s="187">
        <v>2106907</v>
      </c>
      <c r="N112" s="187">
        <v>2607095</v>
      </c>
      <c r="O112" s="188">
        <v>7933725</v>
      </c>
      <c r="P112" s="187">
        <f>SUM(J112:O112)</f>
        <v>13376586</v>
      </c>
      <c r="Q112" s="191">
        <f>I112+P112</f>
        <v>13441763</v>
      </c>
    </row>
    <row r="113" spans="3:17" ht="18" customHeight="1">
      <c r="C113" s="130"/>
      <c r="D113" s="133"/>
      <c r="E113" s="134" t="s">
        <v>94</v>
      </c>
      <c r="F113" s="135"/>
      <c r="G113" s="187">
        <v>1171532</v>
      </c>
      <c r="H113" s="188">
        <v>2372253</v>
      </c>
      <c r="I113" s="189">
        <f>SUM(G113:H113)</f>
        <v>3543785</v>
      </c>
      <c r="J113" s="190">
        <v>0</v>
      </c>
      <c r="K113" s="224">
        <v>6622634</v>
      </c>
      <c r="L113" s="187">
        <v>7693080</v>
      </c>
      <c r="M113" s="187">
        <v>11615130</v>
      </c>
      <c r="N113" s="187">
        <v>8788876</v>
      </c>
      <c r="O113" s="188">
        <v>13337981</v>
      </c>
      <c r="P113" s="187">
        <f>SUM(J113:O113)</f>
        <v>48057701</v>
      </c>
      <c r="Q113" s="191">
        <f>I113+P113</f>
        <v>51601486</v>
      </c>
    </row>
    <row r="114" spans="3:17" ht="18" customHeight="1">
      <c r="C114" s="130"/>
      <c r="D114" s="133"/>
      <c r="E114" s="134" t="s">
        <v>95</v>
      </c>
      <c r="F114" s="135"/>
      <c r="G114" s="187">
        <v>115500</v>
      </c>
      <c r="H114" s="188">
        <v>102020</v>
      </c>
      <c r="I114" s="189">
        <f>SUM(G114:H114)</f>
        <v>217520</v>
      </c>
      <c r="J114" s="190">
        <v>0</v>
      </c>
      <c r="K114" s="224">
        <v>360164</v>
      </c>
      <c r="L114" s="187">
        <v>350428</v>
      </c>
      <c r="M114" s="187">
        <v>441777</v>
      </c>
      <c r="N114" s="187">
        <v>251590</v>
      </c>
      <c r="O114" s="188">
        <v>343225</v>
      </c>
      <c r="P114" s="187">
        <f>SUM(J114:O114)</f>
        <v>1747184</v>
      </c>
      <c r="Q114" s="191">
        <f>I114+P114</f>
        <v>1964704</v>
      </c>
    </row>
    <row r="115" spans="3:17" ht="18" customHeight="1">
      <c r="C115" s="130"/>
      <c r="D115" s="133"/>
      <c r="E115" s="290" t="s">
        <v>105</v>
      </c>
      <c r="F115" s="291"/>
      <c r="G115" s="187">
        <v>565020</v>
      </c>
      <c r="H115" s="188">
        <v>433620</v>
      </c>
      <c r="I115" s="189">
        <f>SUM(G115:H115)</f>
        <v>998640</v>
      </c>
      <c r="J115" s="190">
        <v>0</v>
      </c>
      <c r="K115" s="224">
        <v>1659600</v>
      </c>
      <c r="L115" s="187">
        <v>1729620</v>
      </c>
      <c r="M115" s="187">
        <v>1693350</v>
      </c>
      <c r="N115" s="187">
        <v>1328670</v>
      </c>
      <c r="O115" s="188">
        <v>1435680</v>
      </c>
      <c r="P115" s="187">
        <f>SUM(J115:O115)</f>
        <v>7846920</v>
      </c>
      <c r="Q115" s="191">
        <f>I115+P115</f>
        <v>8845560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12569510</v>
      </c>
      <c r="H116" s="188">
        <f t="shared" si="32"/>
        <v>16378013</v>
      </c>
      <c r="I116" s="189">
        <f t="shared" si="32"/>
        <v>28947523</v>
      </c>
      <c r="J116" s="190">
        <f t="shared" si="32"/>
        <v>0</v>
      </c>
      <c r="K116" s="224">
        <f t="shared" si="32"/>
        <v>44128636</v>
      </c>
      <c r="L116" s="187">
        <f t="shared" si="32"/>
        <v>44736056</v>
      </c>
      <c r="M116" s="187">
        <f t="shared" si="32"/>
        <v>42675462</v>
      </c>
      <c r="N116" s="187">
        <f t="shared" si="32"/>
        <v>23804517</v>
      </c>
      <c r="O116" s="188">
        <f t="shared" si="32"/>
        <v>13091489</v>
      </c>
      <c r="P116" s="187">
        <f t="shared" si="32"/>
        <v>168436160</v>
      </c>
      <c r="Q116" s="191">
        <f t="shared" si="32"/>
        <v>197383683</v>
      </c>
    </row>
    <row r="117" spans="3:17" ht="18" customHeight="1">
      <c r="C117" s="130"/>
      <c r="D117" s="133"/>
      <c r="E117" s="137" t="s">
        <v>97</v>
      </c>
      <c r="F117" s="137"/>
      <c r="G117" s="187">
        <v>10265491</v>
      </c>
      <c r="H117" s="188">
        <v>13140268</v>
      </c>
      <c r="I117" s="189">
        <f>SUM(G117:H117)</f>
        <v>23405759</v>
      </c>
      <c r="J117" s="190">
        <v>0</v>
      </c>
      <c r="K117" s="224">
        <v>36778176</v>
      </c>
      <c r="L117" s="187">
        <v>34965979</v>
      </c>
      <c r="M117" s="187">
        <v>33730210</v>
      </c>
      <c r="N117" s="187">
        <v>18208644</v>
      </c>
      <c r="O117" s="188">
        <v>10415235</v>
      </c>
      <c r="P117" s="187">
        <f>SUM(J117:O117)</f>
        <v>134098244</v>
      </c>
      <c r="Q117" s="191">
        <f>I117+P117</f>
        <v>157504003</v>
      </c>
    </row>
    <row r="118" spans="3:17" ht="18" customHeight="1">
      <c r="C118" s="130"/>
      <c r="D118" s="133"/>
      <c r="E118" s="137" t="s">
        <v>98</v>
      </c>
      <c r="F118" s="137"/>
      <c r="G118" s="187">
        <v>2304019</v>
      </c>
      <c r="H118" s="188">
        <v>3237745</v>
      </c>
      <c r="I118" s="189">
        <f>SUM(G118:H118)</f>
        <v>5541764</v>
      </c>
      <c r="J118" s="190">
        <v>0</v>
      </c>
      <c r="K118" s="224">
        <v>7350460</v>
      </c>
      <c r="L118" s="187">
        <v>9770077</v>
      </c>
      <c r="M118" s="187">
        <v>8945252</v>
      </c>
      <c r="N118" s="187">
        <v>5595873</v>
      </c>
      <c r="O118" s="188">
        <v>2676254</v>
      </c>
      <c r="P118" s="187">
        <f>SUM(J118:O118)</f>
        <v>34337916</v>
      </c>
      <c r="Q118" s="191">
        <f>I118+P118</f>
        <v>39879680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99819</v>
      </c>
      <c r="H119" s="188">
        <f t="shared" si="33"/>
        <v>416492</v>
      </c>
      <c r="I119" s="189">
        <f t="shared" si="33"/>
        <v>516311</v>
      </c>
      <c r="J119" s="190">
        <f t="shared" si="33"/>
        <v>0</v>
      </c>
      <c r="K119" s="224">
        <f t="shared" si="33"/>
        <v>5264344</v>
      </c>
      <c r="L119" s="187">
        <f t="shared" si="33"/>
        <v>8736708</v>
      </c>
      <c r="M119" s="187">
        <f t="shared" si="33"/>
        <v>10990762</v>
      </c>
      <c r="N119" s="187">
        <f t="shared" si="33"/>
        <v>9854641</v>
      </c>
      <c r="O119" s="188">
        <f t="shared" si="33"/>
        <v>7742585</v>
      </c>
      <c r="P119" s="187">
        <f t="shared" si="33"/>
        <v>42589040</v>
      </c>
      <c r="Q119" s="191">
        <f t="shared" si="33"/>
        <v>43105351</v>
      </c>
    </row>
    <row r="120" spans="3:17" ht="18" customHeight="1">
      <c r="C120" s="130"/>
      <c r="D120" s="133"/>
      <c r="E120" s="134" t="s">
        <v>99</v>
      </c>
      <c r="F120" s="135"/>
      <c r="G120" s="187">
        <v>81250</v>
      </c>
      <c r="H120" s="188">
        <v>321733</v>
      </c>
      <c r="I120" s="189">
        <f>SUM(G120:H120)</f>
        <v>402983</v>
      </c>
      <c r="J120" s="190">
        <v>0</v>
      </c>
      <c r="K120" s="224">
        <v>3772828</v>
      </c>
      <c r="L120" s="187">
        <v>7332642</v>
      </c>
      <c r="M120" s="187">
        <v>8262943</v>
      </c>
      <c r="N120" s="187">
        <v>7632051</v>
      </c>
      <c r="O120" s="188">
        <v>5418059</v>
      </c>
      <c r="P120" s="187">
        <f>SUM(J120:O120)</f>
        <v>32418523</v>
      </c>
      <c r="Q120" s="191">
        <f>I120+P120</f>
        <v>32821506</v>
      </c>
    </row>
    <row r="121" spans="3:17" ht="18" customHeight="1">
      <c r="C121" s="130"/>
      <c r="D121" s="133"/>
      <c r="E121" s="284" t="s">
        <v>100</v>
      </c>
      <c r="F121" s="286"/>
      <c r="G121" s="187">
        <v>18569</v>
      </c>
      <c r="H121" s="188">
        <v>94759</v>
      </c>
      <c r="I121" s="189">
        <f>SUM(G121:H121)</f>
        <v>113328</v>
      </c>
      <c r="J121" s="190">
        <v>0</v>
      </c>
      <c r="K121" s="224">
        <v>1491516</v>
      </c>
      <c r="L121" s="187">
        <v>1404066</v>
      </c>
      <c r="M121" s="187">
        <v>2727819</v>
      </c>
      <c r="N121" s="187">
        <v>2214241</v>
      </c>
      <c r="O121" s="188">
        <v>2324526</v>
      </c>
      <c r="P121" s="187">
        <f>SUM(J121:O121)</f>
        <v>10162168</v>
      </c>
      <c r="Q121" s="191">
        <f>I121+P121</f>
        <v>10275496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8349</v>
      </c>
      <c r="O122" s="188">
        <v>0</v>
      </c>
      <c r="P122" s="187">
        <f>SUM(J122:O122)</f>
        <v>8349</v>
      </c>
      <c r="Q122" s="191">
        <f>I122+P122</f>
        <v>8349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4292482</v>
      </c>
      <c r="H123" s="188">
        <f t="shared" si="34"/>
        <v>3687878</v>
      </c>
      <c r="I123" s="189">
        <f t="shared" si="34"/>
        <v>7980360</v>
      </c>
      <c r="J123" s="190">
        <f t="shared" si="34"/>
        <v>4500</v>
      </c>
      <c r="K123" s="188">
        <f t="shared" si="34"/>
        <v>6563945</v>
      </c>
      <c r="L123" s="187">
        <f t="shared" si="34"/>
        <v>11823579</v>
      </c>
      <c r="M123" s="187">
        <f t="shared" si="34"/>
        <v>11774345</v>
      </c>
      <c r="N123" s="187">
        <f t="shared" si="34"/>
        <v>8410662</v>
      </c>
      <c r="O123" s="188">
        <f t="shared" si="34"/>
        <v>9101574</v>
      </c>
      <c r="P123" s="187">
        <f t="shared" si="34"/>
        <v>47678605</v>
      </c>
      <c r="Q123" s="191">
        <f t="shared" si="34"/>
        <v>55658965</v>
      </c>
    </row>
    <row r="124" spans="3:17" ht="18" customHeight="1">
      <c r="C124" s="130"/>
      <c r="D124" s="133"/>
      <c r="E124" s="139" t="s">
        <v>102</v>
      </c>
      <c r="F124" s="135"/>
      <c r="G124" s="187">
        <v>1648431</v>
      </c>
      <c r="H124" s="188">
        <v>1901160</v>
      </c>
      <c r="I124" s="189">
        <f>SUM(G124:H124)</f>
        <v>3549591</v>
      </c>
      <c r="J124" s="190">
        <v>4500</v>
      </c>
      <c r="K124" s="188">
        <v>4284252</v>
      </c>
      <c r="L124" s="187">
        <v>9462084</v>
      </c>
      <c r="M124" s="187">
        <v>10488141</v>
      </c>
      <c r="N124" s="187">
        <v>7624539</v>
      </c>
      <c r="O124" s="188">
        <v>8666388</v>
      </c>
      <c r="P124" s="187">
        <f>SUM(J124:O124)</f>
        <v>40529904</v>
      </c>
      <c r="Q124" s="191">
        <f>I124+P124</f>
        <v>44079495</v>
      </c>
    </row>
    <row r="125" spans="3:17" ht="18" customHeight="1">
      <c r="C125" s="130"/>
      <c r="D125" s="140"/>
      <c r="E125" s="137" t="s">
        <v>74</v>
      </c>
      <c r="F125" s="141"/>
      <c r="G125" s="187">
        <v>481062</v>
      </c>
      <c r="H125" s="188">
        <v>331750</v>
      </c>
      <c r="I125" s="189">
        <f>SUM(G125:H125)</f>
        <v>812812</v>
      </c>
      <c r="J125" s="190">
        <v>0</v>
      </c>
      <c r="K125" s="188">
        <v>481404</v>
      </c>
      <c r="L125" s="187">
        <v>575002</v>
      </c>
      <c r="M125" s="187">
        <v>600059</v>
      </c>
      <c r="N125" s="187">
        <v>371843</v>
      </c>
      <c r="O125" s="188">
        <v>104931</v>
      </c>
      <c r="P125" s="187">
        <f>SUM(J125:O125)</f>
        <v>2133239</v>
      </c>
      <c r="Q125" s="191">
        <f>I125+P125</f>
        <v>2946051</v>
      </c>
    </row>
    <row r="126" spans="3:17" ht="18" customHeight="1">
      <c r="C126" s="130"/>
      <c r="D126" s="142"/>
      <c r="E126" s="134" t="s">
        <v>75</v>
      </c>
      <c r="F126" s="143"/>
      <c r="G126" s="187">
        <v>2162989</v>
      </c>
      <c r="H126" s="188">
        <v>1454968</v>
      </c>
      <c r="I126" s="189">
        <f>SUM(G126:H126)</f>
        <v>3617957</v>
      </c>
      <c r="J126" s="190">
        <v>0</v>
      </c>
      <c r="K126" s="188">
        <v>1798289</v>
      </c>
      <c r="L126" s="187">
        <v>1786493</v>
      </c>
      <c r="M126" s="187">
        <v>686145</v>
      </c>
      <c r="N126" s="187">
        <v>414280</v>
      </c>
      <c r="O126" s="188">
        <v>330255</v>
      </c>
      <c r="P126" s="187">
        <f>SUM(J126:O126)</f>
        <v>5015462</v>
      </c>
      <c r="Q126" s="191">
        <f>I126+P126</f>
        <v>8633419</v>
      </c>
    </row>
    <row r="127" spans="3:17" ht="18" customHeight="1">
      <c r="C127" s="130"/>
      <c r="D127" s="133" t="s">
        <v>76</v>
      </c>
      <c r="E127" s="144"/>
      <c r="F127" s="144"/>
      <c r="G127" s="187">
        <v>3054627</v>
      </c>
      <c r="H127" s="188">
        <v>5044063</v>
      </c>
      <c r="I127" s="189">
        <f>SUM(G127:H127)</f>
        <v>8098690</v>
      </c>
      <c r="J127" s="190">
        <v>0</v>
      </c>
      <c r="K127" s="188">
        <v>11845761</v>
      </c>
      <c r="L127" s="187">
        <v>13519767</v>
      </c>
      <c r="M127" s="187">
        <v>11349412</v>
      </c>
      <c r="N127" s="187">
        <v>7904345</v>
      </c>
      <c r="O127" s="188">
        <v>6012138</v>
      </c>
      <c r="P127" s="187">
        <f>SUM(J127:O127)</f>
        <v>50631423</v>
      </c>
      <c r="Q127" s="191">
        <f>I127+P127</f>
        <v>58730113</v>
      </c>
    </row>
    <row r="128" spans="3:17" ht="18" customHeight="1">
      <c r="C128" s="145"/>
      <c r="D128" s="146" t="s">
        <v>103</v>
      </c>
      <c r="E128" s="147"/>
      <c r="F128" s="147"/>
      <c r="G128" s="192">
        <v>7795213</v>
      </c>
      <c r="H128" s="193">
        <v>3839320</v>
      </c>
      <c r="I128" s="194">
        <f>SUM(G128:H128)</f>
        <v>11634533</v>
      </c>
      <c r="J128" s="195">
        <v>54060</v>
      </c>
      <c r="K128" s="193">
        <v>17589796</v>
      </c>
      <c r="L128" s="192">
        <v>13647450</v>
      </c>
      <c r="M128" s="192">
        <v>13386419</v>
      </c>
      <c r="N128" s="192">
        <v>6929912</v>
      </c>
      <c r="O128" s="193">
        <v>6152484</v>
      </c>
      <c r="P128" s="194">
        <f>SUM(J128:O128)</f>
        <v>57760121</v>
      </c>
      <c r="Q128" s="196">
        <f>I128+P128</f>
        <v>69394654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247146</v>
      </c>
      <c r="H129" s="183">
        <f t="shared" si="35"/>
        <v>415303</v>
      </c>
      <c r="I129" s="184">
        <f t="shared" si="35"/>
        <v>662449</v>
      </c>
      <c r="J129" s="185">
        <f t="shared" si="35"/>
        <v>0</v>
      </c>
      <c r="K129" s="223">
        <f t="shared" si="35"/>
        <v>20816527</v>
      </c>
      <c r="L129" s="182">
        <f t="shared" si="35"/>
        <v>22058156</v>
      </c>
      <c r="M129" s="182">
        <f t="shared" si="35"/>
        <v>21281967</v>
      </c>
      <c r="N129" s="182">
        <f t="shared" si="35"/>
        <v>15803135</v>
      </c>
      <c r="O129" s="183">
        <f t="shared" si="35"/>
        <v>8895089</v>
      </c>
      <c r="P129" s="182">
        <f t="shared" si="35"/>
        <v>88854874</v>
      </c>
      <c r="Q129" s="186">
        <f t="shared" si="35"/>
        <v>89517323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161880</v>
      </c>
      <c r="H131" s="188">
        <v>0</v>
      </c>
      <c r="I131" s="189">
        <f>SUM(G131:H131)</f>
        <v>161880</v>
      </c>
      <c r="J131" s="190">
        <v>0</v>
      </c>
      <c r="K131" s="224">
        <v>1041524</v>
      </c>
      <c r="L131" s="187">
        <v>1884957</v>
      </c>
      <c r="M131" s="187">
        <v>2330751</v>
      </c>
      <c r="N131" s="187">
        <v>2783639</v>
      </c>
      <c r="O131" s="188">
        <v>2390787</v>
      </c>
      <c r="P131" s="187">
        <f t="shared" si="36"/>
        <v>10431658</v>
      </c>
      <c r="Q131" s="191">
        <f t="shared" si="37"/>
        <v>10593538</v>
      </c>
    </row>
    <row r="132" spans="3:17" ht="18" customHeight="1">
      <c r="C132" s="130"/>
      <c r="D132" s="284" t="s">
        <v>80</v>
      </c>
      <c r="E132" s="285"/>
      <c r="F132" s="286"/>
      <c r="G132" s="187">
        <v>85266</v>
      </c>
      <c r="H132" s="188">
        <v>152544</v>
      </c>
      <c r="I132" s="189">
        <f>SUM(G132:H132)</f>
        <v>237810</v>
      </c>
      <c r="J132" s="190">
        <v>0</v>
      </c>
      <c r="K132" s="224">
        <v>790960</v>
      </c>
      <c r="L132" s="187">
        <v>1733096</v>
      </c>
      <c r="M132" s="187">
        <v>1194210</v>
      </c>
      <c r="N132" s="187">
        <v>244195</v>
      </c>
      <c r="O132" s="188">
        <v>875388</v>
      </c>
      <c r="P132" s="187">
        <f t="shared" si="36"/>
        <v>4837849</v>
      </c>
      <c r="Q132" s="191">
        <f t="shared" si="37"/>
        <v>5075659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262759</v>
      </c>
      <c r="I133" s="189">
        <f>SUM(G133:H133)</f>
        <v>262759</v>
      </c>
      <c r="J133" s="200"/>
      <c r="K133" s="224">
        <v>18984043</v>
      </c>
      <c r="L133" s="187">
        <v>18440103</v>
      </c>
      <c r="M133" s="187">
        <v>17757006</v>
      </c>
      <c r="N133" s="187">
        <v>12775301</v>
      </c>
      <c r="O133" s="188">
        <v>5628914</v>
      </c>
      <c r="P133" s="187">
        <f t="shared" si="36"/>
        <v>73585367</v>
      </c>
      <c r="Q133" s="191">
        <f t="shared" si="37"/>
        <v>73848126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398427</v>
      </c>
      <c r="I136" s="184">
        <f>SUM(I137:I139)</f>
        <v>398427</v>
      </c>
      <c r="J136" s="203"/>
      <c r="K136" s="223">
        <f aca="true" t="shared" si="38" ref="K136:Q136">SUM(K137:K139)</f>
        <v>45149903</v>
      </c>
      <c r="L136" s="182">
        <f t="shared" si="38"/>
        <v>85693644</v>
      </c>
      <c r="M136" s="182">
        <f t="shared" si="38"/>
        <v>114371304</v>
      </c>
      <c r="N136" s="182">
        <f t="shared" si="38"/>
        <v>126426676</v>
      </c>
      <c r="O136" s="183">
        <f t="shared" si="38"/>
        <v>195885363</v>
      </c>
      <c r="P136" s="182">
        <f t="shared" si="38"/>
        <v>567526890</v>
      </c>
      <c r="Q136" s="186">
        <f t="shared" si="38"/>
        <v>567925317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398427</v>
      </c>
      <c r="I137" s="189">
        <f>SUM(G137:H137)</f>
        <v>398427</v>
      </c>
      <c r="J137" s="200"/>
      <c r="K137" s="224">
        <v>13501925</v>
      </c>
      <c r="L137" s="187">
        <v>31390272</v>
      </c>
      <c r="M137" s="187">
        <v>51559987</v>
      </c>
      <c r="N137" s="187">
        <v>61573231</v>
      </c>
      <c r="O137" s="188">
        <v>86750426</v>
      </c>
      <c r="P137" s="187">
        <f>SUM(J137:O137)</f>
        <v>244775841</v>
      </c>
      <c r="Q137" s="191">
        <f>I137+P137</f>
        <v>245174268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30058198</v>
      </c>
      <c r="L138" s="187">
        <v>53019871</v>
      </c>
      <c r="M138" s="187">
        <v>55447687</v>
      </c>
      <c r="N138" s="187">
        <v>43134870</v>
      </c>
      <c r="O138" s="188">
        <v>37626751</v>
      </c>
      <c r="P138" s="187">
        <f>SUM(J138:O138)</f>
        <v>219287377</v>
      </c>
      <c r="Q138" s="191">
        <f>I138+P138</f>
        <v>219287377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1589780</v>
      </c>
      <c r="L139" s="209">
        <v>1283501</v>
      </c>
      <c r="M139" s="209">
        <v>7363630</v>
      </c>
      <c r="N139" s="209">
        <v>21718575</v>
      </c>
      <c r="O139" s="208">
        <v>71508186</v>
      </c>
      <c r="P139" s="209">
        <f>SUM(J139:O139)</f>
        <v>103463672</v>
      </c>
      <c r="Q139" s="210">
        <f>I139+P139</f>
        <v>103463672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53877359</v>
      </c>
      <c r="H140" s="212">
        <f t="shared" si="39"/>
        <v>47805176</v>
      </c>
      <c r="I140" s="213">
        <f t="shared" si="39"/>
        <v>101682535</v>
      </c>
      <c r="J140" s="214">
        <f t="shared" si="39"/>
        <v>58560</v>
      </c>
      <c r="K140" s="227">
        <f t="shared" si="39"/>
        <v>205075199</v>
      </c>
      <c r="L140" s="211">
        <f t="shared" si="39"/>
        <v>253986543</v>
      </c>
      <c r="M140" s="211">
        <f t="shared" si="39"/>
        <v>287815511</v>
      </c>
      <c r="N140" s="211">
        <f t="shared" si="39"/>
        <v>245246817</v>
      </c>
      <c r="O140" s="212">
        <f t="shared" si="39"/>
        <v>307722423</v>
      </c>
      <c r="P140" s="211">
        <f t="shared" si="39"/>
        <v>1299905053</v>
      </c>
      <c r="Q140" s="215">
        <f t="shared" si="39"/>
        <v>1401587588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4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平成２０年４月月報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3</v>
      </c>
      <c r="I11" s="184">
        <f t="shared" si="0"/>
        <v>5</v>
      </c>
      <c r="J11" s="185">
        <f t="shared" si="0"/>
        <v>0</v>
      </c>
      <c r="K11" s="228">
        <f t="shared" si="0"/>
        <v>176</v>
      </c>
      <c r="L11" s="221">
        <f t="shared" si="0"/>
        <v>325</v>
      </c>
      <c r="M11" s="221">
        <f t="shared" si="0"/>
        <v>372</v>
      </c>
      <c r="N11" s="221">
        <f t="shared" si="0"/>
        <v>382</v>
      </c>
      <c r="O11" s="221">
        <f t="shared" si="0"/>
        <v>439</v>
      </c>
      <c r="P11" s="184">
        <f t="shared" si="0"/>
        <v>1694</v>
      </c>
      <c r="Q11" s="186">
        <f t="shared" si="0"/>
        <v>1699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55</v>
      </c>
      <c r="L12" s="221">
        <v>123</v>
      </c>
      <c r="M12" s="221">
        <v>168</v>
      </c>
      <c r="N12" s="221">
        <v>205</v>
      </c>
      <c r="O12" s="221">
        <v>223</v>
      </c>
      <c r="P12" s="219">
        <f aca="true" t="shared" si="2" ref="P12:P18">SUM(J12:O12)</f>
        <v>774</v>
      </c>
      <c r="Q12" s="222">
        <f aca="true" t="shared" si="3" ref="Q12:Q18">I12+P12</f>
        <v>774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84</v>
      </c>
      <c r="L13" s="221">
        <v>134</v>
      </c>
      <c r="M13" s="221">
        <v>125</v>
      </c>
      <c r="N13" s="221">
        <v>98</v>
      </c>
      <c r="O13" s="221">
        <v>69</v>
      </c>
      <c r="P13" s="219">
        <f t="shared" si="2"/>
        <v>510</v>
      </c>
      <c r="Q13" s="222">
        <f t="shared" si="3"/>
        <v>510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2</v>
      </c>
      <c r="M14" s="221">
        <v>11</v>
      </c>
      <c r="N14" s="221">
        <v>37</v>
      </c>
      <c r="O14" s="221">
        <v>116</v>
      </c>
      <c r="P14" s="219">
        <f t="shared" si="2"/>
        <v>172</v>
      </c>
      <c r="Q14" s="222">
        <f t="shared" si="3"/>
        <v>172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3</v>
      </c>
      <c r="I16" s="219">
        <f t="shared" si="1"/>
        <v>5</v>
      </c>
      <c r="J16" s="220">
        <v>0</v>
      </c>
      <c r="K16" s="229">
        <v>25</v>
      </c>
      <c r="L16" s="221">
        <v>58</v>
      </c>
      <c r="M16" s="221">
        <v>58</v>
      </c>
      <c r="N16" s="221">
        <v>35</v>
      </c>
      <c r="O16" s="221">
        <v>25</v>
      </c>
      <c r="P16" s="219">
        <f t="shared" si="2"/>
        <v>201</v>
      </c>
      <c r="Q16" s="222">
        <f t="shared" si="3"/>
        <v>206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6</v>
      </c>
      <c r="L17" s="230">
        <v>8</v>
      </c>
      <c r="M17" s="230">
        <v>10</v>
      </c>
      <c r="N17" s="230">
        <v>7</v>
      </c>
      <c r="O17" s="230">
        <v>6</v>
      </c>
      <c r="P17" s="231">
        <f t="shared" si="2"/>
        <v>37</v>
      </c>
      <c r="Q17" s="234">
        <f t="shared" si="3"/>
        <v>37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2</v>
      </c>
      <c r="I19" s="189">
        <f t="shared" si="4"/>
        <v>4</v>
      </c>
      <c r="J19" s="190">
        <f t="shared" si="4"/>
        <v>0</v>
      </c>
      <c r="K19" s="228">
        <f t="shared" si="4"/>
        <v>62</v>
      </c>
      <c r="L19" s="187">
        <f t="shared" si="4"/>
        <v>119</v>
      </c>
      <c r="M19" s="187">
        <f t="shared" si="4"/>
        <v>139</v>
      </c>
      <c r="N19" s="187">
        <f t="shared" si="4"/>
        <v>123</v>
      </c>
      <c r="O19" s="187">
        <f t="shared" si="4"/>
        <v>119</v>
      </c>
      <c r="P19" s="189">
        <f t="shared" si="4"/>
        <v>562</v>
      </c>
      <c r="Q19" s="191">
        <f t="shared" si="4"/>
        <v>566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20</v>
      </c>
      <c r="L20" s="221">
        <v>53</v>
      </c>
      <c r="M20" s="221">
        <v>67</v>
      </c>
      <c r="N20" s="221">
        <v>69</v>
      </c>
      <c r="O20" s="221">
        <v>64</v>
      </c>
      <c r="P20" s="219">
        <f aca="true" t="shared" si="6" ref="P20:P26">SUM(J20:O20)</f>
        <v>273</v>
      </c>
      <c r="Q20" s="222">
        <f aca="true" t="shared" si="7" ref="Q20:Q26">I20+P20</f>
        <v>273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18</v>
      </c>
      <c r="L21" s="221">
        <v>25</v>
      </c>
      <c r="M21" s="221">
        <v>24</v>
      </c>
      <c r="N21" s="221">
        <v>16</v>
      </c>
      <c r="O21" s="221">
        <v>14</v>
      </c>
      <c r="P21" s="219">
        <f t="shared" si="6"/>
        <v>97</v>
      </c>
      <c r="Q21" s="222">
        <f t="shared" si="7"/>
        <v>97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4</v>
      </c>
      <c r="N22" s="221">
        <v>11</v>
      </c>
      <c r="O22" s="221">
        <v>22</v>
      </c>
      <c r="P22" s="219">
        <f t="shared" si="6"/>
        <v>40</v>
      </c>
      <c r="Q22" s="222">
        <f t="shared" si="7"/>
        <v>40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2</v>
      </c>
      <c r="I24" s="219">
        <f t="shared" si="5"/>
        <v>4</v>
      </c>
      <c r="J24" s="220">
        <v>0</v>
      </c>
      <c r="K24" s="229">
        <v>20</v>
      </c>
      <c r="L24" s="221">
        <v>40</v>
      </c>
      <c r="M24" s="221">
        <v>41</v>
      </c>
      <c r="N24" s="221">
        <v>26</v>
      </c>
      <c r="O24" s="221">
        <v>17</v>
      </c>
      <c r="P24" s="219">
        <f t="shared" si="6"/>
        <v>144</v>
      </c>
      <c r="Q24" s="222">
        <f t="shared" si="7"/>
        <v>148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1</v>
      </c>
      <c r="M25" s="230">
        <v>3</v>
      </c>
      <c r="N25" s="230">
        <v>1</v>
      </c>
      <c r="O25" s="230">
        <v>2</v>
      </c>
      <c r="P25" s="231">
        <f t="shared" si="6"/>
        <v>8</v>
      </c>
      <c r="Q25" s="234">
        <f t="shared" si="7"/>
        <v>8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2970</v>
      </c>
      <c r="H28" s="221">
        <f t="shared" si="8"/>
        <v>18470</v>
      </c>
      <c r="I28" s="184">
        <f t="shared" si="8"/>
        <v>21440</v>
      </c>
      <c r="J28" s="185">
        <f t="shared" si="8"/>
        <v>0</v>
      </c>
      <c r="K28" s="228">
        <f t="shared" si="8"/>
        <v>4114020</v>
      </c>
      <c r="L28" s="221">
        <f t="shared" si="8"/>
        <v>7372950</v>
      </c>
      <c r="M28" s="221">
        <f t="shared" si="8"/>
        <v>8388417</v>
      </c>
      <c r="N28" s="221">
        <f t="shared" si="8"/>
        <v>9153720</v>
      </c>
      <c r="O28" s="221">
        <f t="shared" si="8"/>
        <v>11152150</v>
      </c>
      <c r="P28" s="184">
        <f t="shared" si="8"/>
        <v>40181257</v>
      </c>
      <c r="Q28" s="186">
        <f>SUM(Q29:Q35)</f>
        <v>40202697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1493450</v>
      </c>
      <c r="L29" s="221">
        <v>3231840</v>
      </c>
      <c r="M29" s="221">
        <v>4471887</v>
      </c>
      <c r="N29" s="221">
        <v>5487670</v>
      </c>
      <c r="O29" s="221">
        <v>6069440</v>
      </c>
      <c r="P29" s="219">
        <f aca="true" t="shared" si="10" ref="P29:P35">SUM(J29:O29)</f>
        <v>20754287</v>
      </c>
      <c r="Q29" s="222">
        <f aca="true" t="shared" si="11" ref="Q29:Q35">I29+P29</f>
        <v>20754287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2248510</v>
      </c>
      <c r="L30" s="221">
        <v>3607540</v>
      </c>
      <c r="M30" s="221">
        <v>3119740</v>
      </c>
      <c r="N30" s="221">
        <v>2349780</v>
      </c>
      <c r="O30" s="221">
        <v>1786890</v>
      </c>
      <c r="P30" s="219">
        <f t="shared" si="10"/>
        <v>13112460</v>
      </c>
      <c r="Q30" s="222">
        <f t="shared" si="11"/>
        <v>13112460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174870</v>
      </c>
      <c r="L31" s="221">
        <v>49880</v>
      </c>
      <c r="M31" s="221">
        <v>301020</v>
      </c>
      <c r="N31" s="221">
        <v>941320</v>
      </c>
      <c r="O31" s="221">
        <v>3035460</v>
      </c>
      <c r="P31" s="219">
        <f t="shared" si="10"/>
        <v>4502550</v>
      </c>
      <c r="Q31" s="222">
        <f>I31+P31</f>
        <v>4502550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2970</v>
      </c>
      <c r="H33" s="221">
        <v>18470</v>
      </c>
      <c r="I33" s="219">
        <f t="shared" si="9"/>
        <v>21440</v>
      </c>
      <c r="J33" s="220">
        <v>0</v>
      </c>
      <c r="K33" s="229">
        <v>152310</v>
      </c>
      <c r="L33" s="221">
        <v>431160</v>
      </c>
      <c r="M33" s="221">
        <v>440600</v>
      </c>
      <c r="N33" s="221">
        <v>318320</v>
      </c>
      <c r="O33" s="221">
        <v>222470</v>
      </c>
      <c r="P33" s="219">
        <f t="shared" si="10"/>
        <v>1564860</v>
      </c>
      <c r="Q33" s="222">
        <f t="shared" si="11"/>
        <v>1586300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44880</v>
      </c>
      <c r="L34" s="230">
        <v>52530</v>
      </c>
      <c r="M34" s="230">
        <v>55170</v>
      </c>
      <c r="N34" s="230">
        <v>56630</v>
      </c>
      <c r="O34" s="230">
        <v>37890</v>
      </c>
      <c r="P34" s="231">
        <f t="shared" si="10"/>
        <v>247100</v>
      </c>
      <c r="Q34" s="234">
        <f t="shared" si="11"/>
        <v>247100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2190</v>
      </c>
      <c r="H36" s="187">
        <f t="shared" si="12"/>
        <v>2310</v>
      </c>
      <c r="I36" s="189">
        <f t="shared" si="12"/>
        <v>4500</v>
      </c>
      <c r="J36" s="190">
        <f t="shared" si="12"/>
        <v>0</v>
      </c>
      <c r="K36" s="228">
        <f t="shared" si="12"/>
        <v>886410</v>
      </c>
      <c r="L36" s="187">
        <f t="shared" si="12"/>
        <v>1784350</v>
      </c>
      <c r="M36" s="187">
        <f t="shared" si="12"/>
        <v>2127270</v>
      </c>
      <c r="N36" s="187">
        <f t="shared" si="12"/>
        <v>2060910</v>
      </c>
      <c r="O36" s="187">
        <f t="shared" si="12"/>
        <v>1846430</v>
      </c>
      <c r="P36" s="189">
        <f t="shared" si="12"/>
        <v>8705370</v>
      </c>
      <c r="Q36" s="191">
        <f>SUM(Q37:Q43)</f>
        <v>8709870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394110</v>
      </c>
      <c r="L37" s="221">
        <v>1093130</v>
      </c>
      <c r="M37" s="221">
        <v>1361590</v>
      </c>
      <c r="N37" s="221">
        <v>1281080</v>
      </c>
      <c r="O37" s="221">
        <v>1173170</v>
      </c>
      <c r="P37" s="219">
        <f aca="true" t="shared" si="14" ref="P37:P43">SUM(J37:O37)</f>
        <v>5303080</v>
      </c>
      <c r="Q37" s="222">
        <f aca="true" t="shared" si="15" ref="Q37:Q43">I37+P37</f>
        <v>5303080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312040</v>
      </c>
      <c r="L38" s="221">
        <v>448800</v>
      </c>
      <c r="M38" s="221">
        <v>418950</v>
      </c>
      <c r="N38" s="221">
        <v>293950</v>
      </c>
      <c r="O38" s="221">
        <v>309650</v>
      </c>
      <c r="P38" s="219">
        <f t="shared" si="14"/>
        <v>1783390</v>
      </c>
      <c r="Q38" s="222">
        <f t="shared" si="15"/>
        <v>1783390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75980</v>
      </c>
      <c r="L39" s="221">
        <v>0</v>
      </c>
      <c r="M39" s="221">
        <v>48540</v>
      </c>
      <c r="N39" s="221">
        <v>308360</v>
      </c>
      <c r="O39" s="221">
        <v>268920</v>
      </c>
      <c r="P39" s="219">
        <f t="shared" si="14"/>
        <v>701800</v>
      </c>
      <c r="Q39" s="222">
        <f>I39+P39</f>
        <v>701800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2190</v>
      </c>
      <c r="H41" s="221">
        <v>2310</v>
      </c>
      <c r="I41" s="219">
        <f t="shared" si="13"/>
        <v>4500</v>
      </c>
      <c r="J41" s="220">
        <v>0</v>
      </c>
      <c r="K41" s="229">
        <v>101310</v>
      </c>
      <c r="L41" s="221">
        <v>236670</v>
      </c>
      <c r="M41" s="221">
        <v>280230</v>
      </c>
      <c r="N41" s="221">
        <v>172570</v>
      </c>
      <c r="O41" s="221">
        <v>88300</v>
      </c>
      <c r="P41" s="219">
        <f t="shared" si="14"/>
        <v>879080</v>
      </c>
      <c r="Q41" s="222">
        <f t="shared" si="15"/>
        <v>883580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2970</v>
      </c>
      <c r="L42" s="221">
        <v>5750</v>
      </c>
      <c r="M42" s="221">
        <v>17960</v>
      </c>
      <c r="N42" s="221">
        <v>4950</v>
      </c>
      <c r="O42" s="221">
        <v>6390</v>
      </c>
      <c r="P42" s="219">
        <f t="shared" si="14"/>
        <v>38020</v>
      </c>
      <c r="Q42" s="222">
        <f t="shared" si="15"/>
        <v>38020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5160</v>
      </c>
      <c r="H44" s="211">
        <f t="shared" si="16"/>
        <v>20780</v>
      </c>
      <c r="I44" s="213">
        <f t="shared" si="16"/>
        <v>25940</v>
      </c>
      <c r="J44" s="214">
        <f t="shared" si="16"/>
        <v>0</v>
      </c>
      <c r="K44" s="243">
        <f t="shared" si="16"/>
        <v>5000430</v>
      </c>
      <c r="L44" s="211">
        <f t="shared" si="16"/>
        <v>9157300</v>
      </c>
      <c r="M44" s="211">
        <f t="shared" si="16"/>
        <v>10515687</v>
      </c>
      <c r="N44" s="211">
        <f t="shared" si="16"/>
        <v>11214630</v>
      </c>
      <c r="O44" s="211">
        <f>O28+O36</f>
        <v>12998580</v>
      </c>
      <c r="P44" s="213">
        <f t="shared" si="16"/>
        <v>48886627</v>
      </c>
      <c r="Q44" s="215">
        <f>Q28+Q36</f>
        <v>48912567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E1" sqref="E1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平成２０年４月月報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200</v>
      </c>
      <c r="H14" s="254">
        <v>296</v>
      </c>
      <c r="I14" s="312">
        <f>SUM(G14:H14)</f>
        <v>496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1038927</v>
      </c>
      <c r="H15" s="255">
        <v>2681093</v>
      </c>
      <c r="I15" s="314">
        <f>SUM(G15:H15)</f>
        <v>3720020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63</v>
      </c>
      <c r="H19" s="254">
        <v>363</v>
      </c>
      <c r="I19" s="312">
        <f>SUM(G19:H19)</f>
        <v>426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452779</v>
      </c>
      <c r="H20" s="255">
        <v>2171445</v>
      </c>
      <c r="I20" s="314">
        <f>SUM(G20:H20)</f>
        <v>2624224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84</v>
      </c>
      <c r="H24" s="254">
        <v>1721</v>
      </c>
      <c r="I24" s="312">
        <f>SUM(G24:H24)</f>
        <v>1805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812836</v>
      </c>
      <c r="H25" s="256">
        <v>19415317</v>
      </c>
      <c r="I25" s="314">
        <f>SUM(G25:H25)</f>
        <v>20228153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7</v>
      </c>
      <c r="H29" s="254">
        <v>30</v>
      </c>
      <c r="I29" s="312">
        <f>SUM(G29:H29)</f>
        <v>37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55879</v>
      </c>
      <c r="H30" s="255">
        <v>347943</v>
      </c>
      <c r="I30" s="314">
        <f>SUM(G30:H30)</f>
        <v>403822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354</v>
      </c>
      <c r="H34" s="254">
        <f>H14+H19+H24+H29</f>
        <v>2410</v>
      </c>
      <c r="I34" s="312">
        <f>SUM(G34:H34)</f>
        <v>2764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2360421</v>
      </c>
      <c r="H35" s="255">
        <f>H15+H20+H25+H30</f>
        <v>24615798</v>
      </c>
      <c r="I35" s="314">
        <f>SUM(G35:H35)</f>
        <v>26976219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4</v>
      </c>
      <c r="H40" s="254">
        <v>9</v>
      </c>
      <c r="I40" s="312">
        <f>SUM(G40:H40)</f>
        <v>13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16740</v>
      </c>
      <c r="H41" s="255">
        <v>44763</v>
      </c>
      <c r="I41" s="314">
        <f>SUM(G41:H41)</f>
        <v>61503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2006-12-27T10:00:42Z</cp:lastPrinted>
  <dcterms:created xsi:type="dcterms:W3CDTF">2006-12-27T00:16:47Z</dcterms:created>
  <dcterms:modified xsi:type="dcterms:W3CDTF">2008-07-16T06:50:53Z</dcterms:modified>
  <cp:category/>
  <cp:version/>
  <cp:contentType/>
  <cp:contentStatus/>
</cp:coreProperties>
</file>