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<sst xmlns="http://schemas.openxmlformats.org/spreadsheetml/2006/main" count="360" uniqueCount="134">
  <si>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</si>
  <si>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</si>
  <si>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</si>
  <si>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</si>
  <si>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</si>
  <si>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</si>
  <si>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</si>
  <si>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</si>
  <si>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</si>
  <si>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</si>
  <si>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</si>
  <si>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</si>
  <si>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</si>
  <si>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</si>
  <si>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</si>
  <si>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</si>
  <si>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</si>
  <si>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</si>
  <si>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</si>
  <si>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</si>
  <si>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</si>
  <si>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</si>
  <si>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</si>
  <si>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</si>
  <si>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</si>
  <si>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</si>
  <si>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</si>
  <si>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</si>
  <si>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</si>
  <si>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</si>
  <si>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</si>
  <si>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</si>
  <si>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</si>
  <si>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</si>
  <si>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</si>
  <si>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</si>
  <si>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</si>
  <si>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</si>
  <si>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</si>
  <si>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</si>
  <si>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</si>
  <si>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</si>
  <si>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</si>
  <si>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</si>
  <si>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</si>
  <si>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</si>
  <si>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</si>
  <si>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</si>
  <si>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</si>
  <si>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</si>
  <si>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</si>
  <si>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</si>
  <si>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</si>
  <si>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</si>
  <si>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</si>
  <si>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</si>
  <si>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</si>
  <si>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</si>
  <si>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</si>
  <si>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</si>
  <si>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</si>
  <si>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</si>
  <si>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</si>
  <si>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</si>
  <si>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</si>
  <si>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</si>
  <si>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</si>
  <si>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</si>
  <si>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</si>
  <si>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</si>
  <si>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</si>
  <si>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</si>
  <si>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</si>
  <si>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</si>
  <si>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</si>
  <si>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</si>
  <si>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</si>
  <si>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</si>
  <si>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</si>
  <si>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</si>
  <si>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</si>
  <si>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</si>
  <si>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</si>
  <si>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</si>
  <si>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</si>
  <si>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</si>
  <si>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</si>
  <si>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</si>
  <si>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</si>
  <si>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</si>
  <si>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</si>
  <si>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</si>
  <si>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</si>
  <si>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</si>
  <si>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</si>
  <si>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</si>
  <si>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</si>
  <si>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</si>
  <si>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</si>
  <si>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</si>
  <si>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</si>
  <si>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</si>
  <si>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</si>
  <si>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</si>
  <si>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</si>
  <si>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</si>
  <si>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</si>
  <si>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</si>
  <si>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</si>
  <si>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</si>
  <si>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</si>
  <si>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</si>
  <si>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</si>
  <si>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</si>
  <si>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</si>
  <si>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</si>
  <si>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</si>
  <si>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</si>
  <si>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</si>
  <si>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</si>
  <si>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</si>
  <si>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</si>
  <si>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</si>
  <si>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</si>
  <si>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</si>
  <si>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</si>
  <si>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</si>
  <si>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</si>
  <si>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</si>
  <si>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</si>
  <si>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</si>
  <si>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</si>
  <si>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</si>
  <si>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平成２０年７月月報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</si>
</sst>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5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6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4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1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2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5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1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39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0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47962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48022</v>
      </c>
      <c r="T14" s="262"/>
    </row>
    <row r="15" spans="3:20" ht="21.75" customHeight="1">
      <c r="C15" s="73" t="s">
        <v>18</v>
      </c>
      <c r="D15" s="261">
        <v>37700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37850</v>
      </c>
      <c r="T15" s="262"/>
    </row>
    <row r="16" spans="3:20" ht="21.75" customHeight="1">
      <c r="C16" s="75" t="s">
        <v>19</v>
      </c>
      <c r="D16" s="261">
        <v>870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872</v>
      </c>
      <c r="T16" s="262"/>
    </row>
    <row r="17" spans="3:20" ht="21.75" customHeight="1">
      <c r="C17" s="75" t="s">
        <v>20</v>
      </c>
      <c r="D17" s="261">
        <v>221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224</v>
      </c>
      <c r="T17" s="262"/>
    </row>
    <row r="18" spans="3:20" ht="21.75" customHeight="1" thickBot="1">
      <c r="C18" s="76" t="s">
        <v>2</v>
      </c>
      <c r="D18" s="257">
        <f>SUM(D14:H15)</f>
        <v>85662</v>
      </c>
      <c r="E18" s="258"/>
      <c r="F18" s="258"/>
      <c r="G18" s="258"/>
      <c r="H18" s="259"/>
      <c r="I18" s="77" t="s">
        <v>21</v>
      </c>
      <c r="J18" s="78"/>
      <c r="K18" s="258">
        <f>S23</f>
        <v>538</v>
      </c>
      <c r="L18" s="258"/>
      <c r="M18" s="259"/>
      <c r="N18" s="77" t="s">
        <v>22</v>
      </c>
      <c r="O18" s="78"/>
      <c r="P18" s="258">
        <f>S25</f>
        <v>328</v>
      </c>
      <c r="Q18" s="258"/>
      <c r="R18" s="259"/>
      <c r="S18" s="257">
        <f>SUM(S14:T15)</f>
        <v>85872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87</v>
      </c>
      <c r="E23" s="263"/>
      <c r="F23" s="264"/>
      <c r="G23" s="261">
        <v>2</v>
      </c>
      <c r="H23" s="263"/>
      <c r="I23" s="264"/>
      <c r="J23" s="261">
        <v>439</v>
      </c>
      <c r="K23" s="263"/>
      <c r="L23" s="264"/>
      <c r="M23" s="261">
        <v>0</v>
      </c>
      <c r="N23" s="263"/>
      <c r="O23" s="264"/>
      <c r="P23" s="261">
        <v>10</v>
      </c>
      <c r="Q23" s="263"/>
      <c r="R23" s="264"/>
      <c r="S23" s="89">
        <f>SUM(D23:R23)</f>
        <v>538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84</v>
      </c>
      <c r="E25" s="258"/>
      <c r="F25" s="259"/>
      <c r="G25" s="257">
        <v>4</v>
      </c>
      <c r="H25" s="258"/>
      <c r="I25" s="259"/>
      <c r="J25" s="257">
        <v>235</v>
      </c>
      <c r="K25" s="258"/>
      <c r="L25" s="259"/>
      <c r="M25" s="257">
        <v>4</v>
      </c>
      <c r="N25" s="258"/>
      <c r="O25" s="259"/>
      <c r="P25" s="257">
        <v>1</v>
      </c>
      <c r="Q25" s="258"/>
      <c r="R25" s="259"/>
      <c r="S25" s="90">
        <f>SUM(D25:R25)</f>
        <v>328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E2" sqref="E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平成２０年７月月報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2800</v>
      </c>
      <c r="G12" s="91">
        <f>SUM(G13:G14)</f>
        <v>1185</v>
      </c>
      <c r="H12" s="92">
        <f>SUM(F12:G12)</f>
        <v>3985</v>
      </c>
      <c r="I12" s="93">
        <f aca="true" t="shared" si="0" ref="I12:N12">SUM(I13:I14)</f>
        <v>0</v>
      </c>
      <c r="J12" s="95">
        <f t="shared" si="0"/>
        <v>2333</v>
      </c>
      <c r="K12" s="91">
        <f t="shared" si="0"/>
        <v>2036</v>
      </c>
      <c r="L12" s="91">
        <f t="shared" si="0"/>
        <v>1791</v>
      </c>
      <c r="M12" s="91">
        <f t="shared" si="0"/>
        <v>1245</v>
      </c>
      <c r="N12" s="91">
        <f t="shared" si="0"/>
        <v>1408</v>
      </c>
      <c r="O12" s="91">
        <f>SUM(I12:N12)</f>
        <v>8813</v>
      </c>
      <c r="P12" s="94">
        <f>H12+O12</f>
        <v>12798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474</v>
      </c>
      <c r="G13" s="91">
        <v>210</v>
      </c>
      <c r="H13" s="92">
        <f>SUM(F13:G13)</f>
        <v>684</v>
      </c>
      <c r="I13" s="93">
        <v>0</v>
      </c>
      <c r="J13" s="95">
        <v>340</v>
      </c>
      <c r="K13" s="91">
        <v>272</v>
      </c>
      <c r="L13" s="91">
        <v>241</v>
      </c>
      <c r="M13" s="91">
        <v>148</v>
      </c>
      <c r="N13" s="91">
        <v>186</v>
      </c>
      <c r="O13" s="91">
        <f>SUM(I13:N13)</f>
        <v>1187</v>
      </c>
      <c r="P13" s="94">
        <f>H13+O13</f>
        <v>1871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2326</v>
      </c>
      <c r="G14" s="91">
        <v>975</v>
      </c>
      <c r="H14" s="92">
        <f>SUM(F14:G14)</f>
        <v>3301</v>
      </c>
      <c r="I14" s="93">
        <v>0</v>
      </c>
      <c r="J14" s="95">
        <v>1993</v>
      </c>
      <c r="K14" s="91">
        <v>1764</v>
      </c>
      <c r="L14" s="91">
        <v>1550</v>
      </c>
      <c r="M14" s="91">
        <v>1097</v>
      </c>
      <c r="N14" s="91">
        <v>1222</v>
      </c>
      <c r="O14" s="91">
        <f>SUM(I14:N14)</f>
        <v>7626</v>
      </c>
      <c r="P14" s="94">
        <f>H14+O14</f>
        <v>10927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60</v>
      </c>
      <c r="G15" s="91">
        <v>55</v>
      </c>
      <c r="H15" s="92">
        <f>SUM(F15:G15)</f>
        <v>115</v>
      </c>
      <c r="I15" s="93">
        <v>0</v>
      </c>
      <c r="J15" s="95">
        <v>87</v>
      </c>
      <c r="K15" s="91">
        <v>65</v>
      </c>
      <c r="L15" s="91">
        <v>69</v>
      </c>
      <c r="M15" s="91">
        <v>57</v>
      </c>
      <c r="N15" s="91">
        <v>60</v>
      </c>
      <c r="O15" s="91">
        <f>SUM(I15:N15)</f>
        <v>338</v>
      </c>
      <c r="P15" s="94">
        <f>H15+O15</f>
        <v>453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2860</v>
      </c>
      <c r="G16" s="96">
        <f>G12+G15</f>
        <v>1240</v>
      </c>
      <c r="H16" s="97">
        <f>SUM(F16:G16)</f>
        <v>4100</v>
      </c>
      <c r="I16" s="98">
        <f aca="true" t="shared" si="1" ref="I16:N16">I12+I15</f>
        <v>0</v>
      </c>
      <c r="J16" s="100">
        <f t="shared" si="1"/>
        <v>2420</v>
      </c>
      <c r="K16" s="96">
        <f t="shared" si="1"/>
        <v>2101</v>
      </c>
      <c r="L16" s="96">
        <f t="shared" si="1"/>
        <v>1860</v>
      </c>
      <c r="M16" s="96">
        <f t="shared" si="1"/>
        <v>1302</v>
      </c>
      <c r="N16" s="96">
        <f t="shared" si="1"/>
        <v>1468</v>
      </c>
      <c r="O16" s="96">
        <f>SUM(I16:N16)</f>
        <v>9151</v>
      </c>
      <c r="P16" s="99">
        <f>H16+O16</f>
        <v>13251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1901</v>
      </c>
      <c r="G21" s="91">
        <v>894</v>
      </c>
      <c r="H21" s="92">
        <f>SUM(F21:G21)</f>
        <v>2795</v>
      </c>
      <c r="I21" s="93">
        <v>0</v>
      </c>
      <c r="J21" s="95">
        <v>1690</v>
      </c>
      <c r="K21" s="91">
        <v>1364</v>
      </c>
      <c r="L21" s="91">
        <v>1056</v>
      </c>
      <c r="M21" s="91">
        <v>570</v>
      </c>
      <c r="N21" s="91">
        <v>468</v>
      </c>
      <c r="O21" s="101">
        <f>SUM(I21:N21)</f>
        <v>5148</v>
      </c>
      <c r="P21" s="94">
        <f>O21+H21</f>
        <v>7943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34</v>
      </c>
      <c r="G22" s="91">
        <v>42</v>
      </c>
      <c r="H22" s="92">
        <f>SUM(F22:G22)</f>
        <v>76</v>
      </c>
      <c r="I22" s="93">
        <v>0</v>
      </c>
      <c r="J22" s="95">
        <v>63</v>
      </c>
      <c r="K22" s="91">
        <v>51</v>
      </c>
      <c r="L22" s="91">
        <v>55</v>
      </c>
      <c r="M22" s="91">
        <v>39</v>
      </c>
      <c r="N22" s="91">
        <v>26</v>
      </c>
      <c r="O22" s="101">
        <f>SUM(I22:N22)</f>
        <v>234</v>
      </c>
      <c r="P22" s="94">
        <f>O22+H22</f>
        <v>310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1935</v>
      </c>
      <c r="G23" s="96">
        <f aca="true" t="shared" si="2" ref="G23:N23">SUM(G21:G22)</f>
        <v>936</v>
      </c>
      <c r="H23" s="97">
        <f>SUM(F23:G23)</f>
        <v>2871</v>
      </c>
      <c r="I23" s="98">
        <f t="shared" si="2"/>
        <v>0</v>
      </c>
      <c r="J23" s="100">
        <f t="shared" si="2"/>
        <v>1753</v>
      </c>
      <c r="K23" s="96">
        <f t="shared" si="2"/>
        <v>1415</v>
      </c>
      <c r="L23" s="96">
        <f t="shared" si="2"/>
        <v>1111</v>
      </c>
      <c r="M23" s="96">
        <f t="shared" si="2"/>
        <v>609</v>
      </c>
      <c r="N23" s="96">
        <f t="shared" si="2"/>
        <v>494</v>
      </c>
      <c r="O23" s="102">
        <f>SUM(I23:N23)</f>
        <v>5382</v>
      </c>
      <c r="P23" s="99">
        <f>O23+H23</f>
        <v>8253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5</v>
      </c>
      <c r="G28" s="91">
        <v>5</v>
      </c>
      <c r="H28" s="92">
        <f>SUM(F28:G28)</f>
        <v>10</v>
      </c>
      <c r="I28" s="93">
        <v>0</v>
      </c>
      <c r="J28" s="95">
        <v>105</v>
      </c>
      <c r="K28" s="91">
        <v>116</v>
      </c>
      <c r="L28" s="91">
        <v>102</v>
      </c>
      <c r="M28" s="91">
        <v>94</v>
      </c>
      <c r="N28" s="91">
        <v>44</v>
      </c>
      <c r="O28" s="101">
        <f>SUM(I28:N28)</f>
        <v>461</v>
      </c>
      <c r="P28" s="94">
        <f>O28+H28</f>
        <v>471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1</v>
      </c>
      <c r="K29" s="91">
        <v>0</v>
      </c>
      <c r="L29" s="91">
        <v>1</v>
      </c>
      <c r="M29" s="91">
        <v>1</v>
      </c>
      <c r="N29" s="91">
        <v>2</v>
      </c>
      <c r="O29" s="101">
        <f>SUM(I29:N29)</f>
        <v>5</v>
      </c>
      <c r="P29" s="94">
        <f>O29+H29</f>
        <v>5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5</v>
      </c>
      <c r="G30" s="96">
        <f>SUM(G28:G29)</f>
        <v>5</v>
      </c>
      <c r="H30" s="97">
        <f>SUM(F30:G30)</f>
        <v>10</v>
      </c>
      <c r="I30" s="98">
        <f aca="true" t="shared" si="3" ref="I30:N30">SUM(I28:I29)</f>
        <v>0</v>
      </c>
      <c r="J30" s="100">
        <f t="shared" si="3"/>
        <v>106</v>
      </c>
      <c r="K30" s="96">
        <f t="shared" si="3"/>
        <v>116</v>
      </c>
      <c r="L30" s="96">
        <f t="shared" si="3"/>
        <v>103</v>
      </c>
      <c r="M30" s="96">
        <f t="shared" si="3"/>
        <v>95</v>
      </c>
      <c r="N30" s="96">
        <f t="shared" si="3"/>
        <v>46</v>
      </c>
      <c r="O30" s="102">
        <f>SUM(I30:N30)</f>
        <v>466</v>
      </c>
      <c r="P30" s="99">
        <f>O30+H30</f>
        <v>476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1</v>
      </c>
      <c r="H35" s="104">
        <f aca="true" t="shared" si="5" ref="H35:H44">SUM(F35:G35)</f>
        <v>1</v>
      </c>
      <c r="I35" s="103">
        <f t="shared" si="4"/>
        <v>75</v>
      </c>
      <c r="J35" s="105">
        <f t="shared" si="4"/>
        <v>164</v>
      </c>
      <c r="K35" s="105">
        <f t="shared" si="4"/>
        <v>240</v>
      </c>
      <c r="L35" s="105">
        <f t="shared" si="4"/>
        <v>275</v>
      </c>
      <c r="M35" s="105">
        <f t="shared" si="4"/>
        <v>343</v>
      </c>
      <c r="N35" s="106">
        <f aca="true" t="shared" si="6" ref="N35:N44">SUM(I35:M35)</f>
        <v>1097</v>
      </c>
      <c r="O35" s="107">
        <f aca="true" t="shared" si="7" ref="O35:O43">SUM(H35+N35)</f>
        <v>1098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1</v>
      </c>
      <c r="H36" s="92">
        <f t="shared" si="5"/>
        <v>1</v>
      </c>
      <c r="I36" s="95">
        <v>75</v>
      </c>
      <c r="J36" s="91">
        <v>164</v>
      </c>
      <c r="K36" s="91">
        <v>240</v>
      </c>
      <c r="L36" s="91">
        <v>274</v>
      </c>
      <c r="M36" s="91">
        <v>337</v>
      </c>
      <c r="N36" s="101">
        <f t="shared" si="6"/>
        <v>1090</v>
      </c>
      <c r="O36" s="94">
        <f t="shared" si="7"/>
        <v>1091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6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152</v>
      </c>
      <c r="J38" s="105">
        <f>SUM(J39:J40)</f>
        <v>230</v>
      </c>
      <c r="K38" s="105">
        <f>SUM(K39:K40)</f>
        <v>242</v>
      </c>
      <c r="L38" s="105">
        <f>SUM(L39:L40)</f>
        <v>173</v>
      </c>
      <c r="M38" s="105">
        <f>SUM(M39:M40)</f>
        <v>138</v>
      </c>
      <c r="N38" s="106">
        <f t="shared" si="6"/>
        <v>935</v>
      </c>
      <c r="O38" s="107">
        <f t="shared" si="7"/>
        <v>935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149</v>
      </c>
      <c r="J39" s="91">
        <v>227</v>
      </c>
      <c r="K39" s="91">
        <v>238</v>
      </c>
      <c r="L39" s="91">
        <v>168</v>
      </c>
      <c r="M39" s="91">
        <v>130</v>
      </c>
      <c r="N39" s="101">
        <f t="shared" si="6"/>
        <v>912</v>
      </c>
      <c r="O39" s="94">
        <f t="shared" si="7"/>
        <v>912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3</v>
      </c>
      <c r="J40" s="96">
        <v>3</v>
      </c>
      <c r="K40" s="96">
        <v>4</v>
      </c>
      <c r="L40" s="96">
        <v>5</v>
      </c>
      <c r="M40" s="96">
        <v>8</v>
      </c>
      <c r="N40" s="102">
        <f t="shared" si="6"/>
        <v>23</v>
      </c>
      <c r="O40" s="99">
        <f t="shared" si="7"/>
        <v>23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2</v>
      </c>
      <c r="K41" s="105">
        <f>SUM(K42:K43)</f>
        <v>21</v>
      </c>
      <c r="L41" s="105">
        <f>SUM(L42:L43)</f>
        <v>59</v>
      </c>
      <c r="M41" s="105">
        <f>SUM(M42:M43)</f>
        <v>204</v>
      </c>
      <c r="N41" s="106">
        <f t="shared" si="6"/>
        <v>293</v>
      </c>
      <c r="O41" s="107">
        <f t="shared" si="7"/>
        <v>293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2</v>
      </c>
      <c r="K42" s="91">
        <v>20</v>
      </c>
      <c r="L42" s="91">
        <v>55</v>
      </c>
      <c r="M42" s="91">
        <v>202</v>
      </c>
      <c r="N42" s="101">
        <f t="shared" si="6"/>
        <v>286</v>
      </c>
      <c r="O42" s="94">
        <f t="shared" si="7"/>
        <v>286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1</v>
      </c>
      <c r="L43" s="96">
        <v>4</v>
      </c>
      <c r="M43" s="96">
        <v>2</v>
      </c>
      <c r="N43" s="102">
        <f t="shared" si="6"/>
        <v>7</v>
      </c>
      <c r="O43" s="99">
        <f t="shared" si="7"/>
        <v>7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1</v>
      </c>
      <c r="H44" s="109">
        <f t="shared" si="5"/>
        <v>1</v>
      </c>
      <c r="I44" s="100">
        <v>231</v>
      </c>
      <c r="J44" s="96">
        <v>392</v>
      </c>
      <c r="K44" s="96">
        <v>499</v>
      </c>
      <c r="L44" s="96">
        <v>504</v>
      </c>
      <c r="M44" s="96">
        <v>685</v>
      </c>
      <c r="N44" s="102">
        <f t="shared" si="6"/>
        <v>2311</v>
      </c>
      <c r="O44" s="110">
        <f>H44+N44</f>
        <v>2312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F5" sqref="F5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平成２０年７月月報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4375</v>
      </c>
      <c r="H12" s="183">
        <f t="shared" si="0"/>
        <v>2385</v>
      </c>
      <c r="I12" s="184">
        <f t="shared" si="0"/>
        <v>6760</v>
      </c>
      <c r="J12" s="185">
        <f>J13+J19+J22+J26+J30+J31</f>
        <v>2</v>
      </c>
      <c r="K12" s="183">
        <f t="shared" si="0"/>
        <v>5036</v>
      </c>
      <c r="L12" s="182">
        <f t="shared" si="0"/>
        <v>4587</v>
      </c>
      <c r="M12" s="182">
        <f t="shared" si="0"/>
        <v>4090</v>
      </c>
      <c r="N12" s="182">
        <f t="shared" si="0"/>
        <v>2450</v>
      </c>
      <c r="O12" s="183">
        <f t="shared" si="0"/>
        <v>2272</v>
      </c>
      <c r="P12" s="182">
        <f t="shared" si="0"/>
        <v>18437</v>
      </c>
      <c r="Q12" s="186">
        <f t="shared" si="0"/>
        <v>25197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1545</v>
      </c>
      <c r="H13" s="188">
        <f t="shared" si="1"/>
        <v>738</v>
      </c>
      <c r="I13" s="189">
        <f t="shared" si="1"/>
        <v>2283</v>
      </c>
      <c r="J13" s="190">
        <f t="shared" si="1"/>
        <v>2</v>
      </c>
      <c r="K13" s="188">
        <f t="shared" si="1"/>
        <v>1524</v>
      </c>
      <c r="L13" s="187">
        <f t="shared" si="1"/>
        <v>1302</v>
      </c>
      <c r="M13" s="187">
        <f t="shared" si="1"/>
        <v>1260</v>
      </c>
      <c r="N13" s="187">
        <f t="shared" si="1"/>
        <v>872</v>
      </c>
      <c r="O13" s="188">
        <f t="shared" si="1"/>
        <v>1017</v>
      </c>
      <c r="P13" s="187">
        <f t="shared" si="1"/>
        <v>5977</v>
      </c>
      <c r="Q13" s="191">
        <f t="shared" si="1"/>
        <v>8260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1402</v>
      </c>
      <c r="H14" s="188">
        <v>580</v>
      </c>
      <c r="I14" s="189">
        <f>SUM(G14:H14)</f>
        <v>1982</v>
      </c>
      <c r="J14" s="190">
        <v>2</v>
      </c>
      <c r="K14" s="188">
        <v>1120</v>
      </c>
      <c r="L14" s="187">
        <v>825</v>
      </c>
      <c r="M14" s="187">
        <v>662</v>
      </c>
      <c r="N14" s="187">
        <v>407</v>
      </c>
      <c r="O14" s="188">
        <v>405</v>
      </c>
      <c r="P14" s="187">
        <f>SUM(J14:O14)</f>
        <v>3421</v>
      </c>
      <c r="Q14" s="191">
        <f>I14+P14</f>
        <v>5403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4</v>
      </c>
      <c r="L15" s="187">
        <v>17</v>
      </c>
      <c r="M15" s="187">
        <v>43</v>
      </c>
      <c r="N15" s="187">
        <v>55</v>
      </c>
      <c r="O15" s="188">
        <v>147</v>
      </c>
      <c r="P15" s="187">
        <f>SUM(J15:O15)</f>
        <v>266</v>
      </c>
      <c r="Q15" s="191">
        <f>I15+P15</f>
        <v>267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59</v>
      </c>
      <c r="H16" s="188">
        <v>78</v>
      </c>
      <c r="I16" s="189">
        <f>SUM(G16:H16)</f>
        <v>137</v>
      </c>
      <c r="J16" s="190">
        <v>0</v>
      </c>
      <c r="K16" s="188">
        <v>173</v>
      </c>
      <c r="L16" s="187">
        <v>203</v>
      </c>
      <c r="M16" s="187">
        <v>277</v>
      </c>
      <c r="N16" s="187">
        <v>201</v>
      </c>
      <c r="O16" s="188">
        <v>262</v>
      </c>
      <c r="P16" s="187">
        <f>SUM(J16:O16)</f>
        <v>1116</v>
      </c>
      <c r="Q16" s="191">
        <f>I16+P16</f>
        <v>1253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7</v>
      </c>
      <c r="H17" s="188">
        <v>9</v>
      </c>
      <c r="I17" s="189">
        <f>SUM(G17:H17)</f>
        <v>16</v>
      </c>
      <c r="J17" s="190">
        <v>0</v>
      </c>
      <c r="K17" s="188">
        <v>12</v>
      </c>
      <c r="L17" s="187">
        <v>28</v>
      </c>
      <c r="M17" s="187">
        <v>22</v>
      </c>
      <c r="N17" s="187">
        <v>15</v>
      </c>
      <c r="O17" s="188">
        <v>11</v>
      </c>
      <c r="P17" s="187">
        <f>SUM(J17:O17)</f>
        <v>88</v>
      </c>
      <c r="Q17" s="191">
        <f>I17+P17</f>
        <v>104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77</v>
      </c>
      <c r="H18" s="188">
        <v>70</v>
      </c>
      <c r="I18" s="189">
        <f>SUM(G18:H18)</f>
        <v>147</v>
      </c>
      <c r="J18" s="190">
        <v>0</v>
      </c>
      <c r="K18" s="188">
        <v>215</v>
      </c>
      <c r="L18" s="187">
        <v>229</v>
      </c>
      <c r="M18" s="187">
        <v>256</v>
      </c>
      <c r="N18" s="187">
        <v>194</v>
      </c>
      <c r="O18" s="188">
        <v>192</v>
      </c>
      <c r="P18" s="187">
        <f>SUM(J18:O18)</f>
        <v>1086</v>
      </c>
      <c r="Q18" s="191">
        <f>I18+P18</f>
        <v>1233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555</v>
      </c>
      <c r="H19" s="188">
        <f t="shared" si="2"/>
        <v>405</v>
      </c>
      <c r="I19" s="189">
        <f t="shared" si="2"/>
        <v>960</v>
      </c>
      <c r="J19" s="190">
        <f t="shared" si="2"/>
        <v>0</v>
      </c>
      <c r="K19" s="188">
        <f t="shared" si="2"/>
        <v>1015</v>
      </c>
      <c r="L19" s="187">
        <f>SUM(L20:L21)</f>
        <v>870</v>
      </c>
      <c r="M19" s="187">
        <f t="shared" si="2"/>
        <v>709</v>
      </c>
      <c r="N19" s="187">
        <f t="shared" si="2"/>
        <v>352</v>
      </c>
      <c r="O19" s="188">
        <f t="shared" si="2"/>
        <v>194</v>
      </c>
      <c r="P19" s="187">
        <f>SUM(P20:P21)</f>
        <v>3140</v>
      </c>
      <c r="Q19" s="191">
        <f t="shared" si="2"/>
        <v>4100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465</v>
      </c>
      <c r="H20" s="188">
        <v>340</v>
      </c>
      <c r="I20" s="189">
        <f>SUM(G20:H20)</f>
        <v>805</v>
      </c>
      <c r="J20" s="190">
        <v>0</v>
      </c>
      <c r="K20" s="188">
        <v>825</v>
      </c>
      <c r="L20" s="187">
        <v>655</v>
      </c>
      <c r="M20" s="187">
        <v>537</v>
      </c>
      <c r="N20" s="187">
        <v>258</v>
      </c>
      <c r="O20" s="188">
        <v>150</v>
      </c>
      <c r="P20" s="187">
        <f>SUM(J20:O20)</f>
        <v>2425</v>
      </c>
      <c r="Q20" s="191">
        <f>I20+P20</f>
        <v>3230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90</v>
      </c>
      <c r="H21" s="188">
        <v>65</v>
      </c>
      <c r="I21" s="189">
        <f>SUM(G21:H21)</f>
        <v>155</v>
      </c>
      <c r="J21" s="190">
        <v>0</v>
      </c>
      <c r="K21" s="188">
        <v>190</v>
      </c>
      <c r="L21" s="187">
        <v>215</v>
      </c>
      <c r="M21" s="187">
        <v>172</v>
      </c>
      <c r="N21" s="187">
        <v>94</v>
      </c>
      <c r="O21" s="188">
        <v>44</v>
      </c>
      <c r="P21" s="187">
        <f>SUM(J21:O21)</f>
        <v>715</v>
      </c>
      <c r="Q21" s="191">
        <f>I21+P21</f>
        <v>870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10</v>
      </c>
      <c r="H22" s="188">
        <f t="shared" si="3"/>
        <v>15</v>
      </c>
      <c r="I22" s="189">
        <f t="shared" si="3"/>
        <v>25</v>
      </c>
      <c r="J22" s="190">
        <f t="shared" si="3"/>
        <v>0</v>
      </c>
      <c r="K22" s="188">
        <f t="shared" si="3"/>
        <v>119</v>
      </c>
      <c r="L22" s="187">
        <f t="shared" si="3"/>
        <v>167</v>
      </c>
      <c r="M22" s="187">
        <f t="shared" si="3"/>
        <v>203</v>
      </c>
      <c r="N22" s="187">
        <f t="shared" si="3"/>
        <v>150</v>
      </c>
      <c r="O22" s="188">
        <f t="shared" si="3"/>
        <v>109</v>
      </c>
      <c r="P22" s="187">
        <f t="shared" si="3"/>
        <v>748</v>
      </c>
      <c r="Q22" s="191">
        <f t="shared" si="3"/>
        <v>773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9</v>
      </c>
      <c r="H23" s="188">
        <v>12</v>
      </c>
      <c r="I23" s="189">
        <f>SUM(G23:H23)</f>
        <v>21</v>
      </c>
      <c r="J23" s="190">
        <v>0</v>
      </c>
      <c r="K23" s="188">
        <v>108</v>
      </c>
      <c r="L23" s="187">
        <v>140</v>
      </c>
      <c r="M23" s="187">
        <v>157</v>
      </c>
      <c r="N23" s="187">
        <v>115</v>
      </c>
      <c r="O23" s="188">
        <v>75</v>
      </c>
      <c r="P23" s="187">
        <f>SUM(J23:O23)</f>
        <v>595</v>
      </c>
      <c r="Q23" s="191">
        <f>I23+P23</f>
        <v>616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3</v>
      </c>
      <c r="I24" s="189">
        <f>SUM(G24:H24)</f>
        <v>4</v>
      </c>
      <c r="J24" s="190">
        <v>0</v>
      </c>
      <c r="K24" s="188">
        <v>11</v>
      </c>
      <c r="L24" s="187">
        <v>27</v>
      </c>
      <c r="M24" s="187">
        <v>46</v>
      </c>
      <c r="N24" s="187">
        <v>34</v>
      </c>
      <c r="O24" s="188">
        <v>34</v>
      </c>
      <c r="P24" s="187">
        <f>SUM(J24:O24)</f>
        <v>152</v>
      </c>
      <c r="Q24" s="191">
        <f>I24+P24</f>
        <v>156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1</v>
      </c>
      <c r="O25" s="188">
        <v>0</v>
      </c>
      <c r="P25" s="187">
        <f>SUM(J25:O25)</f>
        <v>1</v>
      </c>
      <c r="Q25" s="191">
        <f>I25+P25</f>
        <v>1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349</v>
      </c>
      <c r="H26" s="188">
        <f t="shared" si="4"/>
        <v>287</v>
      </c>
      <c r="I26" s="189">
        <f t="shared" si="4"/>
        <v>636</v>
      </c>
      <c r="J26" s="190">
        <f t="shared" si="4"/>
        <v>0</v>
      </c>
      <c r="K26" s="188">
        <f t="shared" si="4"/>
        <v>628</v>
      </c>
      <c r="L26" s="187">
        <f t="shared" si="4"/>
        <v>858</v>
      </c>
      <c r="M26" s="187">
        <f t="shared" si="4"/>
        <v>840</v>
      </c>
      <c r="N26" s="187">
        <f t="shared" si="4"/>
        <v>496</v>
      </c>
      <c r="O26" s="188">
        <f t="shared" si="4"/>
        <v>466</v>
      </c>
      <c r="P26" s="187">
        <f t="shared" si="4"/>
        <v>3288</v>
      </c>
      <c r="Q26" s="191">
        <f t="shared" si="4"/>
        <v>3924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290</v>
      </c>
      <c r="H27" s="188">
        <v>268</v>
      </c>
      <c r="I27" s="189">
        <f>SUM(G27:H27)</f>
        <v>558</v>
      </c>
      <c r="J27" s="190">
        <v>0</v>
      </c>
      <c r="K27" s="188">
        <v>585</v>
      </c>
      <c r="L27" s="187">
        <v>810</v>
      </c>
      <c r="M27" s="187">
        <v>792</v>
      </c>
      <c r="N27" s="187">
        <v>479</v>
      </c>
      <c r="O27" s="188">
        <v>454</v>
      </c>
      <c r="P27" s="187">
        <f>SUM(J27:O27)</f>
        <v>3120</v>
      </c>
      <c r="Q27" s="191">
        <f>I27+P27</f>
        <v>3678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34</v>
      </c>
      <c r="H28" s="188">
        <v>10</v>
      </c>
      <c r="I28" s="189">
        <f>SUM(G28:H28)</f>
        <v>44</v>
      </c>
      <c r="J28" s="190">
        <v>0</v>
      </c>
      <c r="K28" s="188">
        <v>22</v>
      </c>
      <c r="L28" s="187">
        <v>30</v>
      </c>
      <c r="M28" s="187">
        <v>29</v>
      </c>
      <c r="N28" s="187">
        <v>11</v>
      </c>
      <c r="O28" s="188">
        <v>8</v>
      </c>
      <c r="P28" s="187">
        <f>SUM(J28:O28)</f>
        <v>100</v>
      </c>
      <c r="Q28" s="191">
        <f>I28+P28</f>
        <v>144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25</v>
      </c>
      <c r="H29" s="188">
        <v>9</v>
      </c>
      <c r="I29" s="189">
        <f>SUM(G29:H29)</f>
        <v>34</v>
      </c>
      <c r="J29" s="190">
        <v>0</v>
      </c>
      <c r="K29" s="188">
        <v>21</v>
      </c>
      <c r="L29" s="187">
        <v>18</v>
      </c>
      <c r="M29" s="187">
        <v>19</v>
      </c>
      <c r="N29" s="187">
        <v>6</v>
      </c>
      <c r="O29" s="188">
        <v>4</v>
      </c>
      <c r="P29" s="187">
        <f>SUM(J29:O29)</f>
        <v>68</v>
      </c>
      <c r="Q29" s="191">
        <f>I29+P29</f>
        <v>102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55</v>
      </c>
      <c r="H30" s="188">
        <v>39</v>
      </c>
      <c r="I30" s="189">
        <f>SUM(G30:H30)</f>
        <v>94</v>
      </c>
      <c r="J30" s="190">
        <v>0</v>
      </c>
      <c r="K30" s="188">
        <v>92</v>
      </c>
      <c r="L30" s="187">
        <v>92</v>
      </c>
      <c r="M30" s="187">
        <v>71</v>
      </c>
      <c r="N30" s="187">
        <v>42</v>
      </c>
      <c r="O30" s="188">
        <v>34</v>
      </c>
      <c r="P30" s="187">
        <f>SUM(J30:O30)</f>
        <v>331</v>
      </c>
      <c r="Q30" s="191">
        <f>I30+P30</f>
        <v>425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1861</v>
      </c>
      <c r="H31" s="193">
        <v>901</v>
      </c>
      <c r="I31" s="194">
        <f>SUM(G31:H31)</f>
        <v>2762</v>
      </c>
      <c r="J31" s="195">
        <v>0</v>
      </c>
      <c r="K31" s="193">
        <v>1658</v>
      </c>
      <c r="L31" s="192">
        <v>1298</v>
      </c>
      <c r="M31" s="192">
        <v>1007</v>
      </c>
      <c r="N31" s="192">
        <v>538</v>
      </c>
      <c r="O31" s="193">
        <v>452</v>
      </c>
      <c r="P31" s="194">
        <f>SUM(J31:O31)</f>
        <v>4953</v>
      </c>
      <c r="Q31" s="196">
        <f>I31+P31</f>
        <v>7715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6</v>
      </c>
      <c r="H32" s="183">
        <f t="shared" si="5"/>
        <v>6</v>
      </c>
      <c r="I32" s="184">
        <f t="shared" si="5"/>
        <v>12</v>
      </c>
      <c r="J32" s="185">
        <f t="shared" si="5"/>
        <v>0</v>
      </c>
      <c r="K32" s="183">
        <f t="shared" si="5"/>
        <v>107</v>
      </c>
      <c r="L32" s="182">
        <f t="shared" si="5"/>
        <v>117</v>
      </c>
      <c r="M32" s="182">
        <f t="shared" si="5"/>
        <v>105</v>
      </c>
      <c r="N32" s="182">
        <f t="shared" si="5"/>
        <v>96</v>
      </c>
      <c r="O32" s="183">
        <f t="shared" si="5"/>
        <v>50</v>
      </c>
      <c r="P32" s="182">
        <f t="shared" si="5"/>
        <v>475</v>
      </c>
      <c r="Q32" s="186">
        <f t="shared" si="5"/>
        <v>487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5</v>
      </c>
      <c r="H34" s="188">
        <v>1</v>
      </c>
      <c r="I34" s="189">
        <f>SUM(G34:H34)</f>
        <v>6</v>
      </c>
      <c r="J34" s="190">
        <v>0</v>
      </c>
      <c r="K34" s="188">
        <v>18</v>
      </c>
      <c r="L34" s="187">
        <v>26</v>
      </c>
      <c r="M34" s="187">
        <v>25</v>
      </c>
      <c r="N34" s="187">
        <v>39</v>
      </c>
      <c r="O34" s="188">
        <v>22</v>
      </c>
      <c r="P34" s="187">
        <f t="shared" si="6"/>
        <v>130</v>
      </c>
      <c r="Q34" s="191">
        <f t="shared" si="7"/>
        <v>136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1</v>
      </c>
      <c r="H35" s="188">
        <v>3</v>
      </c>
      <c r="I35" s="189">
        <f>SUM(G35:H35)</f>
        <v>4</v>
      </c>
      <c r="J35" s="190">
        <v>0</v>
      </c>
      <c r="K35" s="188">
        <v>14</v>
      </c>
      <c r="L35" s="187">
        <v>7</v>
      </c>
      <c r="M35" s="187">
        <v>11</v>
      </c>
      <c r="N35" s="187">
        <v>5</v>
      </c>
      <c r="O35" s="188">
        <v>4</v>
      </c>
      <c r="P35" s="187">
        <f t="shared" si="6"/>
        <v>41</v>
      </c>
      <c r="Q35" s="191">
        <f t="shared" si="7"/>
        <v>45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2</v>
      </c>
      <c r="I36" s="189">
        <f>SUM(G36:H36)</f>
        <v>2</v>
      </c>
      <c r="J36" s="200"/>
      <c r="K36" s="188">
        <v>75</v>
      </c>
      <c r="L36" s="187">
        <v>84</v>
      </c>
      <c r="M36" s="187">
        <v>69</v>
      </c>
      <c r="N36" s="187">
        <v>52</v>
      </c>
      <c r="O36" s="188">
        <v>24</v>
      </c>
      <c r="P36" s="187">
        <f t="shared" si="6"/>
        <v>304</v>
      </c>
      <c r="Q36" s="191">
        <f t="shared" si="7"/>
        <v>306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1</v>
      </c>
      <c r="I39" s="184">
        <f>SUM(I40:I42)</f>
        <v>1</v>
      </c>
      <c r="J39" s="203"/>
      <c r="K39" s="183">
        <f aca="true" t="shared" si="8" ref="K39:Q39">SUM(K40:K42)</f>
        <v>241</v>
      </c>
      <c r="L39" s="182">
        <f t="shared" si="8"/>
        <v>402</v>
      </c>
      <c r="M39" s="182">
        <f t="shared" si="8"/>
        <v>513</v>
      </c>
      <c r="N39" s="182">
        <f t="shared" si="8"/>
        <v>512</v>
      </c>
      <c r="O39" s="183">
        <f t="shared" si="8"/>
        <v>698</v>
      </c>
      <c r="P39" s="182">
        <f t="shared" si="8"/>
        <v>2366</v>
      </c>
      <c r="Q39" s="186">
        <f t="shared" si="8"/>
        <v>2367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1</v>
      </c>
      <c r="I40" s="189">
        <f>SUM(G40:H40)</f>
        <v>1</v>
      </c>
      <c r="J40" s="200"/>
      <c r="K40" s="188">
        <v>74</v>
      </c>
      <c r="L40" s="187">
        <v>162</v>
      </c>
      <c r="M40" s="187">
        <v>238</v>
      </c>
      <c r="N40" s="187">
        <v>276</v>
      </c>
      <c r="O40" s="188">
        <v>345</v>
      </c>
      <c r="P40" s="187">
        <f>SUM(J40:O40)</f>
        <v>1095</v>
      </c>
      <c r="Q40" s="191">
        <f>I40+P40</f>
        <v>1096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160</v>
      </c>
      <c r="L41" s="187">
        <v>238</v>
      </c>
      <c r="M41" s="187">
        <v>254</v>
      </c>
      <c r="N41" s="187">
        <v>176</v>
      </c>
      <c r="O41" s="188">
        <v>143</v>
      </c>
      <c r="P41" s="187">
        <f>SUM(J41:O41)</f>
        <v>971</v>
      </c>
      <c r="Q41" s="191">
        <f>I41+P41</f>
        <v>971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7</v>
      </c>
      <c r="L42" s="209">
        <v>2</v>
      </c>
      <c r="M42" s="209">
        <v>21</v>
      </c>
      <c r="N42" s="209">
        <v>60</v>
      </c>
      <c r="O42" s="208">
        <v>210</v>
      </c>
      <c r="P42" s="209">
        <f>SUM(J42:O42)</f>
        <v>300</v>
      </c>
      <c r="Q42" s="210">
        <f>I42+P42</f>
        <v>300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4381</v>
      </c>
      <c r="H43" s="212">
        <f t="shared" si="9"/>
        <v>2392</v>
      </c>
      <c r="I43" s="213">
        <f t="shared" si="9"/>
        <v>6773</v>
      </c>
      <c r="J43" s="214">
        <f>J12+J32+J39</f>
        <v>2</v>
      </c>
      <c r="K43" s="212">
        <f t="shared" si="9"/>
        <v>5384</v>
      </c>
      <c r="L43" s="211">
        <f t="shared" si="9"/>
        <v>5106</v>
      </c>
      <c r="M43" s="211">
        <f t="shared" si="9"/>
        <v>4708</v>
      </c>
      <c r="N43" s="211">
        <f t="shared" si="9"/>
        <v>3058</v>
      </c>
      <c r="O43" s="212">
        <f t="shared" si="9"/>
        <v>3020</v>
      </c>
      <c r="P43" s="211">
        <f t="shared" si="9"/>
        <v>21278</v>
      </c>
      <c r="Q43" s="215">
        <f t="shared" si="9"/>
        <v>28051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5466062</v>
      </c>
      <c r="H45" s="183">
        <f t="shared" si="10"/>
        <v>4947819</v>
      </c>
      <c r="I45" s="184">
        <f t="shared" si="10"/>
        <v>10413881</v>
      </c>
      <c r="J45" s="185">
        <f t="shared" si="10"/>
        <v>6185</v>
      </c>
      <c r="K45" s="183">
        <f t="shared" si="10"/>
        <v>15326745</v>
      </c>
      <c r="L45" s="182">
        <f t="shared" si="10"/>
        <v>16370561</v>
      </c>
      <c r="M45" s="182">
        <f t="shared" si="10"/>
        <v>17516997</v>
      </c>
      <c r="N45" s="182">
        <f t="shared" si="10"/>
        <v>11837646</v>
      </c>
      <c r="O45" s="183">
        <f t="shared" si="10"/>
        <v>11533598</v>
      </c>
      <c r="P45" s="182">
        <f t="shared" si="10"/>
        <v>72591732</v>
      </c>
      <c r="Q45" s="186">
        <f t="shared" si="10"/>
        <v>83005613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2769613</v>
      </c>
      <c r="H46" s="188">
        <f t="shared" si="11"/>
        <v>1849182</v>
      </c>
      <c r="I46" s="189">
        <f t="shared" si="11"/>
        <v>4618795</v>
      </c>
      <c r="J46" s="190">
        <f t="shared" si="11"/>
        <v>6085</v>
      </c>
      <c r="K46" s="188">
        <f t="shared" si="11"/>
        <v>5886827</v>
      </c>
      <c r="L46" s="187">
        <f t="shared" si="11"/>
        <v>6000337</v>
      </c>
      <c r="M46" s="187">
        <f t="shared" si="11"/>
        <v>7021007</v>
      </c>
      <c r="N46" s="187">
        <f t="shared" si="11"/>
        <v>5071086</v>
      </c>
      <c r="O46" s="188">
        <f t="shared" si="11"/>
        <v>6750263</v>
      </c>
      <c r="P46" s="187">
        <f t="shared" si="11"/>
        <v>30735605</v>
      </c>
      <c r="Q46" s="191">
        <f t="shared" si="11"/>
        <v>35354400</v>
      </c>
    </row>
    <row r="47" spans="3:17" ht="18" customHeight="1">
      <c r="C47" s="130"/>
      <c r="D47" s="133"/>
      <c r="E47" s="134" t="s">
        <v>92</v>
      </c>
      <c r="F47" s="135"/>
      <c r="G47" s="187">
        <v>2558471</v>
      </c>
      <c r="H47" s="188">
        <v>1509706</v>
      </c>
      <c r="I47" s="189">
        <f>SUM(G47:H47)</f>
        <v>4068177</v>
      </c>
      <c r="J47" s="190">
        <v>6085</v>
      </c>
      <c r="K47" s="188">
        <v>4931551</v>
      </c>
      <c r="L47" s="187">
        <v>4794622</v>
      </c>
      <c r="M47" s="187">
        <v>5179310</v>
      </c>
      <c r="N47" s="187">
        <v>3578677</v>
      </c>
      <c r="O47" s="188">
        <v>4210630</v>
      </c>
      <c r="P47" s="187">
        <f>SUM(J47:O47)</f>
        <v>22700875</v>
      </c>
      <c r="Q47" s="191">
        <f>I47+P47</f>
        <v>26769052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6832</v>
      </c>
      <c r="I48" s="189">
        <f>SUM(G48:H48)</f>
        <v>6832</v>
      </c>
      <c r="J48" s="190">
        <v>0</v>
      </c>
      <c r="K48" s="188">
        <v>17200</v>
      </c>
      <c r="L48" s="187">
        <v>85350</v>
      </c>
      <c r="M48" s="187">
        <v>231388</v>
      </c>
      <c r="N48" s="187">
        <v>287977</v>
      </c>
      <c r="O48" s="188">
        <v>886800</v>
      </c>
      <c r="P48" s="187">
        <f>SUM(J48:O48)</f>
        <v>1508715</v>
      </c>
      <c r="Q48" s="191">
        <f>I48+P48</f>
        <v>1515547</v>
      </c>
    </row>
    <row r="49" spans="3:17" ht="18" customHeight="1">
      <c r="C49" s="130"/>
      <c r="D49" s="133"/>
      <c r="E49" s="134" t="s">
        <v>94</v>
      </c>
      <c r="F49" s="135"/>
      <c r="G49" s="187">
        <v>131303</v>
      </c>
      <c r="H49" s="188">
        <v>255794</v>
      </c>
      <c r="I49" s="189">
        <f>SUM(G49:H49)</f>
        <v>387097</v>
      </c>
      <c r="J49" s="190">
        <v>0</v>
      </c>
      <c r="K49" s="188">
        <v>707876</v>
      </c>
      <c r="L49" s="187">
        <v>857885</v>
      </c>
      <c r="M49" s="187">
        <v>1349379</v>
      </c>
      <c r="N49" s="187">
        <v>989572</v>
      </c>
      <c r="O49" s="188">
        <v>1452243</v>
      </c>
      <c r="P49" s="187">
        <f>SUM(J49:O49)</f>
        <v>5356955</v>
      </c>
      <c r="Q49" s="191">
        <f>I49+P49</f>
        <v>5744052</v>
      </c>
    </row>
    <row r="50" spans="3:17" ht="18" customHeight="1">
      <c r="C50" s="130"/>
      <c r="D50" s="133"/>
      <c r="E50" s="134" t="s">
        <v>95</v>
      </c>
      <c r="F50" s="135"/>
      <c r="G50" s="187">
        <v>15879</v>
      </c>
      <c r="H50" s="188">
        <v>18680</v>
      </c>
      <c r="I50" s="189">
        <f>SUM(G50:H50)</f>
        <v>34559</v>
      </c>
      <c r="J50" s="190">
        <v>0</v>
      </c>
      <c r="K50" s="188">
        <v>38480</v>
      </c>
      <c r="L50" s="187">
        <v>65520</v>
      </c>
      <c r="M50" s="187">
        <v>48520</v>
      </c>
      <c r="N50" s="187">
        <v>42460</v>
      </c>
      <c r="O50" s="188">
        <v>28080</v>
      </c>
      <c r="P50" s="187">
        <f>SUM(J50:O50)</f>
        <v>223060</v>
      </c>
      <c r="Q50" s="191">
        <f>I50+P50</f>
        <v>257619</v>
      </c>
    </row>
    <row r="51" spans="3:17" ht="18" customHeight="1">
      <c r="C51" s="130"/>
      <c r="D51" s="133"/>
      <c r="E51" s="295" t="s">
        <v>105</v>
      </c>
      <c r="F51" s="296"/>
      <c r="G51" s="187">
        <v>63960</v>
      </c>
      <c r="H51" s="188">
        <v>58170</v>
      </c>
      <c r="I51" s="189">
        <f>SUM(G51:H51)</f>
        <v>122130</v>
      </c>
      <c r="J51" s="190">
        <v>0</v>
      </c>
      <c r="K51" s="188">
        <v>191720</v>
      </c>
      <c r="L51" s="187">
        <v>196960</v>
      </c>
      <c r="M51" s="187">
        <v>212410</v>
      </c>
      <c r="N51" s="187">
        <v>172400</v>
      </c>
      <c r="O51" s="188">
        <v>172510</v>
      </c>
      <c r="P51" s="187">
        <f>SUM(J51:O51)</f>
        <v>946000</v>
      </c>
      <c r="Q51" s="191">
        <f>I51+P51</f>
        <v>1068130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1353876</v>
      </c>
      <c r="H52" s="188">
        <f t="shared" si="12"/>
        <v>1867469</v>
      </c>
      <c r="I52" s="189">
        <f t="shared" si="12"/>
        <v>3221345</v>
      </c>
      <c r="J52" s="190">
        <f t="shared" si="12"/>
        <v>100</v>
      </c>
      <c r="K52" s="188">
        <f t="shared" si="12"/>
        <v>5188534</v>
      </c>
      <c r="L52" s="187">
        <f t="shared" si="12"/>
        <v>5243478</v>
      </c>
      <c r="M52" s="187">
        <f t="shared" si="12"/>
        <v>5170621</v>
      </c>
      <c r="N52" s="187">
        <f t="shared" si="12"/>
        <v>2902997</v>
      </c>
      <c r="O52" s="188">
        <f t="shared" si="12"/>
        <v>1565798</v>
      </c>
      <c r="P52" s="187">
        <f t="shared" si="12"/>
        <v>20071528</v>
      </c>
      <c r="Q52" s="191">
        <f t="shared" si="12"/>
        <v>23292873</v>
      </c>
    </row>
    <row r="53" spans="3:17" ht="18" customHeight="1">
      <c r="C53" s="130"/>
      <c r="D53" s="133"/>
      <c r="E53" s="137" t="s">
        <v>97</v>
      </c>
      <c r="F53" s="137"/>
      <c r="G53" s="187">
        <v>1114802</v>
      </c>
      <c r="H53" s="188">
        <v>1535449</v>
      </c>
      <c r="I53" s="189">
        <f>SUM(G53:H53)</f>
        <v>2650251</v>
      </c>
      <c r="J53" s="190">
        <v>100</v>
      </c>
      <c r="K53" s="188">
        <v>4308292</v>
      </c>
      <c r="L53" s="187">
        <v>4089498</v>
      </c>
      <c r="M53" s="187">
        <v>4140994</v>
      </c>
      <c r="N53" s="187">
        <v>2195029</v>
      </c>
      <c r="O53" s="188">
        <v>1277937</v>
      </c>
      <c r="P53" s="187">
        <f>SUM(J53:O53)</f>
        <v>16011850</v>
      </c>
      <c r="Q53" s="191">
        <f>I53+P53</f>
        <v>18662101</v>
      </c>
    </row>
    <row r="54" spans="3:17" ht="18" customHeight="1">
      <c r="C54" s="130"/>
      <c r="D54" s="133"/>
      <c r="E54" s="137" t="s">
        <v>98</v>
      </c>
      <c r="F54" s="137"/>
      <c r="G54" s="187">
        <v>239074</v>
      </c>
      <c r="H54" s="188">
        <v>332020</v>
      </c>
      <c r="I54" s="189">
        <f>SUM(G54:H54)</f>
        <v>571094</v>
      </c>
      <c r="J54" s="190">
        <v>0</v>
      </c>
      <c r="K54" s="188">
        <v>880242</v>
      </c>
      <c r="L54" s="187">
        <v>1153980</v>
      </c>
      <c r="M54" s="187">
        <v>1029627</v>
      </c>
      <c r="N54" s="187">
        <v>707968</v>
      </c>
      <c r="O54" s="188">
        <v>287861</v>
      </c>
      <c r="P54" s="187">
        <f>SUM(J54:O54)</f>
        <v>4059678</v>
      </c>
      <c r="Q54" s="191">
        <f>I54+P54</f>
        <v>4630772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18554</v>
      </c>
      <c r="H55" s="188">
        <f t="shared" si="13"/>
        <v>52101</v>
      </c>
      <c r="I55" s="189">
        <f t="shared" si="13"/>
        <v>70655</v>
      </c>
      <c r="J55" s="190">
        <f t="shared" si="13"/>
        <v>0</v>
      </c>
      <c r="K55" s="188">
        <f t="shared" si="13"/>
        <v>540325</v>
      </c>
      <c r="L55" s="187">
        <f t="shared" si="13"/>
        <v>999303</v>
      </c>
      <c r="M55" s="187">
        <f t="shared" si="13"/>
        <v>1310497</v>
      </c>
      <c r="N55" s="187">
        <f t="shared" si="13"/>
        <v>1298156</v>
      </c>
      <c r="O55" s="188">
        <f t="shared" si="13"/>
        <v>864613</v>
      </c>
      <c r="P55" s="187">
        <f t="shared" si="13"/>
        <v>5012894</v>
      </c>
      <c r="Q55" s="191">
        <f t="shared" si="13"/>
        <v>5083549</v>
      </c>
    </row>
    <row r="56" spans="3:17" ht="18" customHeight="1">
      <c r="C56" s="130"/>
      <c r="D56" s="133"/>
      <c r="E56" s="134" t="s">
        <v>99</v>
      </c>
      <c r="F56" s="135"/>
      <c r="G56" s="187">
        <v>16577</v>
      </c>
      <c r="H56" s="188">
        <v>38140</v>
      </c>
      <c r="I56" s="189">
        <f>SUM(G56:H56)</f>
        <v>54717</v>
      </c>
      <c r="J56" s="190">
        <v>0</v>
      </c>
      <c r="K56" s="188">
        <v>483754</v>
      </c>
      <c r="L56" s="187">
        <v>863817</v>
      </c>
      <c r="M56" s="187">
        <v>1023020</v>
      </c>
      <c r="N56" s="187">
        <v>1046141</v>
      </c>
      <c r="O56" s="188">
        <v>602272</v>
      </c>
      <c r="P56" s="187">
        <f>SUM(J56:O56)</f>
        <v>4019004</v>
      </c>
      <c r="Q56" s="191">
        <f>I56+P56</f>
        <v>4073721</v>
      </c>
    </row>
    <row r="57" spans="3:17" ht="18" customHeight="1">
      <c r="C57" s="130"/>
      <c r="D57" s="133"/>
      <c r="E57" s="284" t="s">
        <v>100</v>
      </c>
      <c r="F57" s="286"/>
      <c r="G57" s="187">
        <v>1977</v>
      </c>
      <c r="H57" s="188">
        <v>13961</v>
      </c>
      <c r="I57" s="189">
        <f>SUM(G57:H57)</f>
        <v>15938</v>
      </c>
      <c r="J57" s="190">
        <v>0</v>
      </c>
      <c r="K57" s="188">
        <v>56571</v>
      </c>
      <c r="L57" s="187">
        <v>135486</v>
      </c>
      <c r="M57" s="187">
        <v>287477</v>
      </c>
      <c r="N57" s="187">
        <v>246683</v>
      </c>
      <c r="O57" s="188">
        <v>262341</v>
      </c>
      <c r="P57" s="187">
        <f>SUM(J57:O57)</f>
        <v>988558</v>
      </c>
      <c r="Q57" s="191">
        <f>I57+P57</f>
        <v>1004496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5332</v>
      </c>
      <c r="O58" s="188">
        <v>0</v>
      </c>
      <c r="P58" s="187">
        <f>SUM(J58:O58)</f>
        <v>5332</v>
      </c>
      <c r="Q58" s="191">
        <f>I58+P58</f>
        <v>5332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213003</v>
      </c>
      <c r="H59" s="188">
        <f t="shared" si="14"/>
        <v>222435</v>
      </c>
      <c r="I59" s="189">
        <f t="shared" si="14"/>
        <v>435438</v>
      </c>
      <c r="J59" s="190">
        <f t="shared" si="14"/>
        <v>0</v>
      </c>
      <c r="K59" s="188">
        <f t="shared" si="14"/>
        <v>546638</v>
      </c>
      <c r="L59" s="187">
        <f t="shared" si="14"/>
        <v>1065207</v>
      </c>
      <c r="M59" s="187">
        <f t="shared" si="14"/>
        <v>1250155</v>
      </c>
      <c r="N59" s="187">
        <f t="shared" si="14"/>
        <v>884661</v>
      </c>
      <c r="O59" s="188">
        <f t="shared" si="14"/>
        <v>945154</v>
      </c>
      <c r="P59" s="187">
        <f t="shared" si="14"/>
        <v>4691815</v>
      </c>
      <c r="Q59" s="191">
        <f t="shared" si="14"/>
        <v>5127253</v>
      </c>
    </row>
    <row r="60" spans="3:17" ht="18" customHeight="1">
      <c r="C60" s="130"/>
      <c r="D60" s="133"/>
      <c r="E60" s="134" t="s">
        <v>102</v>
      </c>
      <c r="F60" s="135"/>
      <c r="G60" s="187">
        <v>213003</v>
      </c>
      <c r="H60" s="188">
        <v>222435</v>
      </c>
      <c r="I60" s="189">
        <f>SUM(G60:H60)</f>
        <v>435438</v>
      </c>
      <c r="J60" s="190">
        <v>0</v>
      </c>
      <c r="K60" s="188">
        <v>546638</v>
      </c>
      <c r="L60" s="187">
        <v>1065207</v>
      </c>
      <c r="M60" s="187">
        <v>1250155</v>
      </c>
      <c r="N60" s="187">
        <v>884661</v>
      </c>
      <c r="O60" s="188">
        <v>945154</v>
      </c>
      <c r="P60" s="187">
        <f>SUM(J60:O60)</f>
        <v>4691815</v>
      </c>
      <c r="Q60" s="191">
        <f>I60+P60</f>
        <v>5127253</v>
      </c>
    </row>
    <row r="61" spans="3:17" ht="18" customHeight="1">
      <c r="C61" s="158"/>
      <c r="D61" s="134" t="s">
        <v>106</v>
      </c>
      <c r="E61" s="136"/>
      <c r="F61" s="136"/>
      <c r="G61" s="218">
        <v>351646</v>
      </c>
      <c r="H61" s="218">
        <v>588482</v>
      </c>
      <c r="I61" s="219">
        <f>SUM(G61:H61)</f>
        <v>940128</v>
      </c>
      <c r="J61" s="220">
        <v>0</v>
      </c>
      <c r="K61" s="218">
        <v>1495851</v>
      </c>
      <c r="L61" s="221">
        <v>1747936</v>
      </c>
      <c r="M61" s="221">
        <v>1434647</v>
      </c>
      <c r="N61" s="221">
        <v>973626</v>
      </c>
      <c r="O61" s="218">
        <v>803730</v>
      </c>
      <c r="P61" s="221">
        <f>SUM(J61:O61)</f>
        <v>6455790</v>
      </c>
      <c r="Q61" s="222">
        <f>I61+P61</f>
        <v>7395918</v>
      </c>
    </row>
    <row r="62" spans="3:17" ht="18" customHeight="1">
      <c r="C62" s="145"/>
      <c r="D62" s="146" t="s">
        <v>107</v>
      </c>
      <c r="E62" s="147"/>
      <c r="F62" s="147"/>
      <c r="G62" s="192">
        <v>759370</v>
      </c>
      <c r="H62" s="193">
        <v>368150</v>
      </c>
      <c r="I62" s="194">
        <f>SUM(G62:H62)</f>
        <v>1127520</v>
      </c>
      <c r="J62" s="195">
        <v>0</v>
      </c>
      <c r="K62" s="193">
        <v>1668570</v>
      </c>
      <c r="L62" s="192">
        <v>1314300</v>
      </c>
      <c r="M62" s="192">
        <v>1330070</v>
      </c>
      <c r="N62" s="192">
        <v>707120</v>
      </c>
      <c r="O62" s="193">
        <v>604040</v>
      </c>
      <c r="P62" s="194">
        <f>SUM(J62:O62)</f>
        <v>5624100</v>
      </c>
      <c r="Q62" s="196">
        <f>I62+P62</f>
        <v>6751620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20713</v>
      </c>
      <c r="H63" s="183">
        <f t="shared" si="15"/>
        <v>84593</v>
      </c>
      <c r="I63" s="184">
        <f t="shared" si="15"/>
        <v>105306</v>
      </c>
      <c r="J63" s="185">
        <f t="shared" si="15"/>
        <v>0</v>
      </c>
      <c r="K63" s="183">
        <f t="shared" si="15"/>
        <v>2185407</v>
      </c>
      <c r="L63" s="182">
        <f t="shared" si="15"/>
        <v>2594726</v>
      </c>
      <c r="M63" s="182">
        <f t="shared" si="15"/>
        <v>2348965</v>
      </c>
      <c r="N63" s="182">
        <f t="shared" si="15"/>
        <v>2000936</v>
      </c>
      <c r="O63" s="183">
        <f t="shared" si="15"/>
        <v>989845</v>
      </c>
      <c r="P63" s="182">
        <f t="shared" si="15"/>
        <v>10119879</v>
      </c>
      <c r="Q63" s="186">
        <f t="shared" si="15"/>
        <v>10225185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16244</v>
      </c>
      <c r="H65" s="188">
        <v>8856</v>
      </c>
      <c r="I65" s="189">
        <f>SUM(G65:H65)</f>
        <v>25100</v>
      </c>
      <c r="J65" s="190">
        <v>0</v>
      </c>
      <c r="K65" s="188">
        <v>105293</v>
      </c>
      <c r="L65" s="187">
        <v>229406</v>
      </c>
      <c r="M65" s="187">
        <v>232732</v>
      </c>
      <c r="N65" s="187">
        <v>423610</v>
      </c>
      <c r="O65" s="188">
        <v>248325</v>
      </c>
      <c r="P65" s="187">
        <f t="shared" si="16"/>
        <v>1239366</v>
      </c>
      <c r="Q65" s="191">
        <f t="shared" si="17"/>
        <v>1264466</v>
      </c>
    </row>
    <row r="66" spans="3:17" ht="18" customHeight="1">
      <c r="C66" s="130"/>
      <c r="D66" s="284" t="s">
        <v>80</v>
      </c>
      <c r="E66" s="285"/>
      <c r="F66" s="286"/>
      <c r="G66" s="187">
        <v>4469</v>
      </c>
      <c r="H66" s="188">
        <v>24215</v>
      </c>
      <c r="I66" s="189">
        <f>SUM(G66:H66)</f>
        <v>28684</v>
      </c>
      <c r="J66" s="190">
        <v>0</v>
      </c>
      <c r="K66" s="188">
        <v>145624</v>
      </c>
      <c r="L66" s="187">
        <v>114455</v>
      </c>
      <c r="M66" s="187">
        <v>249740</v>
      </c>
      <c r="N66" s="187">
        <v>123316</v>
      </c>
      <c r="O66" s="188">
        <v>86650</v>
      </c>
      <c r="P66" s="187">
        <f t="shared" si="16"/>
        <v>719785</v>
      </c>
      <c r="Q66" s="191">
        <f t="shared" si="17"/>
        <v>748469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51522</v>
      </c>
      <c r="I67" s="189">
        <f>SUM(G67:H67)</f>
        <v>51522</v>
      </c>
      <c r="J67" s="200"/>
      <c r="K67" s="188">
        <v>1934490</v>
      </c>
      <c r="L67" s="187">
        <v>2250865</v>
      </c>
      <c r="M67" s="187">
        <v>1866493</v>
      </c>
      <c r="N67" s="187">
        <v>1454010</v>
      </c>
      <c r="O67" s="188">
        <v>654870</v>
      </c>
      <c r="P67" s="187">
        <f t="shared" si="16"/>
        <v>8160728</v>
      </c>
      <c r="Q67" s="191">
        <f t="shared" si="17"/>
        <v>8212250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21855</v>
      </c>
      <c r="I70" s="184">
        <f>SUM(I71:I73)</f>
        <v>21855</v>
      </c>
      <c r="J70" s="203"/>
      <c r="K70" s="183">
        <f aca="true" t="shared" si="18" ref="K70:Q70">SUM(K71:K73)</f>
        <v>5264374</v>
      </c>
      <c r="L70" s="182">
        <f t="shared" si="18"/>
        <v>9823384</v>
      </c>
      <c r="M70" s="182">
        <f t="shared" si="18"/>
        <v>13258297</v>
      </c>
      <c r="N70" s="182">
        <f t="shared" si="18"/>
        <v>14632024</v>
      </c>
      <c r="O70" s="183">
        <f t="shared" si="18"/>
        <v>22543218</v>
      </c>
      <c r="P70" s="182">
        <f t="shared" si="18"/>
        <v>65521297</v>
      </c>
      <c r="Q70" s="186">
        <f t="shared" si="18"/>
        <v>65543152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21855</v>
      </c>
      <c r="I71" s="189">
        <f>SUM(G71:H71)</f>
        <v>21855</v>
      </c>
      <c r="J71" s="200"/>
      <c r="K71" s="188">
        <v>1543624</v>
      </c>
      <c r="L71" s="187">
        <v>3739205</v>
      </c>
      <c r="M71" s="187">
        <v>5931107</v>
      </c>
      <c r="N71" s="187">
        <v>7466058</v>
      </c>
      <c r="O71" s="188">
        <v>9779121</v>
      </c>
      <c r="P71" s="187">
        <f>SUM(J71:O71)</f>
        <v>28459115</v>
      </c>
      <c r="Q71" s="191">
        <f>I71+P71</f>
        <v>28480970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3553773</v>
      </c>
      <c r="L72" s="187">
        <v>6017063</v>
      </c>
      <c r="M72" s="187">
        <v>6610220</v>
      </c>
      <c r="N72" s="187">
        <v>4869640</v>
      </c>
      <c r="O72" s="188">
        <v>4214484</v>
      </c>
      <c r="P72" s="187">
        <f>SUM(J72:O72)</f>
        <v>25265180</v>
      </c>
      <c r="Q72" s="191">
        <f>I72+P72</f>
        <v>25265180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166977</v>
      </c>
      <c r="L73" s="209">
        <v>67116</v>
      </c>
      <c r="M73" s="209">
        <v>716970</v>
      </c>
      <c r="N73" s="209">
        <v>2296326</v>
      </c>
      <c r="O73" s="208">
        <v>8549613</v>
      </c>
      <c r="P73" s="209">
        <f>SUM(J73:O73)</f>
        <v>11797002</v>
      </c>
      <c r="Q73" s="210">
        <f>I73+P73</f>
        <v>11797002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5486775</v>
      </c>
      <c r="H74" s="212">
        <f t="shared" si="19"/>
        <v>5054267</v>
      </c>
      <c r="I74" s="213">
        <f t="shared" si="19"/>
        <v>10541042</v>
      </c>
      <c r="J74" s="214">
        <f t="shared" si="19"/>
        <v>6185</v>
      </c>
      <c r="K74" s="212">
        <f t="shared" si="19"/>
        <v>22776526</v>
      </c>
      <c r="L74" s="211">
        <f t="shared" si="19"/>
        <v>28788671</v>
      </c>
      <c r="M74" s="211">
        <f t="shared" si="19"/>
        <v>33124259</v>
      </c>
      <c r="N74" s="211">
        <f t="shared" si="19"/>
        <v>28470606</v>
      </c>
      <c r="O74" s="212">
        <f t="shared" si="19"/>
        <v>35066661</v>
      </c>
      <c r="P74" s="211">
        <f t="shared" si="19"/>
        <v>148232908</v>
      </c>
      <c r="Q74" s="215">
        <f t="shared" si="19"/>
        <v>158773950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61369564</v>
      </c>
      <c r="H76" s="183">
        <f t="shared" si="20"/>
        <v>53834047</v>
      </c>
      <c r="I76" s="184">
        <f t="shared" si="20"/>
        <v>115203611</v>
      </c>
      <c r="J76" s="185">
        <f t="shared" si="20"/>
        <v>65561</v>
      </c>
      <c r="K76" s="223">
        <f t="shared" si="20"/>
        <v>164628579</v>
      </c>
      <c r="L76" s="182">
        <f t="shared" si="20"/>
        <v>174820305</v>
      </c>
      <c r="M76" s="182">
        <f t="shared" si="20"/>
        <v>187241377</v>
      </c>
      <c r="N76" s="182">
        <f t="shared" si="20"/>
        <v>125141305</v>
      </c>
      <c r="O76" s="183">
        <f t="shared" si="20"/>
        <v>121672196</v>
      </c>
      <c r="P76" s="182">
        <f t="shared" si="20"/>
        <v>773569323</v>
      </c>
      <c r="Q76" s="186">
        <f t="shared" si="20"/>
        <v>888772934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29279589</v>
      </c>
      <c r="H77" s="188">
        <f t="shared" si="21"/>
        <v>19504628</v>
      </c>
      <c r="I77" s="189">
        <f t="shared" si="21"/>
        <v>48784217</v>
      </c>
      <c r="J77" s="190">
        <f t="shared" si="21"/>
        <v>64501</v>
      </c>
      <c r="K77" s="224">
        <f t="shared" si="21"/>
        <v>62109529</v>
      </c>
      <c r="L77" s="187">
        <f t="shared" si="21"/>
        <v>63287848</v>
      </c>
      <c r="M77" s="187">
        <f t="shared" si="21"/>
        <v>74005819</v>
      </c>
      <c r="N77" s="187">
        <f t="shared" si="21"/>
        <v>53418832</v>
      </c>
      <c r="O77" s="188">
        <f t="shared" si="21"/>
        <v>71131593</v>
      </c>
      <c r="P77" s="187">
        <f t="shared" si="21"/>
        <v>324018122</v>
      </c>
      <c r="Q77" s="191">
        <f t="shared" si="21"/>
        <v>372802339</v>
      </c>
    </row>
    <row r="78" spans="3:17" ht="18" customHeight="1">
      <c r="C78" s="130"/>
      <c r="D78" s="133"/>
      <c r="E78" s="134" t="s">
        <v>92</v>
      </c>
      <c r="F78" s="135"/>
      <c r="G78" s="187">
        <v>27109564</v>
      </c>
      <c r="H78" s="188">
        <v>15997714</v>
      </c>
      <c r="I78" s="189">
        <f>SUM(G78:H78)</f>
        <v>43107278</v>
      </c>
      <c r="J78" s="190">
        <v>64501</v>
      </c>
      <c r="K78" s="224">
        <v>52253366</v>
      </c>
      <c r="L78" s="187">
        <v>50820121</v>
      </c>
      <c r="M78" s="187">
        <v>54897765</v>
      </c>
      <c r="N78" s="187">
        <v>37913237</v>
      </c>
      <c r="O78" s="188">
        <v>44618247</v>
      </c>
      <c r="P78" s="187">
        <f>SUM(J78:O78)</f>
        <v>240567237</v>
      </c>
      <c r="Q78" s="191">
        <f>I78+P78</f>
        <v>283674515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72419</v>
      </c>
      <c r="I79" s="189">
        <f>SUM(G79:H79)</f>
        <v>72419</v>
      </c>
      <c r="J79" s="190">
        <v>0</v>
      </c>
      <c r="K79" s="224">
        <v>182320</v>
      </c>
      <c r="L79" s="187">
        <v>897517</v>
      </c>
      <c r="M79" s="187">
        <v>2450612</v>
      </c>
      <c r="N79" s="187">
        <v>3048881</v>
      </c>
      <c r="O79" s="188">
        <v>9397455</v>
      </c>
      <c r="P79" s="187">
        <f>SUM(J79:O79)</f>
        <v>15976785</v>
      </c>
      <c r="Q79" s="191">
        <f>I79+P79</f>
        <v>16049204</v>
      </c>
    </row>
    <row r="80" spans="3:17" ht="18" customHeight="1">
      <c r="C80" s="130"/>
      <c r="D80" s="133"/>
      <c r="E80" s="134" t="s">
        <v>94</v>
      </c>
      <c r="F80" s="135"/>
      <c r="G80" s="187">
        <v>1365284</v>
      </c>
      <c r="H80" s="188">
        <v>2658523</v>
      </c>
      <c r="I80" s="189">
        <f>SUM(G80:H80)</f>
        <v>4023807</v>
      </c>
      <c r="J80" s="190">
        <v>0</v>
      </c>
      <c r="K80" s="224">
        <v>7356451</v>
      </c>
      <c r="L80" s="187">
        <v>8919202</v>
      </c>
      <c r="M80" s="187">
        <v>14028734</v>
      </c>
      <c r="N80" s="187">
        <v>10291130</v>
      </c>
      <c r="O80" s="188">
        <v>15099175</v>
      </c>
      <c r="P80" s="187">
        <f>SUM(J80:O80)</f>
        <v>55694692</v>
      </c>
      <c r="Q80" s="191">
        <f>I80+P80</f>
        <v>59718499</v>
      </c>
    </row>
    <row r="81" spans="3:17" ht="18" customHeight="1">
      <c r="C81" s="130"/>
      <c r="D81" s="133"/>
      <c r="E81" s="134" t="s">
        <v>95</v>
      </c>
      <c r="F81" s="135"/>
      <c r="G81" s="187">
        <v>165141</v>
      </c>
      <c r="H81" s="188">
        <v>194272</v>
      </c>
      <c r="I81" s="189">
        <f>SUM(G81:H81)</f>
        <v>359413</v>
      </c>
      <c r="J81" s="190">
        <v>0</v>
      </c>
      <c r="K81" s="224">
        <v>400192</v>
      </c>
      <c r="L81" s="187">
        <v>681408</v>
      </c>
      <c r="M81" s="187">
        <v>504608</v>
      </c>
      <c r="N81" s="187">
        <v>441584</v>
      </c>
      <c r="O81" s="188">
        <v>291616</v>
      </c>
      <c r="P81" s="187">
        <f>SUM(J81:O81)</f>
        <v>2319408</v>
      </c>
      <c r="Q81" s="191">
        <f>I81+P81</f>
        <v>2678821</v>
      </c>
    </row>
    <row r="82" spans="3:17" ht="18" customHeight="1">
      <c r="C82" s="130"/>
      <c r="D82" s="133"/>
      <c r="E82" s="295" t="s">
        <v>105</v>
      </c>
      <c r="F82" s="296"/>
      <c r="G82" s="187">
        <v>639600</v>
      </c>
      <c r="H82" s="188">
        <v>581700</v>
      </c>
      <c r="I82" s="189">
        <f>SUM(G82:H82)</f>
        <v>1221300</v>
      </c>
      <c r="J82" s="190">
        <v>0</v>
      </c>
      <c r="K82" s="224">
        <v>1917200</v>
      </c>
      <c r="L82" s="187">
        <v>1969600</v>
      </c>
      <c r="M82" s="187">
        <v>2124100</v>
      </c>
      <c r="N82" s="187">
        <v>1724000</v>
      </c>
      <c r="O82" s="188">
        <v>1725100</v>
      </c>
      <c r="P82" s="187">
        <f>SUM(J82:O82)</f>
        <v>9460000</v>
      </c>
      <c r="Q82" s="191">
        <f>I82+P82</f>
        <v>10681300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14298030</v>
      </c>
      <c r="H83" s="188">
        <f t="shared" si="22"/>
        <v>19718558</v>
      </c>
      <c r="I83" s="189">
        <f t="shared" si="22"/>
        <v>34016588</v>
      </c>
      <c r="J83" s="190">
        <f t="shared" si="22"/>
        <v>1060</v>
      </c>
      <c r="K83" s="224">
        <f t="shared" si="22"/>
        <v>54804590</v>
      </c>
      <c r="L83" s="187">
        <f t="shared" si="22"/>
        <v>55301193</v>
      </c>
      <c r="M83" s="187">
        <f t="shared" si="22"/>
        <v>54597628</v>
      </c>
      <c r="N83" s="187">
        <f t="shared" si="22"/>
        <v>30620983</v>
      </c>
      <c r="O83" s="188">
        <f t="shared" si="22"/>
        <v>16539811</v>
      </c>
      <c r="P83" s="187">
        <f t="shared" si="22"/>
        <v>211865265</v>
      </c>
      <c r="Q83" s="191">
        <f t="shared" si="22"/>
        <v>245881853</v>
      </c>
    </row>
    <row r="84" spans="3:17" ht="18" customHeight="1">
      <c r="C84" s="130"/>
      <c r="D84" s="133"/>
      <c r="E84" s="137" t="s">
        <v>97</v>
      </c>
      <c r="F84" s="137"/>
      <c r="G84" s="187">
        <v>11812786</v>
      </c>
      <c r="H84" s="188">
        <v>16267592</v>
      </c>
      <c r="I84" s="189">
        <f>SUM(G84:H84)</f>
        <v>28080378</v>
      </c>
      <c r="J84" s="190">
        <v>1060</v>
      </c>
      <c r="K84" s="224">
        <v>45655998</v>
      </c>
      <c r="L84" s="187">
        <v>43304626</v>
      </c>
      <c r="M84" s="187">
        <v>43892916</v>
      </c>
      <c r="N84" s="187">
        <v>23258154</v>
      </c>
      <c r="O84" s="188">
        <v>13546080</v>
      </c>
      <c r="P84" s="187">
        <f>SUM(J84:O84)</f>
        <v>169658834</v>
      </c>
      <c r="Q84" s="191">
        <f>I84+P84</f>
        <v>197739212</v>
      </c>
    </row>
    <row r="85" spans="3:17" ht="18" customHeight="1">
      <c r="C85" s="130"/>
      <c r="D85" s="133"/>
      <c r="E85" s="137" t="s">
        <v>98</v>
      </c>
      <c r="F85" s="137"/>
      <c r="G85" s="187">
        <v>2485244</v>
      </c>
      <c r="H85" s="188">
        <v>3450966</v>
      </c>
      <c r="I85" s="189">
        <f>SUM(G85:H85)</f>
        <v>5936210</v>
      </c>
      <c r="J85" s="190">
        <v>0</v>
      </c>
      <c r="K85" s="224">
        <v>9148592</v>
      </c>
      <c r="L85" s="187">
        <v>11996567</v>
      </c>
      <c r="M85" s="187">
        <v>10704712</v>
      </c>
      <c r="N85" s="187">
        <v>7362829</v>
      </c>
      <c r="O85" s="188">
        <v>2993731</v>
      </c>
      <c r="P85" s="187">
        <f>SUM(J85:O85)</f>
        <v>42206431</v>
      </c>
      <c r="Q85" s="191">
        <f>I85+P85</f>
        <v>48142641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192958</v>
      </c>
      <c r="H86" s="188">
        <f t="shared" si="23"/>
        <v>541843</v>
      </c>
      <c r="I86" s="189">
        <f t="shared" si="23"/>
        <v>734801</v>
      </c>
      <c r="J86" s="190">
        <f t="shared" si="23"/>
        <v>0</v>
      </c>
      <c r="K86" s="224">
        <f t="shared" si="23"/>
        <v>5618189</v>
      </c>
      <c r="L86" s="187">
        <f t="shared" si="23"/>
        <v>10389683</v>
      </c>
      <c r="M86" s="187">
        <f t="shared" si="23"/>
        <v>13613865</v>
      </c>
      <c r="N86" s="187">
        <f t="shared" si="23"/>
        <v>13492165</v>
      </c>
      <c r="O86" s="188">
        <f t="shared" si="23"/>
        <v>8979293</v>
      </c>
      <c r="P86" s="187">
        <f t="shared" si="23"/>
        <v>52093195</v>
      </c>
      <c r="Q86" s="191">
        <f t="shared" si="23"/>
        <v>52827996</v>
      </c>
    </row>
    <row r="87" spans="3:17" ht="18" customHeight="1">
      <c r="C87" s="130"/>
      <c r="D87" s="133"/>
      <c r="E87" s="134" t="s">
        <v>99</v>
      </c>
      <c r="F87" s="135"/>
      <c r="G87" s="187">
        <v>172398</v>
      </c>
      <c r="H87" s="188">
        <v>396650</v>
      </c>
      <c r="I87" s="189">
        <f>SUM(G87:H87)</f>
        <v>569048</v>
      </c>
      <c r="J87" s="190">
        <v>0</v>
      </c>
      <c r="K87" s="224">
        <v>5029854</v>
      </c>
      <c r="L87" s="187">
        <v>8980642</v>
      </c>
      <c r="M87" s="187">
        <v>10626852</v>
      </c>
      <c r="N87" s="187">
        <v>10872720</v>
      </c>
      <c r="O87" s="188">
        <v>6250958</v>
      </c>
      <c r="P87" s="187">
        <f>SUM(J87:O87)</f>
        <v>41761026</v>
      </c>
      <c r="Q87" s="191">
        <f>I87+P87</f>
        <v>42330074</v>
      </c>
    </row>
    <row r="88" spans="3:17" ht="18" customHeight="1">
      <c r="C88" s="130"/>
      <c r="D88" s="133"/>
      <c r="E88" s="284" t="s">
        <v>100</v>
      </c>
      <c r="F88" s="286"/>
      <c r="G88" s="187">
        <v>20560</v>
      </c>
      <c r="H88" s="188">
        <v>145193</v>
      </c>
      <c r="I88" s="189">
        <f>SUM(G88:H88)</f>
        <v>165753</v>
      </c>
      <c r="J88" s="190">
        <v>0</v>
      </c>
      <c r="K88" s="224">
        <v>588335</v>
      </c>
      <c r="L88" s="187">
        <v>1409041</v>
      </c>
      <c r="M88" s="187">
        <v>2987013</v>
      </c>
      <c r="N88" s="187">
        <v>2565490</v>
      </c>
      <c r="O88" s="188">
        <v>2728335</v>
      </c>
      <c r="P88" s="187">
        <f>SUM(J88:O88)</f>
        <v>10278214</v>
      </c>
      <c r="Q88" s="191">
        <f>I88+P88</f>
        <v>10443967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53955</v>
      </c>
      <c r="O89" s="188">
        <v>0</v>
      </c>
      <c r="P89" s="187">
        <f>SUM(J89:O89)</f>
        <v>53955</v>
      </c>
      <c r="Q89" s="191">
        <f>I89+P89</f>
        <v>53955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5826137</v>
      </c>
      <c r="H90" s="188">
        <f t="shared" si="24"/>
        <v>3944578</v>
      </c>
      <c r="I90" s="189">
        <f t="shared" si="24"/>
        <v>9770715</v>
      </c>
      <c r="J90" s="190">
        <f t="shared" si="24"/>
        <v>0</v>
      </c>
      <c r="K90" s="188">
        <f t="shared" si="24"/>
        <v>8591198</v>
      </c>
      <c r="L90" s="187">
        <f t="shared" si="24"/>
        <v>13417410</v>
      </c>
      <c r="M90" s="187">
        <f t="shared" si="24"/>
        <v>15769584</v>
      </c>
      <c r="N90" s="187">
        <f t="shared" si="24"/>
        <v>9811182</v>
      </c>
      <c r="O90" s="188">
        <f t="shared" si="24"/>
        <v>10108913</v>
      </c>
      <c r="P90" s="187">
        <f t="shared" si="24"/>
        <v>57698287</v>
      </c>
      <c r="Q90" s="191">
        <f t="shared" si="24"/>
        <v>67469002</v>
      </c>
    </row>
    <row r="91" spans="3:17" ht="18" customHeight="1">
      <c r="C91" s="130"/>
      <c r="D91" s="133"/>
      <c r="E91" s="139" t="s">
        <v>102</v>
      </c>
      <c r="F91" s="135"/>
      <c r="G91" s="187">
        <v>2130030</v>
      </c>
      <c r="H91" s="188">
        <v>2224350</v>
      </c>
      <c r="I91" s="189">
        <f>SUM(G91:H91)</f>
        <v>4354380</v>
      </c>
      <c r="J91" s="190">
        <v>0</v>
      </c>
      <c r="K91" s="188">
        <v>5466380</v>
      </c>
      <c r="L91" s="187">
        <v>10652070</v>
      </c>
      <c r="M91" s="187">
        <v>12501550</v>
      </c>
      <c r="N91" s="187">
        <v>8846610</v>
      </c>
      <c r="O91" s="188">
        <v>9451540</v>
      </c>
      <c r="P91" s="187">
        <f>SUM(J91:O91)</f>
        <v>46918150</v>
      </c>
      <c r="Q91" s="191">
        <f>I91+P91</f>
        <v>51272530</v>
      </c>
    </row>
    <row r="92" spans="3:17" ht="18" customHeight="1">
      <c r="C92" s="130"/>
      <c r="D92" s="140"/>
      <c r="E92" s="137" t="s">
        <v>74</v>
      </c>
      <c r="F92" s="141"/>
      <c r="G92" s="187">
        <v>871140</v>
      </c>
      <c r="H92" s="188">
        <v>366795</v>
      </c>
      <c r="I92" s="189">
        <f>SUM(G92:H92)</f>
        <v>1237935</v>
      </c>
      <c r="J92" s="190">
        <v>0</v>
      </c>
      <c r="K92" s="188">
        <v>874282</v>
      </c>
      <c r="L92" s="187">
        <v>1141340</v>
      </c>
      <c r="M92" s="187">
        <v>1103875</v>
      </c>
      <c r="N92" s="187">
        <v>429142</v>
      </c>
      <c r="O92" s="188">
        <v>313918</v>
      </c>
      <c r="P92" s="187">
        <f>SUM(J92:O92)</f>
        <v>3862557</v>
      </c>
      <c r="Q92" s="191">
        <f>I92+P92</f>
        <v>5100492</v>
      </c>
    </row>
    <row r="93" spans="3:17" ht="18" customHeight="1">
      <c r="C93" s="130"/>
      <c r="D93" s="142"/>
      <c r="E93" s="134" t="s">
        <v>75</v>
      </c>
      <c r="F93" s="143"/>
      <c r="G93" s="187">
        <v>2824967</v>
      </c>
      <c r="H93" s="188">
        <v>1353433</v>
      </c>
      <c r="I93" s="189">
        <f>SUM(G93:H93)</f>
        <v>4178400</v>
      </c>
      <c r="J93" s="190">
        <v>0</v>
      </c>
      <c r="K93" s="188">
        <v>2250536</v>
      </c>
      <c r="L93" s="187">
        <v>1624000</v>
      </c>
      <c r="M93" s="187">
        <v>2164159</v>
      </c>
      <c r="N93" s="187">
        <v>535430</v>
      </c>
      <c r="O93" s="188">
        <v>343455</v>
      </c>
      <c r="P93" s="187">
        <f>SUM(J93:O93)</f>
        <v>6917580</v>
      </c>
      <c r="Q93" s="191">
        <f>I93+P93</f>
        <v>11095980</v>
      </c>
    </row>
    <row r="94" spans="3:17" ht="18" customHeight="1">
      <c r="C94" s="130"/>
      <c r="D94" s="133" t="s">
        <v>76</v>
      </c>
      <c r="E94" s="144"/>
      <c r="F94" s="144"/>
      <c r="G94" s="187">
        <v>3720660</v>
      </c>
      <c r="H94" s="188">
        <v>6222050</v>
      </c>
      <c r="I94" s="189">
        <f>SUM(G94:H94)</f>
        <v>9942710</v>
      </c>
      <c r="J94" s="190">
        <v>0</v>
      </c>
      <c r="K94" s="188">
        <v>15820271</v>
      </c>
      <c r="L94" s="187">
        <v>18497871</v>
      </c>
      <c r="M94" s="187">
        <v>15156741</v>
      </c>
      <c r="N94" s="187">
        <v>10303601</v>
      </c>
      <c r="O94" s="188">
        <v>8513428</v>
      </c>
      <c r="P94" s="187">
        <f>SUM(J94:O94)</f>
        <v>68291912</v>
      </c>
      <c r="Q94" s="191">
        <f>I94+P94</f>
        <v>78234622</v>
      </c>
    </row>
    <row r="95" spans="3:17" ht="18" customHeight="1">
      <c r="C95" s="145"/>
      <c r="D95" s="146" t="s">
        <v>103</v>
      </c>
      <c r="E95" s="147"/>
      <c r="F95" s="147"/>
      <c r="G95" s="192">
        <v>8052190</v>
      </c>
      <c r="H95" s="193">
        <v>3902390</v>
      </c>
      <c r="I95" s="194">
        <f>SUM(G95:H95)</f>
        <v>11954580</v>
      </c>
      <c r="J95" s="195">
        <v>0</v>
      </c>
      <c r="K95" s="193">
        <v>17684802</v>
      </c>
      <c r="L95" s="192">
        <v>13926300</v>
      </c>
      <c r="M95" s="192">
        <v>14097740</v>
      </c>
      <c r="N95" s="192">
        <v>7494542</v>
      </c>
      <c r="O95" s="193">
        <v>6399158</v>
      </c>
      <c r="P95" s="194">
        <f>SUM(J95:O95)</f>
        <v>59602542</v>
      </c>
      <c r="Q95" s="196">
        <f>I95+P95</f>
        <v>71557122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219557</v>
      </c>
      <c r="H96" s="183">
        <f t="shared" si="25"/>
        <v>896684</v>
      </c>
      <c r="I96" s="184">
        <f t="shared" si="25"/>
        <v>1116241</v>
      </c>
      <c r="J96" s="185">
        <f t="shared" si="25"/>
        <v>0</v>
      </c>
      <c r="K96" s="223">
        <f t="shared" si="25"/>
        <v>23150881</v>
      </c>
      <c r="L96" s="182">
        <f t="shared" si="25"/>
        <v>27474358</v>
      </c>
      <c r="M96" s="182">
        <f t="shared" si="25"/>
        <v>24809654</v>
      </c>
      <c r="N96" s="182">
        <f t="shared" si="25"/>
        <v>21175246</v>
      </c>
      <c r="O96" s="183">
        <f t="shared" si="25"/>
        <v>10492344</v>
      </c>
      <c r="P96" s="182">
        <f t="shared" si="25"/>
        <v>107102483</v>
      </c>
      <c r="Q96" s="186">
        <f>SUM(Q97:Q102)</f>
        <v>108218724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172186</v>
      </c>
      <c r="H98" s="188">
        <v>93873</v>
      </c>
      <c r="I98" s="189">
        <f>SUM(G98:H98)</f>
        <v>266059</v>
      </c>
      <c r="J98" s="190">
        <v>0</v>
      </c>
      <c r="K98" s="224">
        <v>1113014</v>
      </c>
      <c r="L98" s="187">
        <v>2431692</v>
      </c>
      <c r="M98" s="187">
        <v>2466956</v>
      </c>
      <c r="N98" s="187">
        <v>4489151</v>
      </c>
      <c r="O98" s="188">
        <v>2632238</v>
      </c>
      <c r="P98" s="187">
        <f t="shared" si="26"/>
        <v>13133051</v>
      </c>
      <c r="Q98" s="191">
        <f>I98+P98</f>
        <v>13399110</v>
      </c>
    </row>
    <row r="99" spans="3:17" ht="18" customHeight="1">
      <c r="C99" s="130"/>
      <c r="D99" s="284" t="s">
        <v>80</v>
      </c>
      <c r="E99" s="285"/>
      <c r="F99" s="286"/>
      <c r="G99" s="187">
        <v>47371</v>
      </c>
      <c r="H99" s="188">
        <v>256679</v>
      </c>
      <c r="I99" s="189">
        <f>SUM(G99:H99)</f>
        <v>304050</v>
      </c>
      <c r="J99" s="190">
        <v>0</v>
      </c>
      <c r="K99" s="224">
        <v>1543613</v>
      </c>
      <c r="L99" s="187">
        <v>1213223</v>
      </c>
      <c r="M99" s="187">
        <v>2647238</v>
      </c>
      <c r="N99" s="187">
        <v>1307148</v>
      </c>
      <c r="O99" s="188">
        <v>918490</v>
      </c>
      <c r="P99" s="187">
        <f>SUM(J99:O99)</f>
        <v>7629712</v>
      </c>
      <c r="Q99" s="191">
        <f t="shared" si="27"/>
        <v>7933762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546132</v>
      </c>
      <c r="I100" s="189">
        <f>SUM(G100:H100)</f>
        <v>546132</v>
      </c>
      <c r="J100" s="200"/>
      <c r="K100" s="224">
        <v>20494254</v>
      </c>
      <c r="L100" s="187">
        <v>23829443</v>
      </c>
      <c r="M100" s="187">
        <v>19695460</v>
      </c>
      <c r="N100" s="187">
        <v>15378947</v>
      </c>
      <c r="O100" s="188">
        <v>6941616</v>
      </c>
      <c r="P100" s="187">
        <f t="shared" si="26"/>
        <v>86339720</v>
      </c>
      <c r="Q100" s="191">
        <f t="shared" si="27"/>
        <v>86885852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227292</v>
      </c>
      <c r="I103" s="184">
        <f>SUM(I104:I106)</f>
        <v>227292</v>
      </c>
      <c r="J103" s="203"/>
      <c r="K103" s="223">
        <f aca="true" t="shared" si="28" ref="K103:P103">SUM(K104:K106)</f>
        <v>54621686</v>
      </c>
      <c r="L103" s="182">
        <f t="shared" si="28"/>
        <v>101910619</v>
      </c>
      <c r="M103" s="182">
        <f t="shared" si="28"/>
        <v>137516376</v>
      </c>
      <c r="N103" s="182">
        <f t="shared" si="28"/>
        <v>151686540</v>
      </c>
      <c r="O103" s="183">
        <f t="shared" si="28"/>
        <v>233469542</v>
      </c>
      <c r="P103" s="182">
        <f t="shared" si="28"/>
        <v>679204763</v>
      </c>
      <c r="Q103" s="186">
        <f>SUM(Q104:Q106)</f>
        <v>679432055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227292</v>
      </c>
      <c r="I104" s="189">
        <f>SUM(G104:H104)</f>
        <v>227292</v>
      </c>
      <c r="J104" s="200"/>
      <c r="K104" s="224">
        <v>16005234</v>
      </c>
      <c r="L104" s="187">
        <v>38773151</v>
      </c>
      <c r="M104" s="187">
        <v>61487236</v>
      </c>
      <c r="N104" s="187">
        <v>77455206</v>
      </c>
      <c r="O104" s="188">
        <v>101494854</v>
      </c>
      <c r="P104" s="187">
        <f>SUM(J104:O104)</f>
        <v>295215681</v>
      </c>
      <c r="Q104" s="191">
        <f>I104+P104</f>
        <v>295442973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36896809</v>
      </c>
      <c r="L105" s="187">
        <v>62443468</v>
      </c>
      <c r="M105" s="187">
        <v>68628102</v>
      </c>
      <c r="N105" s="187">
        <v>50559329</v>
      </c>
      <c r="O105" s="188">
        <v>43780593</v>
      </c>
      <c r="P105" s="187">
        <f>SUM(J105:O105)</f>
        <v>262308301</v>
      </c>
      <c r="Q105" s="191">
        <f>I105+P105</f>
        <v>262308301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1719643</v>
      </c>
      <c r="L106" s="209">
        <v>694000</v>
      </c>
      <c r="M106" s="209">
        <v>7401038</v>
      </c>
      <c r="N106" s="209">
        <v>23672005</v>
      </c>
      <c r="O106" s="208">
        <v>88194095</v>
      </c>
      <c r="P106" s="209">
        <f>SUM(J106:O106)</f>
        <v>121680781</v>
      </c>
      <c r="Q106" s="210">
        <f>I106+P106</f>
        <v>121680781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61589121</v>
      </c>
      <c r="H107" s="212">
        <f t="shared" si="29"/>
        <v>54958023</v>
      </c>
      <c r="I107" s="213">
        <f t="shared" si="29"/>
        <v>116547144</v>
      </c>
      <c r="J107" s="214">
        <f t="shared" si="29"/>
        <v>65561</v>
      </c>
      <c r="K107" s="227">
        <f t="shared" si="29"/>
        <v>242401146</v>
      </c>
      <c r="L107" s="211">
        <f t="shared" si="29"/>
        <v>304205282</v>
      </c>
      <c r="M107" s="211">
        <f t="shared" si="29"/>
        <v>349567407</v>
      </c>
      <c r="N107" s="211">
        <f t="shared" si="29"/>
        <v>298003091</v>
      </c>
      <c r="O107" s="212">
        <f t="shared" si="29"/>
        <v>365634082</v>
      </c>
      <c r="P107" s="211">
        <f t="shared" si="29"/>
        <v>1559876569</v>
      </c>
      <c r="Q107" s="215">
        <f>Q76+Q96+Q103</f>
        <v>1676423713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56037670</v>
      </c>
      <c r="H109" s="183">
        <f t="shared" si="30"/>
        <v>48840591</v>
      </c>
      <c r="I109" s="184">
        <f t="shared" si="30"/>
        <v>104878261</v>
      </c>
      <c r="J109" s="185">
        <f t="shared" si="30"/>
        <v>59004</v>
      </c>
      <c r="K109" s="223">
        <f t="shared" si="30"/>
        <v>149933035</v>
      </c>
      <c r="L109" s="182">
        <f t="shared" si="30"/>
        <v>158738619</v>
      </c>
      <c r="M109" s="182">
        <f t="shared" si="30"/>
        <v>169939726</v>
      </c>
      <c r="N109" s="182">
        <f t="shared" si="30"/>
        <v>113384441</v>
      </c>
      <c r="O109" s="183">
        <f t="shared" si="30"/>
        <v>110144452</v>
      </c>
      <c r="P109" s="182">
        <f t="shared" si="30"/>
        <v>702199277</v>
      </c>
      <c r="Q109" s="186">
        <f t="shared" si="30"/>
        <v>807077538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26351599</v>
      </c>
      <c r="H110" s="188">
        <f t="shared" si="31"/>
        <v>17554065</v>
      </c>
      <c r="I110" s="189">
        <f t="shared" si="31"/>
        <v>43905664</v>
      </c>
      <c r="J110" s="190">
        <f t="shared" si="31"/>
        <v>58050</v>
      </c>
      <c r="K110" s="224">
        <f t="shared" si="31"/>
        <v>55897998</v>
      </c>
      <c r="L110" s="187">
        <f t="shared" si="31"/>
        <v>56958630</v>
      </c>
      <c r="M110" s="187">
        <f t="shared" si="31"/>
        <v>66604832</v>
      </c>
      <c r="N110" s="187">
        <f t="shared" si="31"/>
        <v>48084072</v>
      </c>
      <c r="O110" s="188">
        <f t="shared" si="31"/>
        <v>64018140</v>
      </c>
      <c r="P110" s="187">
        <f t="shared" si="31"/>
        <v>291621722</v>
      </c>
      <c r="Q110" s="191">
        <f t="shared" si="31"/>
        <v>335527386</v>
      </c>
    </row>
    <row r="111" spans="3:17" ht="18" customHeight="1">
      <c r="C111" s="130"/>
      <c r="D111" s="133"/>
      <c r="E111" s="134" t="s">
        <v>92</v>
      </c>
      <c r="F111" s="135"/>
      <c r="G111" s="187">
        <v>24398595</v>
      </c>
      <c r="H111" s="188">
        <v>14397868</v>
      </c>
      <c r="I111" s="189">
        <f>SUM(G111:H111)</f>
        <v>38796463</v>
      </c>
      <c r="J111" s="190">
        <v>58050</v>
      </c>
      <c r="K111" s="224">
        <v>47027514</v>
      </c>
      <c r="L111" s="187">
        <v>45737756</v>
      </c>
      <c r="M111" s="187">
        <v>49407700</v>
      </c>
      <c r="N111" s="187">
        <v>34124065</v>
      </c>
      <c r="O111" s="188">
        <v>40156251</v>
      </c>
      <c r="P111" s="187">
        <f>SUM(J111:O111)</f>
        <v>216511336</v>
      </c>
      <c r="Q111" s="191">
        <f>I111+P111</f>
        <v>255307799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65177</v>
      </c>
      <c r="I112" s="189">
        <f>SUM(G112:H112)</f>
        <v>65177</v>
      </c>
      <c r="J112" s="190">
        <v>0</v>
      </c>
      <c r="K112" s="224">
        <v>164088</v>
      </c>
      <c r="L112" s="187">
        <v>807764</v>
      </c>
      <c r="M112" s="187">
        <v>2205549</v>
      </c>
      <c r="N112" s="187">
        <v>2743988</v>
      </c>
      <c r="O112" s="188">
        <v>8457705</v>
      </c>
      <c r="P112" s="187">
        <f>SUM(J112:O112)</f>
        <v>14379094</v>
      </c>
      <c r="Q112" s="191">
        <f>I112+P112</f>
        <v>14444271</v>
      </c>
    </row>
    <row r="113" spans="3:17" ht="18" customHeight="1">
      <c r="C113" s="130"/>
      <c r="D113" s="133"/>
      <c r="E113" s="134" t="s">
        <v>94</v>
      </c>
      <c r="F113" s="135"/>
      <c r="G113" s="187">
        <v>1228740</v>
      </c>
      <c r="H113" s="188">
        <v>2392649</v>
      </c>
      <c r="I113" s="189">
        <f>SUM(G113:H113)</f>
        <v>3621389</v>
      </c>
      <c r="J113" s="190">
        <v>0</v>
      </c>
      <c r="K113" s="224">
        <v>6620749</v>
      </c>
      <c r="L113" s="187">
        <v>8027214</v>
      </c>
      <c r="M113" s="187">
        <v>12625758</v>
      </c>
      <c r="N113" s="187">
        <v>9266148</v>
      </c>
      <c r="O113" s="188">
        <v>13589144</v>
      </c>
      <c r="P113" s="187">
        <f>SUM(J113:O113)</f>
        <v>50129013</v>
      </c>
      <c r="Q113" s="191">
        <f>I113+P113</f>
        <v>53750402</v>
      </c>
    </row>
    <row r="114" spans="3:17" ht="18" customHeight="1">
      <c r="C114" s="130"/>
      <c r="D114" s="133"/>
      <c r="E114" s="134" t="s">
        <v>95</v>
      </c>
      <c r="F114" s="135"/>
      <c r="G114" s="187">
        <v>148624</v>
      </c>
      <c r="H114" s="188">
        <v>174841</v>
      </c>
      <c r="I114" s="189">
        <f>SUM(G114:H114)</f>
        <v>323465</v>
      </c>
      <c r="J114" s="190">
        <v>0</v>
      </c>
      <c r="K114" s="224">
        <v>360167</v>
      </c>
      <c r="L114" s="187">
        <v>613256</v>
      </c>
      <c r="M114" s="187">
        <v>454135</v>
      </c>
      <c r="N114" s="187">
        <v>397421</v>
      </c>
      <c r="O114" s="188">
        <v>262450</v>
      </c>
      <c r="P114" s="187">
        <f>SUM(J114:O114)</f>
        <v>2087429</v>
      </c>
      <c r="Q114" s="191">
        <f>I114+P114</f>
        <v>2410894</v>
      </c>
    </row>
    <row r="115" spans="3:17" ht="18" customHeight="1">
      <c r="C115" s="130"/>
      <c r="D115" s="133"/>
      <c r="E115" s="295" t="s">
        <v>105</v>
      </c>
      <c r="F115" s="296"/>
      <c r="G115" s="187">
        <v>575640</v>
      </c>
      <c r="H115" s="188">
        <v>523530</v>
      </c>
      <c r="I115" s="189">
        <f>SUM(G115:H115)</f>
        <v>1099170</v>
      </c>
      <c r="J115" s="190">
        <v>0</v>
      </c>
      <c r="K115" s="224">
        <v>1725480</v>
      </c>
      <c r="L115" s="187">
        <v>1772640</v>
      </c>
      <c r="M115" s="187">
        <v>1911690</v>
      </c>
      <c r="N115" s="187">
        <v>1552450</v>
      </c>
      <c r="O115" s="188">
        <v>1552590</v>
      </c>
      <c r="P115" s="187">
        <f>SUM(J115:O115)</f>
        <v>8514850</v>
      </c>
      <c r="Q115" s="191">
        <f>I115+P115</f>
        <v>9614020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12868117</v>
      </c>
      <c r="H116" s="188">
        <f t="shared" si="32"/>
        <v>17746533</v>
      </c>
      <c r="I116" s="189">
        <f t="shared" si="32"/>
        <v>30614650</v>
      </c>
      <c r="J116" s="190">
        <f t="shared" si="32"/>
        <v>954</v>
      </c>
      <c r="K116" s="224">
        <f t="shared" si="32"/>
        <v>49323636</v>
      </c>
      <c r="L116" s="187">
        <f t="shared" si="32"/>
        <v>49778457</v>
      </c>
      <c r="M116" s="187">
        <f t="shared" si="32"/>
        <v>49137530</v>
      </c>
      <c r="N116" s="187">
        <f t="shared" si="32"/>
        <v>27558749</v>
      </c>
      <c r="O116" s="188">
        <f t="shared" si="32"/>
        <v>14885740</v>
      </c>
      <c r="P116" s="187">
        <f t="shared" si="32"/>
        <v>190685066</v>
      </c>
      <c r="Q116" s="191">
        <f t="shared" si="32"/>
        <v>221299716</v>
      </c>
    </row>
    <row r="117" spans="3:17" ht="18" customHeight="1">
      <c r="C117" s="130"/>
      <c r="D117" s="133"/>
      <c r="E117" s="137" t="s">
        <v>97</v>
      </c>
      <c r="F117" s="137"/>
      <c r="G117" s="187">
        <v>10631414</v>
      </c>
      <c r="H117" s="188">
        <v>14640715</v>
      </c>
      <c r="I117" s="189">
        <f>SUM(G117:H117)</f>
        <v>25272129</v>
      </c>
      <c r="J117" s="190">
        <v>954</v>
      </c>
      <c r="K117" s="224">
        <v>41089988</v>
      </c>
      <c r="L117" s="187">
        <v>38981637</v>
      </c>
      <c r="M117" s="187">
        <v>39503368</v>
      </c>
      <c r="N117" s="187">
        <v>20932233</v>
      </c>
      <c r="O117" s="188">
        <v>12191406</v>
      </c>
      <c r="P117" s="187">
        <f>SUM(J117:O117)</f>
        <v>152699586</v>
      </c>
      <c r="Q117" s="191">
        <f>I117+P117</f>
        <v>177971715</v>
      </c>
    </row>
    <row r="118" spans="3:17" ht="18" customHeight="1">
      <c r="C118" s="130"/>
      <c r="D118" s="133"/>
      <c r="E118" s="137" t="s">
        <v>98</v>
      </c>
      <c r="F118" s="137"/>
      <c r="G118" s="187">
        <v>2236703</v>
      </c>
      <c r="H118" s="188">
        <v>3105818</v>
      </c>
      <c r="I118" s="189">
        <f>SUM(G118:H118)</f>
        <v>5342521</v>
      </c>
      <c r="J118" s="190">
        <v>0</v>
      </c>
      <c r="K118" s="224">
        <v>8233648</v>
      </c>
      <c r="L118" s="187">
        <v>10796820</v>
      </c>
      <c r="M118" s="187">
        <v>9634162</v>
      </c>
      <c r="N118" s="187">
        <v>6626516</v>
      </c>
      <c r="O118" s="188">
        <v>2694334</v>
      </c>
      <c r="P118" s="187">
        <f>SUM(J118:O118)</f>
        <v>37985480</v>
      </c>
      <c r="Q118" s="191">
        <f>I118+P118</f>
        <v>43328001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173658</v>
      </c>
      <c r="H119" s="188">
        <f t="shared" si="33"/>
        <v>487650</v>
      </c>
      <c r="I119" s="189">
        <f t="shared" si="33"/>
        <v>661308</v>
      </c>
      <c r="J119" s="190">
        <f t="shared" si="33"/>
        <v>0</v>
      </c>
      <c r="K119" s="224">
        <f t="shared" si="33"/>
        <v>5056317</v>
      </c>
      <c r="L119" s="187">
        <f t="shared" si="33"/>
        <v>9350626</v>
      </c>
      <c r="M119" s="187">
        <f t="shared" si="33"/>
        <v>12265951</v>
      </c>
      <c r="N119" s="187">
        <f t="shared" si="33"/>
        <v>12142887</v>
      </c>
      <c r="O119" s="188">
        <f t="shared" si="33"/>
        <v>8081314</v>
      </c>
      <c r="P119" s="187">
        <f t="shared" si="33"/>
        <v>46897095</v>
      </c>
      <c r="Q119" s="191">
        <f t="shared" si="33"/>
        <v>47558403</v>
      </c>
    </row>
    <row r="120" spans="3:17" ht="18" customHeight="1">
      <c r="C120" s="130"/>
      <c r="D120" s="133"/>
      <c r="E120" s="134" t="s">
        <v>99</v>
      </c>
      <c r="F120" s="135"/>
      <c r="G120" s="187">
        <v>155154</v>
      </c>
      <c r="H120" s="188">
        <v>356978</v>
      </c>
      <c r="I120" s="189">
        <f>SUM(G120:H120)</f>
        <v>512132</v>
      </c>
      <c r="J120" s="190">
        <v>0</v>
      </c>
      <c r="K120" s="224">
        <v>4526822</v>
      </c>
      <c r="L120" s="187">
        <v>8082503</v>
      </c>
      <c r="M120" s="187">
        <v>9577660</v>
      </c>
      <c r="N120" s="187">
        <v>9785407</v>
      </c>
      <c r="O120" s="188">
        <v>5625828</v>
      </c>
      <c r="P120" s="187">
        <f>SUM(J120:O120)</f>
        <v>37598220</v>
      </c>
      <c r="Q120" s="191">
        <f>I120+P120</f>
        <v>38110352</v>
      </c>
    </row>
    <row r="121" spans="3:17" ht="18" customHeight="1">
      <c r="C121" s="130"/>
      <c r="D121" s="133"/>
      <c r="E121" s="284" t="s">
        <v>100</v>
      </c>
      <c r="F121" s="286"/>
      <c r="G121" s="187">
        <v>18504</v>
      </c>
      <c r="H121" s="188">
        <v>130672</v>
      </c>
      <c r="I121" s="189">
        <f>SUM(G121:H121)</f>
        <v>149176</v>
      </c>
      <c r="J121" s="190">
        <v>0</v>
      </c>
      <c r="K121" s="224">
        <v>529495</v>
      </c>
      <c r="L121" s="187">
        <v>1268123</v>
      </c>
      <c r="M121" s="187">
        <v>2688291</v>
      </c>
      <c r="N121" s="187">
        <v>2308921</v>
      </c>
      <c r="O121" s="188">
        <v>2455486</v>
      </c>
      <c r="P121" s="187">
        <f>SUM(J121:O121)</f>
        <v>9250316</v>
      </c>
      <c r="Q121" s="191">
        <f>I121+P121</f>
        <v>9399492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48559</v>
      </c>
      <c r="O122" s="188">
        <v>0</v>
      </c>
      <c r="P122" s="187">
        <f>SUM(J122:O122)</f>
        <v>48559</v>
      </c>
      <c r="Q122" s="191">
        <f>I122+P122</f>
        <v>48559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5243519</v>
      </c>
      <c r="H123" s="188">
        <f t="shared" si="34"/>
        <v>3550118</v>
      </c>
      <c r="I123" s="189">
        <f t="shared" si="34"/>
        <v>8793637</v>
      </c>
      <c r="J123" s="190">
        <f t="shared" si="34"/>
        <v>0</v>
      </c>
      <c r="K123" s="188">
        <f t="shared" si="34"/>
        <v>7732073</v>
      </c>
      <c r="L123" s="187">
        <f t="shared" si="34"/>
        <v>12076575</v>
      </c>
      <c r="M123" s="187">
        <f t="shared" si="34"/>
        <v>14192623</v>
      </c>
      <c r="N123" s="187">
        <f t="shared" si="34"/>
        <v>8830962</v>
      </c>
      <c r="O123" s="188">
        <f t="shared" si="34"/>
        <v>9098021</v>
      </c>
      <c r="P123" s="187">
        <f t="shared" si="34"/>
        <v>51930254</v>
      </c>
      <c r="Q123" s="191">
        <f t="shared" si="34"/>
        <v>60723891</v>
      </c>
    </row>
    <row r="124" spans="3:17" ht="18" customHeight="1">
      <c r="C124" s="130"/>
      <c r="D124" s="133"/>
      <c r="E124" s="139" t="s">
        <v>102</v>
      </c>
      <c r="F124" s="135"/>
      <c r="G124" s="187">
        <v>1917027</v>
      </c>
      <c r="H124" s="188">
        <v>2001915</v>
      </c>
      <c r="I124" s="189">
        <f>SUM(G124:H124)</f>
        <v>3918942</v>
      </c>
      <c r="J124" s="190">
        <v>0</v>
      </c>
      <c r="K124" s="188">
        <v>4919742</v>
      </c>
      <c r="L124" s="187">
        <v>9587775</v>
      </c>
      <c r="M124" s="187">
        <v>11251395</v>
      </c>
      <c r="N124" s="187">
        <v>7962849</v>
      </c>
      <c r="O124" s="188">
        <v>8506386</v>
      </c>
      <c r="P124" s="187">
        <f>SUM(J124:O124)</f>
        <v>42228147</v>
      </c>
      <c r="Q124" s="191">
        <f>I124+P124</f>
        <v>46147089</v>
      </c>
    </row>
    <row r="125" spans="3:17" ht="18" customHeight="1">
      <c r="C125" s="130"/>
      <c r="D125" s="140"/>
      <c r="E125" s="137" t="s">
        <v>74</v>
      </c>
      <c r="F125" s="141"/>
      <c r="G125" s="187">
        <v>784023</v>
      </c>
      <c r="H125" s="188">
        <v>330115</v>
      </c>
      <c r="I125" s="189">
        <f>SUM(G125:H125)</f>
        <v>1114138</v>
      </c>
      <c r="J125" s="190">
        <v>0</v>
      </c>
      <c r="K125" s="188">
        <v>786852</v>
      </c>
      <c r="L125" s="187">
        <v>1027202</v>
      </c>
      <c r="M125" s="187">
        <v>993486</v>
      </c>
      <c r="N125" s="187">
        <v>386227</v>
      </c>
      <c r="O125" s="188">
        <v>282526</v>
      </c>
      <c r="P125" s="187">
        <f>SUM(J125:O125)</f>
        <v>3476293</v>
      </c>
      <c r="Q125" s="191">
        <f>I125+P125</f>
        <v>4590431</v>
      </c>
    </row>
    <row r="126" spans="3:17" ht="18" customHeight="1">
      <c r="C126" s="130"/>
      <c r="D126" s="142"/>
      <c r="E126" s="134" t="s">
        <v>75</v>
      </c>
      <c r="F126" s="143"/>
      <c r="G126" s="187">
        <v>2542469</v>
      </c>
      <c r="H126" s="188">
        <v>1218088</v>
      </c>
      <c r="I126" s="189">
        <f>SUM(G126:H126)</f>
        <v>3760557</v>
      </c>
      <c r="J126" s="190">
        <v>0</v>
      </c>
      <c r="K126" s="188">
        <v>2025479</v>
      </c>
      <c r="L126" s="187">
        <v>1461598</v>
      </c>
      <c r="M126" s="187">
        <v>1947742</v>
      </c>
      <c r="N126" s="187">
        <v>481886</v>
      </c>
      <c r="O126" s="188">
        <v>309109</v>
      </c>
      <c r="P126" s="187">
        <f>SUM(J126:O126)</f>
        <v>6225814</v>
      </c>
      <c r="Q126" s="191">
        <f>I126+P126</f>
        <v>9986371</v>
      </c>
    </row>
    <row r="127" spans="3:17" ht="18" customHeight="1">
      <c r="C127" s="130"/>
      <c r="D127" s="133" t="s">
        <v>76</v>
      </c>
      <c r="E127" s="144"/>
      <c r="F127" s="144"/>
      <c r="G127" s="187">
        <v>3348587</v>
      </c>
      <c r="H127" s="188">
        <v>5599835</v>
      </c>
      <c r="I127" s="189">
        <f>SUM(G127:H127)</f>
        <v>8948422</v>
      </c>
      <c r="J127" s="190">
        <v>0</v>
      </c>
      <c r="K127" s="188">
        <v>14238209</v>
      </c>
      <c r="L127" s="187">
        <v>16648031</v>
      </c>
      <c r="M127" s="187">
        <v>13641050</v>
      </c>
      <c r="N127" s="187">
        <v>9273229</v>
      </c>
      <c r="O127" s="188">
        <v>7662079</v>
      </c>
      <c r="P127" s="187">
        <f>SUM(J127:O127)</f>
        <v>61462598</v>
      </c>
      <c r="Q127" s="191">
        <f>I127+P127</f>
        <v>70411020</v>
      </c>
    </row>
    <row r="128" spans="3:17" ht="18" customHeight="1">
      <c r="C128" s="145"/>
      <c r="D128" s="146" t="s">
        <v>103</v>
      </c>
      <c r="E128" s="147"/>
      <c r="F128" s="147"/>
      <c r="G128" s="192">
        <v>8052190</v>
      </c>
      <c r="H128" s="193">
        <v>3902390</v>
      </c>
      <c r="I128" s="194">
        <f>SUM(G128:H128)</f>
        <v>11954580</v>
      </c>
      <c r="J128" s="195">
        <v>0</v>
      </c>
      <c r="K128" s="193">
        <v>17684802</v>
      </c>
      <c r="L128" s="192">
        <v>13926300</v>
      </c>
      <c r="M128" s="192">
        <v>14097740</v>
      </c>
      <c r="N128" s="192">
        <v>7494542</v>
      </c>
      <c r="O128" s="193">
        <v>6399158</v>
      </c>
      <c r="P128" s="194">
        <f>SUM(J128:O128)</f>
        <v>59602542</v>
      </c>
      <c r="Q128" s="196">
        <f>I128+P128</f>
        <v>71557122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197598</v>
      </c>
      <c r="H129" s="183">
        <f t="shared" si="35"/>
        <v>807013</v>
      </c>
      <c r="I129" s="184">
        <f t="shared" si="35"/>
        <v>1004611</v>
      </c>
      <c r="J129" s="185">
        <f t="shared" si="35"/>
        <v>0</v>
      </c>
      <c r="K129" s="223">
        <f t="shared" si="35"/>
        <v>20835734</v>
      </c>
      <c r="L129" s="182">
        <f t="shared" si="35"/>
        <v>24726876</v>
      </c>
      <c r="M129" s="182">
        <f t="shared" si="35"/>
        <v>22328639</v>
      </c>
      <c r="N129" s="182">
        <f t="shared" si="35"/>
        <v>19057695</v>
      </c>
      <c r="O129" s="183">
        <f t="shared" si="35"/>
        <v>9443090</v>
      </c>
      <c r="P129" s="182">
        <f t="shared" si="35"/>
        <v>96392034</v>
      </c>
      <c r="Q129" s="186">
        <f t="shared" si="35"/>
        <v>97396645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154965</v>
      </c>
      <c r="H131" s="188">
        <v>84485</v>
      </c>
      <c r="I131" s="189">
        <f>SUM(G131:H131)</f>
        <v>239450</v>
      </c>
      <c r="J131" s="190">
        <v>0</v>
      </c>
      <c r="K131" s="224">
        <v>1001705</v>
      </c>
      <c r="L131" s="187">
        <v>2188511</v>
      </c>
      <c r="M131" s="187">
        <v>2220248</v>
      </c>
      <c r="N131" s="187">
        <v>4040220</v>
      </c>
      <c r="O131" s="188">
        <v>2369005</v>
      </c>
      <c r="P131" s="187">
        <f t="shared" si="36"/>
        <v>11819689</v>
      </c>
      <c r="Q131" s="191">
        <f t="shared" si="37"/>
        <v>12059139</v>
      </c>
    </row>
    <row r="132" spans="3:17" ht="18" customHeight="1">
      <c r="C132" s="130"/>
      <c r="D132" s="284" t="s">
        <v>80</v>
      </c>
      <c r="E132" s="285"/>
      <c r="F132" s="286"/>
      <c r="G132" s="187">
        <v>42633</v>
      </c>
      <c r="H132" s="188">
        <v>231010</v>
      </c>
      <c r="I132" s="189">
        <f>SUM(G132:H132)</f>
        <v>273643</v>
      </c>
      <c r="J132" s="190">
        <v>0</v>
      </c>
      <c r="K132" s="224">
        <v>1389248</v>
      </c>
      <c r="L132" s="187">
        <v>1091897</v>
      </c>
      <c r="M132" s="187">
        <v>2382505</v>
      </c>
      <c r="N132" s="187">
        <v>1176432</v>
      </c>
      <c r="O132" s="188">
        <v>826638</v>
      </c>
      <c r="P132" s="187">
        <f t="shared" si="36"/>
        <v>6866720</v>
      </c>
      <c r="Q132" s="191">
        <f t="shared" si="37"/>
        <v>7140363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491518</v>
      </c>
      <c r="I133" s="189">
        <f>SUM(G133:H133)</f>
        <v>491518</v>
      </c>
      <c r="J133" s="200"/>
      <c r="K133" s="224">
        <v>18444781</v>
      </c>
      <c r="L133" s="187">
        <v>21446468</v>
      </c>
      <c r="M133" s="187">
        <v>17725886</v>
      </c>
      <c r="N133" s="187">
        <v>13841043</v>
      </c>
      <c r="O133" s="188">
        <v>6247447</v>
      </c>
      <c r="P133" s="187">
        <f t="shared" si="36"/>
        <v>77705625</v>
      </c>
      <c r="Q133" s="191">
        <f t="shared" si="37"/>
        <v>78197143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220473</v>
      </c>
      <c r="I136" s="184">
        <f>SUM(I137:I139)</f>
        <v>220473</v>
      </c>
      <c r="J136" s="203"/>
      <c r="K136" s="223">
        <f aca="true" t="shared" si="38" ref="K136:Q136">SUM(K137:K139)</f>
        <v>49221218</v>
      </c>
      <c r="L136" s="182">
        <f t="shared" si="38"/>
        <v>91819638</v>
      </c>
      <c r="M136" s="182">
        <f t="shared" si="38"/>
        <v>123854752</v>
      </c>
      <c r="N136" s="182">
        <f t="shared" si="38"/>
        <v>136839209</v>
      </c>
      <c r="O136" s="183">
        <f t="shared" si="38"/>
        <v>210571612</v>
      </c>
      <c r="P136" s="182">
        <f t="shared" si="38"/>
        <v>612306429</v>
      </c>
      <c r="Q136" s="186">
        <f t="shared" si="38"/>
        <v>612526902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220473</v>
      </c>
      <c r="I137" s="189">
        <f>SUM(G137:H137)</f>
        <v>220473</v>
      </c>
      <c r="J137" s="200"/>
      <c r="K137" s="224">
        <v>14466497</v>
      </c>
      <c r="L137" s="187">
        <v>34995993</v>
      </c>
      <c r="M137" s="187">
        <v>55428653</v>
      </c>
      <c r="N137" s="187">
        <v>70031114</v>
      </c>
      <c r="O137" s="188">
        <v>91794516</v>
      </c>
      <c r="P137" s="187">
        <f>SUM(J137:O137)</f>
        <v>266716773</v>
      </c>
      <c r="Q137" s="191">
        <f>I137+P137</f>
        <v>266937246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33207044</v>
      </c>
      <c r="L138" s="187">
        <v>56199045</v>
      </c>
      <c r="M138" s="187">
        <v>61765174</v>
      </c>
      <c r="N138" s="187">
        <v>45503316</v>
      </c>
      <c r="O138" s="188">
        <v>39402463</v>
      </c>
      <c r="P138" s="187">
        <f>SUM(J138:O138)</f>
        <v>236077042</v>
      </c>
      <c r="Q138" s="191">
        <f>I138+P138</f>
        <v>236077042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1547677</v>
      </c>
      <c r="L139" s="209">
        <v>624600</v>
      </c>
      <c r="M139" s="209">
        <v>6660925</v>
      </c>
      <c r="N139" s="209">
        <v>21304779</v>
      </c>
      <c r="O139" s="208">
        <v>79374633</v>
      </c>
      <c r="P139" s="209">
        <f>SUM(J139:O139)</f>
        <v>109512614</v>
      </c>
      <c r="Q139" s="210">
        <f>I139+P139</f>
        <v>109512614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56235268</v>
      </c>
      <c r="H140" s="212">
        <f t="shared" si="39"/>
        <v>49868077</v>
      </c>
      <c r="I140" s="213">
        <f t="shared" si="39"/>
        <v>106103345</v>
      </c>
      <c r="J140" s="214">
        <f t="shared" si="39"/>
        <v>59004</v>
      </c>
      <c r="K140" s="227">
        <f t="shared" si="39"/>
        <v>219989987</v>
      </c>
      <c r="L140" s="211">
        <f t="shared" si="39"/>
        <v>275285133</v>
      </c>
      <c r="M140" s="211">
        <f t="shared" si="39"/>
        <v>316123117</v>
      </c>
      <c r="N140" s="211">
        <f t="shared" si="39"/>
        <v>269281345</v>
      </c>
      <c r="O140" s="212">
        <f t="shared" si="39"/>
        <v>330159154</v>
      </c>
      <c r="P140" s="211">
        <f t="shared" si="39"/>
        <v>1410897740</v>
      </c>
      <c r="Q140" s="215">
        <f t="shared" si="39"/>
        <v>1517001085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E4" sqref="E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平成２０年７月月報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1</v>
      </c>
      <c r="I11" s="184">
        <f t="shared" si="0"/>
        <v>2</v>
      </c>
      <c r="J11" s="185">
        <f t="shared" si="0"/>
        <v>0</v>
      </c>
      <c r="K11" s="228">
        <f t="shared" si="0"/>
        <v>191</v>
      </c>
      <c r="L11" s="221">
        <f t="shared" si="0"/>
        <v>331</v>
      </c>
      <c r="M11" s="221">
        <f t="shared" si="0"/>
        <v>393</v>
      </c>
      <c r="N11" s="221">
        <f t="shared" si="0"/>
        <v>401</v>
      </c>
      <c r="O11" s="221">
        <f t="shared" si="0"/>
        <v>461</v>
      </c>
      <c r="P11" s="184">
        <f t="shared" si="0"/>
        <v>1777</v>
      </c>
      <c r="Q11" s="186">
        <f t="shared" si="0"/>
        <v>1779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54</v>
      </c>
      <c r="L12" s="221">
        <v>122</v>
      </c>
      <c r="M12" s="221">
        <v>174</v>
      </c>
      <c r="N12" s="221">
        <v>214</v>
      </c>
      <c r="O12" s="221">
        <v>223</v>
      </c>
      <c r="P12" s="219">
        <f aca="true" t="shared" si="2" ref="P12:P18">SUM(J12:O12)</f>
        <v>787</v>
      </c>
      <c r="Q12" s="222">
        <f aca="true" t="shared" si="3" ref="Q12:Q18">I12+P12</f>
        <v>787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93</v>
      </c>
      <c r="L13" s="221">
        <v>131</v>
      </c>
      <c r="M13" s="221">
        <v>138</v>
      </c>
      <c r="N13" s="221">
        <v>100</v>
      </c>
      <c r="O13" s="221">
        <v>72</v>
      </c>
      <c r="P13" s="219">
        <f t="shared" si="2"/>
        <v>534</v>
      </c>
      <c r="Q13" s="222">
        <f t="shared" si="3"/>
        <v>534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2</v>
      </c>
      <c r="M14" s="221">
        <v>13</v>
      </c>
      <c r="N14" s="221">
        <v>37</v>
      </c>
      <c r="O14" s="221">
        <v>127</v>
      </c>
      <c r="P14" s="219">
        <f t="shared" si="2"/>
        <v>185</v>
      </c>
      <c r="Q14" s="222">
        <f t="shared" si="3"/>
        <v>185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1</v>
      </c>
      <c r="I16" s="219">
        <f t="shared" si="1"/>
        <v>2</v>
      </c>
      <c r="J16" s="220">
        <v>0</v>
      </c>
      <c r="K16" s="229">
        <v>35</v>
      </c>
      <c r="L16" s="221">
        <v>68</v>
      </c>
      <c r="M16" s="221">
        <v>58</v>
      </c>
      <c r="N16" s="221">
        <v>39</v>
      </c>
      <c r="O16" s="221">
        <v>28</v>
      </c>
      <c r="P16" s="219">
        <f t="shared" si="2"/>
        <v>228</v>
      </c>
      <c r="Q16" s="222">
        <f t="shared" si="3"/>
        <v>230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3</v>
      </c>
      <c r="L17" s="230">
        <v>8</v>
      </c>
      <c r="M17" s="230">
        <v>10</v>
      </c>
      <c r="N17" s="230">
        <v>10</v>
      </c>
      <c r="O17" s="230">
        <v>11</v>
      </c>
      <c r="P17" s="231">
        <f t="shared" si="2"/>
        <v>42</v>
      </c>
      <c r="Q17" s="234">
        <f t="shared" si="3"/>
        <v>42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1</v>
      </c>
      <c r="O18" s="192">
        <v>0</v>
      </c>
      <c r="P18" s="194">
        <f t="shared" si="2"/>
        <v>1</v>
      </c>
      <c r="Q18" s="196">
        <f t="shared" si="3"/>
        <v>1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0</v>
      </c>
      <c r="I19" s="189">
        <f t="shared" si="4"/>
        <v>1</v>
      </c>
      <c r="J19" s="190">
        <f t="shared" si="4"/>
        <v>0</v>
      </c>
      <c r="K19" s="228">
        <f t="shared" si="4"/>
        <v>70</v>
      </c>
      <c r="L19" s="187">
        <f t="shared" si="4"/>
        <v>130</v>
      </c>
      <c r="M19" s="187">
        <f t="shared" si="4"/>
        <v>151</v>
      </c>
      <c r="N19" s="187">
        <f t="shared" si="4"/>
        <v>121</v>
      </c>
      <c r="O19" s="187">
        <f t="shared" si="4"/>
        <v>124</v>
      </c>
      <c r="P19" s="189">
        <f t="shared" si="4"/>
        <v>596</v>
      </c>
      <c r="Q19" s="191">
        <f t="shared" si="4"/>
        <v>597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22</v>
      </c>
      <c r="L20" s="221">
        <v>57</v>
      </c>
      <c r="M20" s="221">
        <v>72</v>
      </c>
      <c r="N20" s="221">
        <v>72</v>
      </c>
      <c r="O20" s="221">
        <v>63</v>
      </c>
      <c r="P20" s="219">
        <f aca="true" t="shared" si="6" ref="P20:P26">SUM(J20:O20)</f>
        <v>286</v>
      </c>
      <c r="Q20" s="222">
        <f aca="true" t="shared" si="7" ref="Q20:Q26">I20+P20</f>
        <v>286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19</v>
      </c>
      <c r="L21" s="221">
        <v>25</v>
      </c>
      <c r="M21" s="221">
        <v>28</v>
      </c>
      <c r="N21" s="221">
        <v>12</v>
      </c>
      <c r="O21" s="221">
        <v>13</v>
      </c>
      <c r="P21" s="219">
        <f t="shared" si="6"/>
        <v>97</v>
      </c>
      <c r="Q21" s="222">
        <f t="shared" si="7"/>
        <v>97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0</v>
      </c>
      <c r="M22" s="221">
        <v>5</v>
      </c>
      <c r="N22" s="221">
        <v>11</v>
      </c>
      <c r="O22" s="221">
        <v>26</v>
      </c>
      <c r="P22" s="219">
        <f t="shared" si="6"/>
        <v>44</v>
      </c>
      <c r="Q22" s="222">
        <f t="shared" si="7"/>
        <v>44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0</v>
      </c>
      <c r="I24" s="219">
        <f t="shared" si="5"/>
        <v>1</v>
      </c>
      <c r="J24" s="220">
        <v>0</v>
      </c>
      <c r="K24" s="229">
        <v>26</v>
      </c>
      <c r="L24" s="221">
        <v>47</v>
      </c>
      <c r="M24" s="221">
        <v>43</v>
      </c>
      <c r="N24" s="221">
        <v>24</v>
      </c>
      <c r="O24" s="221">
        <v>18</v>
      </c>
      <c r="P24" s="219">
        <f t="shared" si="6"/>
        <v>158</v>
      </c>
      <c r="Q24" s="222">
        <f t="shared" si="7"/>
        <v>159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1</v>
      </c>
      <c r="M25" s="230">
        <v>3</v>
      </c>
      <c r="N25" s="230">
        <v>2</v>
      </c>
      <c r="O25" s="230">
        <v>4</v>
      </c>
      <c r="P25" s="231">
        <f t="shared" si="6"/>
        <v>11</v>
      </c>
      <c r="Q25" s="234">
        <f t="shared" si="7"/>
        <v>11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1980</v>
      </c>
      <c r="H28" s="221">
        <f t="shared" si="8"/>
        <v>4070</v>
      </c>
      <c r="I28" s="184">
        <f t="shared" si="8"/>
        <v>6050</v>
      </c>
      <c r="J28" s="185">
        <f t="shared" si="8"/>
        <v>0</v>
      </c>
      <c r="K28" s="228">
        <f t="shared" si="8"/>
        <v>4263460</v>
      </c>
      <c r="L28" s="221">
        <f t="shared" si="8"/>
        <v>7919920</v>
      </c>
      <c r="M28" s="221">
        <f t="shared" si="8"/>
        <v>9780200</v>
      </c>
      <c r="N28" s="221">
        <f t="shared" si="8"/>
        <v>10287980</v>
      </c>
      <c r="O28" s="221">
        <f t="shared" si="8"/>
        <v>12289140</v>
      </c>
      <c r="P28" s="184">
        <f t="shared" si="8"/>
        <v>44540700</v>
      </c>
      <c r="Q28" s="186">
        <f>SUM(Q29:Q35)</f>
        <v>44546750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1569860</v>
      </c>
      <c r="L29" s="221">
        <v>3518970</v>
      </c>
      <c r="M29" s="221">
        <v>4976860</v>
      </c>
      <c r="N29" s="221">
        <v>6142010</v>
      </c>
      <c r="O29" s="221">
        <v>6453640</v>
      </c>
      <c r="P29" s="219">
        <f aca="true" t="shared" si="10" ref="P29:P35">SUM(J29:O29)</f>
        <v>22661340</v>
      </c>
      <c r="Q29" s="222">
        <f aca="true" t="shared" si="11" ref="Q29:Q35">I29+P29</f>
        <v>22661340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2309980</v>
      </c>
      <c r="L30" s="221">
        <v>3655420</v>
      </c>
      <c r="M30" s="221">
        <v>3662280</v>
      </c>
      <c r="N30" s="221">
        <v>2621370</v>
      </c>
      <c r="O30" s="221">
        <v>1939560</v>
      </c>
      <c r="P30" s="219">
        <f t="shared" si="10"/>
        <v>14188610</v>
      </c>
      <c r="Q30" s="222">
        <f t="shared" si="11"/>
        <v>14188610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166320</v>
      </c>
      <c r="L31" s="221">
        <v>53320</v>
      </c>
      <c r="M31" s="221">
        <v>576600</v>
      </c>
      <c r="N31" s="221">
        <v>1034690</v>
      </c>
      <c r="O31" s="221">
        <v>3581770</v>
      </c>
      <c r="P31" s="219">
        <f t="shared" si="10"/>
        <v>5412700</v>
      </c>
      <c r="Q31" s="222">
        <f>I31+P31</f>
        <v>5412700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1980</v>
      </c>
      <c r="H33" s="221">
        <v>4070</v>
      </c>
      <c r="I33" s="219">
        <f t="shared" si="9"/>
        <v>6050</v>
      </c>
      <c r="J33" s="220">
        <v>0</v>
      </c>
      <c r="K33" s="229">
        <v>204280</v>
      </c>
      <c r="L33" s="221">
        <v>585750</v>
      </c>
      <c r="M33" s="221">
        <v>471930</v>
      </c>
      <c r="N33" s="221">
        <v>418740</v>
      </c>
      <c r="O33" s="221">
        <v>248870</v>
      </c>
      <c r="P33" s="219">
        <f t="shared" si="10"/>
        <v>1929570</v>
      </c>
      <c r="Q33" s="222">
        <f t="shared" si="11"/>
        <v>1935620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13020</v>
      </c>
      <c r="L34" s="230">
        <v>106460</v>
      </c>
      <c r="M34" s="230">
        <v>92530</v>
      </c>
      <c r="N34" s="230">
        <v>67210</v>
      </c>
      <c r="O34" s="230">
        <v>65300</v>
      </c>
      <c r="P34" s="231">
        <f t="shared" si="10"/>
        <v>344520</v>
      </c>
      <c r="Q34" s="234">
        <f t="shared" si="11"/>
        <v>344520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3960</v>
      </c>
      <c r="O35" s="192">
        <v>0</v>
      </c>
      <c r="P35" s="194">
        <f t="shared" si="10"/>
        <v>3960</v>
      </c>
      <c r="Q35" s="196">
        <f t="shared" si="11"/>
        <v>3960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0</v>
      </c>
      <c r="I36" s="189">
        <f t="shared" si="12"/>
        <v>1460</v>
      </c>
      <c r="J36" s="190">
        <f t="shared" si="12"/>
        <v>0</v>
      </c>
      <c r="K36" s="228">
        <f t="shared" si="12"/>
        <v>1059950</v>
      </c>
      <c r="L36" s="187">
        <f t="shared" si="12"/>
        <v>2084430</v>
      </c>
      <c r="M36" s="187">
        <f t="shared" si="12"/>
        <v>2491770</v>
      </c>
      <c r="N36" s="187">
        <f t="shared" si="12"/>
        <v>2071680</v>
      </c>
      <c r="O36" s="187">
        <f t="shared" si="12"/>
        <v>2156850</v>
      </c>
      <c r="P36" s="189">
        <f t="shared" si="12"/>
        <v>9864680</v>
      </c>
      <c r="Q36" s="191">
        <f>SUM(Q37:Q43)</f>
        <v>9866140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518010</v>
      </c>
      <c r="L37" s="221">
        <v>1245020</v>
      </c>
      <c r="M37" s="221">
        <v>1680330</v>
      </c>
      <c r="N37" s="221">
        <v>1429590</v>
      </c>
      <c r="O37" s="221">
        <v>1270470</v>
      </c>
      <c r="P37" s="219">
        <f aca="true" t="shared" si="14" ref="P37:P43">SUM(J37:O37)</f>
        <v>6143420</v>
      </c>
      <c r="Q37" s="222">
        <f aca="true" t="shared" si="15" ref="Q37:Q43">I37+P37</f>
        <v>6143420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340990</v>
      </c>
      <c r="L38" s="221">
        <v>495430</v>
      </c>
      <c r="M38" s="221">
        <v>481800</v>
      </c>
      <c r="N38" s="221">
        <v>180870</v>
      </c>
      <c r="O38" s="221">
        <v>335110</v>
      </c>
      <c r="P38" s="219">
        <f t="shared" si="14"/>
        <v>1834200</v>
      </c>
      <c r="Q38" s="222">
        <f t="shared" si="15"/>
        <v>1834200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71300</v>
      </c>
      <c r="L39" s="221">
        <v>0</v>
      </c>
      <c r="M39" s="221">
        <v>69570</v>
      </c>
      <c r="N39" s="221">
        <v>260480</v>
      </c>
      <c r="O39" s="221">
        <v>419660</v>
      </c>
      <c r="P39" s="219">
        <f t="shared" si="14"/>
        <v>821010</v>
      </c>
      <c r="Q39" s="222">
        <f>I39+P39</f>
        <v>821010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0</v>
      </c>
      <c r="I41" s="219">
        <f t="shared" si="13"/>
        <v>1460</v>
      </c>
      <c r="J41" s="220">
        <v>0</v>
      </c>
      <c r="K41" s="229">
        <v>125050</v>
      </c>
      <c r="L41" s="221">
        <v>319830</v>
      </c>
      <c r="M41" s="221">
        <v>245500</v>
      </c>
      <c r="N41" s="221">
        <v>193900</v>
      </c>
      <c r="O41" s="221">
        <v>102060</v>
      </c>
      <c r="P41" s="219">
        <f t="shared" si="14"/>
        <v>986340</v>
      </c>
      <c r="Q41" s="222">
        <f t="shared" si="15"/>
        <v>987800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4600</v>
      </c>
      <c r="L42" s="221">
        <v>24150</v>
      </c>
      <c r="M42" s="221">
        <v>14570</v>
      </c>
      <c r="N42" s="221">
        <v>6840</v>
      </c>
      <c r="O42" s="221">
        <v>29550</v>
      </c>
      <c r="P42" s="219">
        <f t="shared" si="14"/>
        <v>79710</v>
      </c>
      <c r="Q42" s="222">
        <f t="shared" si="15"/>
        <v>79710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3440</v>
      </c>
      <c r="H44" s="211">
        <f t="shared" si="16"/>
        <v>4070</v>
      </c>
      <c r="I44" s="213">
        <f t="shared" si="16"/>
        <v>7510</v>
      </c>
      <c r="J44" s="214">
        <f t="shared" si="16"/>
        <v>0</v>
      </c>
      <c r="K44" s="243">
        <f t="shared" si="16"/>
        <v>5323410</v>
      </c>
      <c r="L44" s="211">
        <f t="shared" si="16"/>
        <v>10004350</v>
      </c>
      <c r="M44" s="211">
        <f t="shared" si="16"/>
        <v>12271970</v>
      </c>
      <c r="N44" s="211">
        <f t="shared" si="16"/>
        <v>12359660</v>
      </c>
      <c r="O44" s="211">
        <f>O28+O36</f>
        <v>14445990</v>
      </c>
      <c r="P44" s="213">
        <f t="shared" si="16"/>
        <v>54405380</v>
      </c>
      <c r="Q44" s="215">
        <f>Q28+Q36</f>
        <v>54412890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E5" sqref="E5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平成２０年７月月報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152</v>
      </c>
      <c r="H14" s="254">
        <v>289</v>
      </c>
      <c r="I14" s="312">
        <f>SUM(G14:H14)</f>
        <v>441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880791</v>
      </c>
      <c r="H15" s="255">
        <v>2548199</v>
      </c>
      <c r="I15" s="314">
        <f>SUM(G15:H15)</f>
        <v>3428990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57</v>
      </c>
      <c r="H19" s="254">
        <v>330</v>
      </c>
      <c r="I19" s="312">
        <f>SUM(G19:H19)</f>
        <v>387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449989</v>
      </c>
      <c r="H20" s="255">
        <v>1666653</v>
      </c>
      <c r="I20" s="314">
        <f>SUM(G20:H20)</f>
        <v>2116642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70</v>
      </c>
      <c r="H24" s="254">
        <v>1739</v>
      </c>
      <c r="I24" s="312">
        <f>SUM(G24:H24)</f>
        <v>1809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637220</v>
      </c>
      <c r="H25" s="256">
        <v>18931791</v>
      </c>
      <c r="I25" s="314">
        <f>SUM(G25:H25)</f>
        <v>19569011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6</v>
      </c>
      <c r="H29" s="254">
        <v>30</v>
      </c>
      <c r="I29" s="312">
        <f>SUM(G29:H29)</f>
        <v>36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53281</v>
      </c>
      <c r="H30" s="255">
        <v>324889</v>
      </c>
      <c r="I30" s="314">
        <f>SUM(G30:H30)</f>
        <v>378170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285</v>
      </c>
      <c r="H34" s="254">
        <f>H14+H19+H24+H29</f>
        <v>2388</v>
      </c>
      <c r="I34" s="312">
        <f>SUM(G34:H34)</f>
        <v>2673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2021281</v>
      </c>
      <c r="H35" s="255">
        <f>H15+H20+H25+H30</f>
        <v>23471532</v>
      </c>
      <c r="I35" s="314">
        <f>SUM(G35:H35)</f>
        <v>25492813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5</v>
      </c>
      <c r="H40" s="254">
        <v>7</v>
      </c>
      <c r="I40" s="312">
        <f>SUM(G40:H40)</f>
        <v>12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23517</v>
      </c>
      <c r="H41" s="255">
        <v>36921</v>
      </c>
      <c r="I41" s="314">
        <f>SUM(G41:H41)</f>
        <v>60438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2008-08-20T01:54:06Z</cp:lastPrinted>
  <dcterms:created xsi:type="dcterms:W3CDTF">2006-12-27T00:16:47Z</dcterms:created>
  <dcterms:modified xsi:type="dcterms:W3CDTF">2008-08-20T01:54:11Z</dcterms:modified>
  <cp:category/>
  <cp:version/>
  <cp:contentType/>
  <cp:contentStatus/>
</cp:coreProperties>
</file>