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<sst xmlns="http://schemas.openxmlformats.org/spreadsheetml/2006/main" count="360" uniqueCount="134">
  <si>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</si>
  <si>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</si>
  <si>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</si>
  <si>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</si>
  <si>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</si>
  <si>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</si>
  <si>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</si>
  <si>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</si>
  <si>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</si>
  <si>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</si>
  <si>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</si>
  <si>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</si>
  <si>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</si>
  <si>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</si>
  <si>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</si>
  <si>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</si>
  <si>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</si>
  <si>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</si>
  <si>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</si>
  <si>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</si>
  <si>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</si>
  <si>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</si>
  <si>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</si>
  <si>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</si>
  <si>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</si>
  <si>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</si>
  <si>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</si>
  <si>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</si>
  <si>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</si>
  <si>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</si>
  <si>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</si>
  <si>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</si>
  <si>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</si>
  <si>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</si>
  <si>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</si>
  <si>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</si>
  <si>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</si>
  <si>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</si>
  <si>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</si>
  <si>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</si>
  <si>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</si>
  <si>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</si>
  <si>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</si>
  <si>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</si>
  <si>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</si>
  <si>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</si>
  <si>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</si>
  <si>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</si>
  <si>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</si>
  <si>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</si>
  <si>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</si>
  <si>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</si>
  <si>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</si>
  <si>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</si>
  <si>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</si>
  <si>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</si>
  <si>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</si>
  <si>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</si>
  <si>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</si>
  <si>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</si>
  <si>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</si>
  <si>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</si>
  <si>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</si>
  <si>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</si>
  <si>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</si>
  <si>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</si>
  <si>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</si>
  <si>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</si>
  <si>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</si>
  <si>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</si>
  <si>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</si>
  <si>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</si>
  <si>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</si>
  <si>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</si>
  <si>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</si>
  <si>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</si>
  <si>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</si>
  <si>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</si>
  <si>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</si>
  <si>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</si>
  <si>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</si>
  <si>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</si>
  <si>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</si>
  <si>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</si>
  <si>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</si>
  <si>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</si>
  <si>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</si>
  <si>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</si>
  <si>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</si>
  <si>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</si>
  <si>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</si>
  <si>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</si>
  <si>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</si>
  <si>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</si>
  <si>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</si>
  <si>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</si>
  <si>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</si>
  <si>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</si>
  <si>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</si>
  <si>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</si>
  <si>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</si>
  <si>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</si>
  <si>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</si>
  <si>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</si>
  <si>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</si>
  <si>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</si>
  <si>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</si>
  <si>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</si>
  <si>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</si>
  <si>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</si>
  <si>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</si>
  <si>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</si>
  <si>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</si>
  <si>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</si>
  <si>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</si>
  <si>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</si>
  <si>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</si>
  <si>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</si>
  <si>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</si>
  <si>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</si>
  <si>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</si>
  <si>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</si>
  <si>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</si>
  <si>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</si>
  <si>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</si>
  <si>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</si>
  <si>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</si>
  <si>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</si>
  <si>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</si>
  <si>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</si>
  <si>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</si>
  <si>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</si>
  <si>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</si>
  <si>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平成２０年８月月報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</si>
</sst>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48022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48185</v>
      </c>
      <c r="T14" s="262"/>
    </row>
    <row r="15" spans="3:20" ht="21.75" customHeight="1">
      <c r="C15" s="73" t="s">
        <v>18</v>
      </c>
      <c r="D15" s="261">
        <v>37850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37965</v>
      </c>
      <c r="T15" s="262"/>
    </row>
    <row r="16" spans="3:20" ht="21.75" customHeight="1">
      <c r="C16" s="75" t="s">
        <v>19</v>
      </c>
      <c r="D16" s="261">
        <v>872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874</v>
      </c>
      <c r="T16" s="262"/>
    </row>
    <row r="17" spans="3:20" ht="21.75" customHeight="1">
      <c r="C17" s="75" t="s">
        <v>20</v>
      </c>
      <c r="D17" s="261">
        <v>224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229</v>
      </c>
      <c r="T17" s="262"/>
    </row>
    <row r="18" spans="3:20" ht="21.75" customHeight="1" thickBot="1">
      <c r="C18" s="76" t="s">
        <v>2</v>
      </c>
      <c r="D18" s="257">
        <f>SUM(D14:H15)</f>
        <v>85872</v>
      </c>
      <c r="E18" s="258"/>
      <c r="F18" s="258"/>
      <c r="G18" s="258"/>
      <c r="H18" s="259"/>
      <c r="I18" s="77" t="s">
        <v>21</v>
      </c>
      <c r="J18" s="78"/>
      <c r="K18" s="258">
        <f>S23</f>
        <v>526</v>
      </c>
      <c r="L18" s="258"/>
      <c r="M18" s="259"/>
      <c r="N18" s="77" t="s">
        <v>22</v>
      </c>
      <c r="O18" s="78"/>
      <c r="P18" s="258">
        <f>S25</f>
        <v>248</v>
      </c>
      <c r="Q18" s="258"/>
      <c r="R18" s="259"/>
      <c r="S18" s="257">
        <f>SUM(S14:T15)</f>
        <v>86150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59</v>
      </c>
      <c r="E23" s="263"/>
      <c r="F23" s="264"/>
      <c r="G23" s="261">
        <v>2</v>
      </c>
      <c r="H23" s="263"/>
      <c r="I23" s="264"/>
      <c r="J23" s="261">
        <v>459</v>
      </c>
      <c r="K23" s="263"/>
      <c r="L23" s="264"/>
      <c r="M23" s="261">
        <v>0</v>
      </c>
      <c r="N23" s="263"/>
      <c r="O23" s="264"/>
      <c r="P23" s="261">
        <v>6</v>
      </c>
      <c r="Q23" s="263"/>
      <c r="R23" s="264"/>
      <c r="S23" s="89">
        <f>SUM(D23:R23)</f>
        <v>526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55</v>
      </c>
      <c r="E25" s="258"/>
      <c r="F25" s="259"/>
      <c r="G25" s="257">
        <v>0</v>
      </c>
      <c r="H25" s="258"/>
      <c r="I25" s="259"/>
      <c r="J25" s="257">
        <v>190</v>
      </c>
      <c r="K25" s="258"/>
      <c r="L25" s="259"/>
      <c r="M25" s="257">
        <v>0</v>
      </c>
      <c r="N25" s="258"/>
      <c r="O25" s="259"/>
      <c r="P25" s="257">
        <v>3</v>
      </c>
      <c r="Q25" s="258"/>
      <c r="R25" s="259"/>
      <c r="S25" s="90">
        <f>SUM(D25:R25)</f>
        <v>248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E2" sqref="E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平成２０年８月月報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2810</v>
      </c>
      <c r="G12" s="91">
        <f>SUM(G13:G14)</f>
        <v>1177</v>
      </c>
      <c r="H12" s="92">
        <f>SUM(F12:G12)</f>
        <v>3987</v>
      </c>
      <c r="I12" s="93">
        <f aca="true" t="shared" si="0" ref="I12:N12">SUM(I13:I14)</f>
        <v>0</v>
      </c>
      <c r="J12" s="95">
        <f t="shared" si="0"/>
        <v>2361</v>
      </c>
      <c r="K12" s="91">
        <f t="shared" si="0"/>
        <v>2010</v>
      </c>
      <c r="L12" s="91">
        <f t="shared" si="0"/>
        <v>1775</v>
      </c>
      <c r="M12" s="91">
        <f t="shared" si="0"/>
        <v>1247</v>
      </c>
      <c r="N12" s="91">
        <f t="shared" si="0"/>
        <v>1415</v>
      </c>
      <c r="O12" s="91">
        <f>SUM(I12:N12)</f>
        <v>8808</v>
      </c>
      <c r="P12" s="94">
        <f>H12+O12</f>
        <v>12795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466</v>
      </c>
      <c r="G13" s="91">
        <v>213</v>
      </c>
      <c r="H13" s="92">
        <f>SUM(F13:G13)</f>
        <v>679</v>
      </c>
      <c r="I13" s="93">
        <v>0</v>
      </c>
      <c r="J13" s="95">
        <v>348</v>
      </c>
      <c r="K13" s="91">
        <v>268</v>
      </c>
      <c r="L13" s="91">
        <v>235</v>
      </c>
      <c r="M13" s="91">
        <v>145</v>
      </c>
      <c r="N13" s="91">
        <v>182</v>
      </c>
      <c r="O13" s="91">
        <f>SUM(I13:N13)</f>
        <v>1178</v>
      </c>
      <c r="P13" s="94">
        <f>H13+O13</f>
        <v>1857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2344</v>
      </c>
      <c r="G14" s="91">
        <v>964</v>
      </c>
      <c r="H14" s="92">
        <f>SUM(F14:G14)</f>
        <v>3308</v>
      </c>
      <c r="I14" s="93">
        <v>0</v>
      </c>
      <c r="J14" s="95">
        <v>2013</v>
      </c>
      <c r="K14" s="91">
        <v>1742</v>
      </c>
      <c r="L14" s="91">
        <v>1540</v>
      </c>
      <c r="M14" s="91">
        <v>1102</v>
      </c>
      <c r="N14" s="91">
        <v>1233</v>
      </c>
      <c r="O14" s="91">
        <f>SUM(I14:N14)</f>
        <v>7630</v>
      </c>
      <c r="P14" s="94">
        <f>H14+O14</f>
        <v>10938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57</v>
      </c>
      <c r="G15" s="91">
        <v>55</v>
      </c>
      <c r="H15" s="92">
        <f>SUM(F15:G15)</f>
        <v>112</v>
      </c>
      <c r="I15" s="93">
        <v>0</v>
      </c>
      <c r="J15" s="95">
        <v>92</v>
      </c>
      <c r="K15" s="91">
        <v>62</v>
      </c>
      <c r="L15" s="91">
        <v>70</v>
      </c>
      <c r="M15" s="91">
        <v>56</v>
      </c>
      <c r="N15" s="91">
        <v>62</v>
      </c>
      <c r="O15" s="91">
        <f>SUM(I15:N15)</f>
        <v>342</v>
      </c>
      <c r="P15" s="94">
        <f>H15+O15</f>
        <v>454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2867</v>
      </c>
      <c r="G16" s="96">
        <f>G12+G15</f>
        <v>1232</v>
      </c>
      <c r="H16" s="97">
        <f>SUM(F16:G16)</f>
        <v>4099</v>
      </c>
      <c r="I16" s="98">
        <f aca="true" t="shared" si="1" ref="I16:N16">I12+I15</f>
        <v>0</v>
      </c>
      <c r="J16" s="100">
        <f t="shared" si="1"/>
        <v>2453</v>
      </c>
      <c r="K16" s="96">
        <f t="shared" si="1"/>
        <v>2072</v>
      </c>
      <c r="L16" s="96">
        <f t="shared" si="1"/>
        <v>1845</v>
      </c>
      <c r="M16" s="96">
        <f t="shared" si="1"/>
        <v>1303</v>
      </c>
      <c r="N16" s="96">
        <f t="shared" si="1"/>
        <v>1477</v>
      </c>
      <c r="O16" s="96">
        <f>SUM(I16:N16)</f>
        <v>9150</v>
      </c>
      <c r="P16" s="99">
        <f>H16+O16</f>
        <v>13249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1910</v>
      </c>
      <c r="G21" s="91">
        <v>895</v>
      </c>
      <c r="H21" s="92">
        <f>SUM(F21:G21)</f>
        <v>2805</v>
      </c>
      <c r="I21" s="93">
        <v>0</v>
      </c>
      <c r="J21" s="95">
        <v>1696</v>
      </c>
      <c r="K21" s="91">
        <v>1362</v>
      </c>
      <c r="L21" s="91">
        <v>1028</v>
      </c>
      <c r="M21" s="91">
        <v>573</v>
      </c>
      <c r="N21" s="91">
        <v>473</v>
      </c>
      <c r="O21" s="101">
        <f>SUM(I21:N21)</f>
        <v>5132</v>
      </c>
      <c r="P21" s="94">
        <f>O21+H21</f>
        <v>7937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37</v>
      </c>
      <c r="G22" s="91">
        <v>43</v>
      </c>
      <c r="H22" s="92">
        <f>SUM(F22:G22)</f>
        <v>80</v>
      </c>
      <c r="I22" s="93">
        <v>0</v>
      </c>
      <c r="J22" s="95">
        <v>63</v>
      </c>
      <c r="K22" s="91">
        <v>54</v>
      </c>
      <c r="L22" s="91">
        <v>50</v>
      </c>
      <c r="M22" s="91">
        <v>38</v>
      </c>
      <c r="N22" s="91">
        <v>26</v>
      </c>
      <c r="O22" s="101">
        <f>SUM(I22:N22)</f>
        <v>231</v>
      </c>
      <c r="P22" s="94">
        <f>O22+H22</f>
        <v>311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1947</v>
      </c>
      <c r="G23" s="96">
        <f aca="true" t="shared" si="2" ref="G23:N23">SUM(G21:G22)</f>
        <v>938</v>
      </c>
      <c r="H23" s="97">
        <f>SUM(F23:G23)</f>
        <v>2885</v>
      </c>
      <c r="I23" s="98">
        <f t="shared" si="2"/>
        <v>0</v>
      </c>
      <c r="J23" s="100">
        <f t="shared" si="2"/>
        <v>1759</v>
      </c>
      <c r="K23" s="96">
        <f t="shared" si="2"/>
        <v>1416</v>
      </c>
      <c r="L23" s="96">
        <f t="shared" si="2"/>
        <v>1078</v>
      </c>
      <c r="M23" s="96">
        <f t="shared" si="2"/>
        <v>611</v>
      </c>
      <c r="N23" s="96">
        <f t="shared" si="2"/>
        <v>499</v>
      </c>
      <c r="O23" s="102">
        <f>SUM(I23:N23)</f>
        <v>5363</v>
      </c>
      <c r="P23" s="99">
        <f>O23+H23</f>
        <v>8248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5</v>
      </c>
      <c r="G28" s="91">
        <v>6</v>
      </c>
      <c r="H28" s="92">
        <f>SUM(F28:G28)</f>
        <v>11</v>
      </c>
      <c r="I28" s="93">
        <v>0</v>
      </c>
      <c r="J28" s="95">
        <v>116</v>
      </c>
      <c r="K28" s="91">
        <v>117</v>
      </c>
      <c r="L28" s="91">
        <v>107</v>
      </c>
      <c r="M28" s="91">
        <v>90</v>
      </c>
      <c r="N28" s="91">
        <v>44</v>
      </c>
      <c r="O28" s="101">
        <f>SUM(I28:N28)</f>
        <v>474</v>
      </c>
      <c r="P28" s="94">
        <f>O28+H28</f>
        <v>485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2</v>
      </c>
      <c r="M29" s="91">
        <v>1</v>
      </c>
      <c r="N29" s="91">
        <v>2</v>
      </c>
      <c r="O29" s="101">
        <f>SUM(I29:N29)</f>
        <v>5</v>
      </c>
      <c r="P29" s="94">
        <f>O29+H29</f>
        <v>5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5</v>
      </c>
      <c r="G30" s="96">
        <f>SUM(G28:G29)</f>
        <v>6</v>
      </c>
      <c r="H30" s="97">
        <f>SUM(F30:G30)</f>
        <v>11</v>
      </c>
      <c r="I30" s="98">
        <f aca="true" t="shared" si="3" ref="I30:N30">SUM(I28:I29)</f>
        <v>0</v>
      </c>
      <c r="J30" s="100">
        <f t="shared" si="3"/>
        <v>116</v>
      </c>
      <c r="K30" s="96">
        <f t="shared" si="3"/>
        <v>117</v>
      </c>
      <c r="L30" s="96">
        <f t="shared" si="3"/>
        <v>109</v>
      </c>
      <c r="M30" s="96">
        <f t="shared" si="3"/>
        <v>91</v>
      </c>
      <c r="N30" s="96">
        <f t="shared" si="3"/>
        <v>46</v>
      </c>
      <c r="O30" s="102">
        <f>SUM(I30:N30)</f>
        <v>479</v>
      </c>
      <c r="P30" s="99">
        <f>O30+H30</f>
        <v>490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1</v>
      </c>
      <c r="H35" s="104">
        <f aca="true" t="shared" si="5" ref="H35:H44">SUM(F35:G35)</f>
        <v>1</v>
      </c>
      <c r="I35" s="103">
        <f t="shared" si="4"/>
        <v>81</v>
      </c>
      <c r="J35" s="105">
        <f t="shared" si="4"/>
        <v>173</v>
      </c>
      <c r="K35" s="105">
        <f t="shared" si="4"/>
        <v>268</v>
      </c>
      <c r="L35" s="105">
        <f t="shared" si="4"/>
        <v>289</v>
      </c>
      <c r="M35" s="105">
        <f t="shared" si="4"/>
        <v>344</v>
      </c>
      <c r="N35" s="106">
        <f aca="true" t="shared" si="6" ref="N35:N44">SUM(I35:M35)</f>
        <v>1155</v>
      </c>
      <c r="O35" s="107">
        <f aca="true" t="shared" si="7" ref="O35:O43">SUM(H35+N35)</f>
        <v>1156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1</v>
      </c>
      <c r="H36" s="92">
        <f t="shared" si="5"/>
        <v>1</v>
      </c>
      <c r="I36" s="95">
        <v>81</v>
      </c>
      <c r="J36" s="91">
        <v>173</v>
      </c>
      <c r="K36" s="91">
        <v>268</v>
      </c>
      <c r="L36" s="91">
        <v>288</v>
      </c>
      <c r="M36" s="91">
        <v>338</v>
      </c>
      <c r="N36" s="101">
        <f t="shared" si="6"/>
        <v>1148</v>
      </c>
      <c r="O36" s="94">
        <f t="shared" si="7"/>
        <v>1149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6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143</v>
      </c>
      <c r="J38" s="105">
        <f>SUM(J39:J40)</f>
        <v>233</v>
      </c>
      <c r="K38" s="105">
        <f>SUM(K39:K40)</f>
        <v>239</v>
      </c>
      <c r="L38" s="105">
        <f>SUM(L39:L40)</f>
        <v>170</v>
      </c>
      <c r="M38" s="105">
        <f>SUM(M39:M40)</f>
        <v>143</v>
      </c>
      <c r="N38" s="106">
        <f t="shared" si="6"/>
        <v>928</v>
      </c>
      <c r="O38" s="107">
        <f t="shared" si="7"/>
        <v>928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140</v>
      </c>
      <c r="J39" s="91">
        <v>230</v>
      </c>
      <c r="K39" s="91">
        <v>236</v>
      </c>
      <c r="L39" s="91">
        <v>165</v>
      </c>
      <c r="M39" s="91">
        <v>135</v>
      </c>
      <c r="N39" s="101">
        <f t="shared" si="6"/>
        <v>906</v>
      </c>
      <c r="O39" s="94">
        <f t="shared" si="7"/>
        <v>906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3</v>
      </c>
      <c r="J40" s="96">
        <v>3</v>
      </c>
      <c r="K40" s="96">
        <v>3</v>
      </c>
      <c r="L40" s="96">
        <v>5</v>
      </c>
      <c r="M40" s="96">
        <v>8</v>
      </c>
      <c r="N40" s="102">
        <f t="shared" si="6"/>
        <v>22</v>
      </c>
      <c r="O40" s="99">
        <f t="shared" si="7"/>
        <v>22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6</v>
      </c>
      <c r="J41" s="105">
        <f>SUM(J42:J43)</f>
        <v>2</v>
      </c>
      <c r="K41" s="105">
        <f>SUM(K42:K43)</f>
        <v>22</v>
      </c>
      <c r="L41" s="105">
        <f>SUM(L42:L43)</f>
        <v>59</v>
      </c>
      <c r="M41" s="105">
        <f>SUM(M42:M43)</f>
        <v>205</v>
      </c>
      <c r="N41" s="106">
        <f t="shared" si="6"/>
        <v>294</v>
      </c>
      <c r="O41" s="107">
        <f t="shared" si="7"/>
        <v>294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6</v>
      </c>
      <c r="J42" s="91">
        <v>2</v>
      </c>
      <c r="K42" s="91">
        <v>21</v>
      </c>
      <c r="L42" s="91">
        <v>55</v>
      </c>
      <c r="M42" s="91">
        <v>203</v>
      </c>
      <c r="N42" s="101">
        <f t="shared" si="6"/>
        <v>287</v>
      </c>
      <c r="O42" s="94">
        <f t="shared" si="7"/>
        <v>287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1</v>
      </c>
      <c r="L43" s="96">
        <v>4</v>
      </c>
      <c r="M43" s="96">
        <v>2</v>
      </c>
      <c r="N43" s="102">
        <f t="shared" si="6"/>
        <v>7</v>
      </c>
      <c r="O43" s="99">
        <f t="shared" si="7"/>
        <v>7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1</v>
      </c>
      <c r="H44" s="109">
        <f t="shared" si="5"/>
        <v>1</v>
      </c>
      <c r="I44" s="100">
        <v>226</v>
      </c>
      <c r="J44" s="96">
        <v>405</v>
      </c>
      <c r="K44" s="96">
        <v>517</v>
      </c>
      <c r="L44" s="96">
        <v>510</v>
      </c>
      <c r="M44" s="96">
        <v>688</v>
      </c>
      <c r="N44" s="102">
        <f t="shared" si="6"/>
        <v>2346</v>
      </c>
      <c r="O44" s="110">
        <f>H44+N44</f>
        <v>2347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F5" sqref="F5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平成２０年８月月報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4403</v>
      </c>
      <c r="H12" s="183">
        <f t="shared" si="0"/>
        <v>2362</v>
      </c>
      <c r="I12" s="184">
        <f t="shared" si="0"/>
        <v>6765</v>
      </c>
      <c r="J12" s="185">
        <f>J13+J19+J22+J26+J30+J31</f>
        <v>1</v>
      </c>
      <c r="K12" s="183">
        <f t="shared" si="0"/>
        <v>5026</v>
      </c>
      <c r="L12" s="182">
        <f t="shared" si="0"/>
        <v>4586</v>
      </c>
      <c r="M12" s="182">
        <f t="shared" si="0"/>
        <v>3885</v>
      </c>
      <c r="N12" s="182">
        <f t="shared" si="0"/>
        <v>2467</v>
      </c>
      <c r="O12" s="183">
        <f t="shared" si="0"/>
        <v>2386</v>
      </c>
      <c r="P12" s="182">
        <f t="shared" si="0"/>
        <v>18351</v>
      </c>
      <c r="Q12" s="186">
        <f t="shared" si="0"/>
        <v>25116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1519</v>
      </c>
      <c r="H13" s="188">
        <f t="shared" si="1"/>
        <v>712</v>
      </c>
      <c r="I13" s="189">
        <f t="shared" si="1"/>
        <v>2231</v>
      </c>
      <c r="J13" s="190">
        <f t="shared" si="1"/>
        <v>1</v>
      </c>
      <c r="K13" s="188">
        <f t="shared" si="1"/>
        <v>1519</v>
      </c>
      <c r="L13" s="187">
        <f t="shared" si="1"/>
        <v>1293</v>
      </c>
      <c r="M13" s="187">
        <f t="shared" si="1"/>
        <v>1161</v>
      </c>
      <c r="N13" s="187">
        <f t="shared" si="1"/>
        <v>876</v>
      </c>
      <c r="O13" s="188">
        <f t="shared" si="1"/>
        <v>1090</v>
      </c>
      <c r="P13" s="187">
        <f t="shared" si="1"/>
        <v>5940</v>
      </c>
      <c r="Q13" s="191">
        <f t="shared" si="1"/>
        <v>8171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1366</v>
      </c>
      <c r="H14" s="188">
        <v>557</v>
      </c>
      <c r="I14" s="189">
        <f>SUM(G14:H14)</f>
        <v>1923</v>
      </c>
      <c r="J14" s="190">
        <v>1</v>
      </c>
      <c r="K14" s="188">
        <v>1080</v>
      </c>
      <c r="L14" s="187">
        <v>809</v>
      </c>
      <c r="M14" s="187">
        <v>614</v>
      </c>
      <c r="N14" s="187">
        <v>413</v>
      </c>
      <c r="O14" s="188">
        <v>436</v>
      </c>
      <c r="P14" s="187">
        <f>SUM(J14:O14)</f>
        <v>3353</v>
      </c>
      <c r="Q14" s="191">
        <f>I14+P14</f>
        <v>5276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2</v>
      </c>
      <c r="I15" s="189">
        <f>SUM(G15:H15)</f>
        <v>2</v>
      </c>
      <c r="J15" s="190">
        <v>0</v>
      </c>
      <c r="K15" s="188">
        <v>5</v>
      </c>
      <c r="L15" s="187">
        <v>23</v>
      </c>
      <c r="M15" s="187">
        <v>38</v>
      </c>
      <c r="N15" s="187">
        <v>58</v>
      </c>
      <c r="O15" s="188">
        <v>159</v>
      </c>
      <c r="P15" s="187">
        <f>SUM(J15:O15)</f>
        <v>283</v>
      </c>
      <c r="Q15" s="191">
        <f>I15+P15</f>
        <v>285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65</v>
      </c>
      <c r="H16" s="188">
        <v>73</v>
      </c>
      <c r="I16" s="189">
        <f>SUM(G16:H16)</f>
        <v>138</v>
      </c>
      <c r="J16" s="190">
        <v>0</v>
      </c>
      <c r="K16" s="188">
        <v>187</v>
      </c>
      <c r="L16" s="187">
        <v>200</v>
      </c>
      <c r="M16" s="187">
        <v>255</v>
      </c>
      <c r="N16" s="187">
        <v>213</v>
      </c>
      <c r="O16" s="188">
        <v>273</v>
      </c>
      <c r="P16" s="187">
        <f>SUM(J16:O16)</f>
        <v>1128</v>
      </c>
      <c r="Q16" s="191">
        <f>I16+P16</f>
        <v>1266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5</v>
      </c>
      <c r="H17" s="188">
        <v>11</v>
      </c>
      <c r="I17" s="189">
        <f>SUM(G17:H17)</f>
        <v>16</v>
      </c>
      <c r="J17" s="190">
        <v>0</v>
      </c>
      <c r="K17" s="188">
        <v>14</v>
      </c>
      <c r="L17" s="187">
        <v>26</v>
      </c>
      <c r="M17" s="187">
        <v>20</v>
      </c>
      <c r="N17" s="187">
        <v>14</v>
      </c>
      <c r="O17" s="188">
        <v>12</v>
      </c>
      <c r="P17" s="187">
        <f>SUM(J17:O17)</f>
        <v>86</v>
      </c>
      <c r="Q17" s="191">
        <f>I17+P17</f>
        <v>102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83</v>
      </c>
      <c r="H18" s="188">
        <v>69</v>
      </c>
      <c r="I18" s="189">
        <f>SUM(G18:H18)</f>
        <v>152</v>
      </c>
      <c r="J18" s="190">
        <v>0</v>
      </c>
      <c r="K18" s="188">
        <v>233</v>
      </c>
      <c r="L18" s="187">
        <v>235</v>
      </c>
      <c r="M18" s="187">
        <v>234</v>
      </c>
      <c r="N18" s="187">
        <v>178</v>
      </c>
      <c r="O18" s="188">
        <v>210</v>
      </c>
      <c r="P18" s="187">
        <f>SUM(J18:O18)</f>
        <v>1090</v>
      </c>
      <c r="Q18" s="191">
        <f>I18+P18</f>
        <v>1242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581</v>
      </c>
      <c r="H19" s="188">
        <f t="shared" si="2"/>
        <v>409</v>
      </c>
      <c r="I19" s="189">
        <f t="shared" si="2"/>
        <v>990</v>
      </c>
      <c r="J19" s="190">
        <f t="shared" si="2"/>
        <v>0</v>
      </c>
      <c r="K19" s="188">
        <f t="shared" si="2"/>
        <v>1017</v>
      </c>
      <c r="L19" s="187">
        <f>SUM(L20:L21)</f>
        <v>872</v>
      </c>
      <c r="M19" s="187">
        <f t="shared" si="2"/>
        <v>678</v>
      </c>
      <c r="N19" s="187">
        <f t="shared" si="2"/>
        <v>347</v>
      </c>
      <c r="O19" s="188">
        <f t="shared" si="2"/>
        <v>206</v>
      </c>
      <c r="P19" s="187">
        <f>SUM(P20:P21)</f>
        <v>3120</v>
      </c>
      <c r="Q19" s="191">
        <f t="shared" si="2"/>
        <v>4110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490</v>
      </c>
      <c r="H20" s="188">
        <v>343</v>
      </c>
      <c r="I20" s="189">
        <f>SUM(G20:H20)</f>
        <v>833</v>
      </c>
      <c r="J20" s="190">
        <v>0</v>
      </c>
      <c r="K20" s="188">
        <v>823</v>
      </c>
      <c r="L20" s="187">
        <v>656</v>
      </c>
      <c r="M20" s="187">
        <v>519</v>
      </c>
      <c r="N20" s="187">
        <v>248</v>
      </c>
      <c r="O20" s="188">
        <v>158</v>
      </c>
      <c r="P20" s="187">
        <f>SUM(J20:O20)</f>
        <v>2404</v>
      </c>
      <c r="Q20" s="191">
        <f>I20+P20</f>
        <v>3237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91</v>
      </c>
      <c r="H21" s="188">
        <v>66</v>
      </c>
      <c r="I21" s="189">
        <f>SUM(G21:H21)</f>
        <v>157</v>
      </c>
      <c r="J21" s="190">
        <v>0</v>
      </c>
      <c r="K21" s="188">
        <v>194</v>
      </c>
      <c r="L21" s="187">
        <v>216</v>
      </c>
      <c r="M21" s="187">
        <v>159</v>
      </c>
      <c r="N21" s="187">
        <v>99</v>
      </c>
      <c r="O21" s="188">
        <v>48</v>
      </c>
      <c r="P21" s="187">
        <f>SUM(J21:O21)</f>
        <v>716</v>
      </c>
      <c r="Q21" s="191">
        <f>I21+P21</f>
        <v>873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5</v>
      </c>
      <c r="H22" s="188">
        <f t="shared" si="3"/>
        <v>21</v>
      </c>
      <c r="I22" s="189">
        <f t="shared" si="3"/>
        <v>26</v>
      </c>
      <c r="J22" s="190">
        <f t="shared" si="3"/>
        <v>0</v>
      </c>
      <c r="K22" s="188">
        <f t="shared" si="3"/>
        <v>117</v>
      </c>
      <c r="L22" s="187">
        <f t="shared" si="3"/>
        <v>167</v>
      </c>
      <c r="M22" s="187">
        <f t="shared" si="3"/>
        <v>189</v>
      </c>
      <c r="N22" s="187">
        <f t="shared" si="3"/>
        <v>149</v>
      </c>
      <c r="O22" s="188">
        <f t="shared" si="3"/>
        <v>115</v>
      </c>
      <c r="P22" s="187">
        <f t="shared" si="3"/>
        <v>737</v>
      </c>
      <c r="Q22" s="191">
        <f t="shared" si="3"/>
        <v>763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4</v>
      </c>
      <c r="H23" s="188">
        <v>17</v>
      </c>
      <c r="I23" s="189">
        <f>SUM(G23:H23)</f>
        <v>21</v>
      </c>
      <c r="J23" s="190">
        <v>0</v>
      </c>
      <c r="K23" s="188">
        <v>106</v>
      </c>
      <c r="L23" s="187">
        <v>144</v>
      </c>
      <c r="M23" s="187">
        <v>146</v>
      </c>
      <c r="N23" s="187">
        <v>109</v>
      </c>
      <c r="O23" s="188">
        <v>84</v>
      </c>
      <c r="P23" s="187">
        <f>SUM(J23:O23)</f>
        <v>589</v>
      </c>
      <c r="Q23" s="191">
        <f>I23+P23</f>
        <v>610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1</v>
      </c>
      <c r="H24" s="188">
        <v>4</v>
      </c>
      <c r="I24" s="189">
        <f>SUM(G24:H24)</f>
        <v>5</v>
      </c>
      <c r="J24" s="190">
        <v>0</v>
      </c>
      <c r="K24" s="188">
        <v>11</v>
      </c>
      <c r="L24" s="187">
        <v>23</v>
      </c>
      <c r="M24" s="187">
        <v>43</v>
      </c>
      <c r="N24" s="187">
        <v>39</v>
      </c>
      <c r="O24" s="188">
        <v>31</v>
      </c>
      <c r="P24" s="187">
        <f>SUM(J24:O24)</f>
        <v>147</v>
      </c>
      <c r="Q24" s="191">
        <f>I24+P24</f>
        <v>152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1</v>
      </c>
      <c r="O25" s="188">
        <v>0</v>
      </c>
      <c r="P25" s="187">
        <f>SUM(J25:O25)</f>
        <v>1</v>
      </c>
      <c r="Q25" s="191">
        <f>I25+P25</f>
        <v>1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340</v>
      </c>
      <c r="H26" s="188">
        <f t="shared" si="4"/>
        <v>283</v>
      </c>
      <c r="I26" s="189">
        <f t="shared" si="4"/>
        <v>623</v>
      </c>
      <c r="J26" s="190">
        <f t="shared" si="4"/>
        <v>0</v>
      </c>
      <c r="K26" s="188">
        <f t="shared" si="4"/>
        <v>628</v>
      </c>
      <c r="L26" s="187">
        <f t="shared" si="4"/>
        <v>862</v>
      </c>
      <c r="M26" s="187">
        <f t="shared" si="4"/>
        <v>820</v>
      </c>
      <c r="N26" s="187">
        <f t="shared" si="4"/>
        <v>512</v>
      </c>
      <c r="O26" s="188">
        <f t="shared" si="4"/>
        <v>482</v>
      </c>
      <c r="P26" s="187">
        <f t="shared" si="4"/>
        <v>3304</v>
      </c>
      <c r="Q26" s="191">
        <f t="shared" si="4"/>
        <v>3927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283</v>
      </c>
      <c r="H27" s="188">
        <v>270</v>
      </c>
      <c r="I27" s="189">
        <f>SUM(G27:H27)</f>
        <v>553</v>
      </c>
      <c r="J27" s="190">
        <v>0</v>
      </c>
      <c r="K27" s="188">
        <v>581</v>
      </c>
      <c r="L27" s="187">
        <v>820</v>
      </c>
      <c r="M27" s="187">
        <v>789</v>
      </c>
      <c r="N27" s="187">
        <v>491</v>
      </c>
      <c r="O27" s="188">
        <v>478</v>
      </c>
      <c r="P27" s="187">
        <f>SUM(J27:O27)</f>
        <v>3159</v>
      </c>
      <c r="Q27" s="191">
        <f>I27+P27</f>
        <v>3712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29</v>
      </c>
      <c r="H28" s="188">
        <v>5</v>
      </c>
      <c r="I28" s="189">
        <f>SUM(G28:H28)</f>
        <v>34</v>
      </c>
      <c r="J28" s="190">
        <v>0</v>
      </c>
      <c r="K28" s="188">
        <v>29</v>
      </c>
      <c r="L28" s="187">
        <v>27</v>
      </c>
      <c r="M28" s="187">
        <v>21</v>
      </c>
      <c r="N28" s="187">
        <v>13</v>
      </c>
      <c r="O28" s="188">
        <v>3</v>
      </c>
      <c r="P28" s="187">
        <f>SUM(J28:O28)</f>
        <v>93</v>
      </c>
      <c r="Q28" s="191">
        <f>I28+P28</f>
        <v>127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28</v>
      </c>
      <c r="H29" s="188">
        <v>8</v>
      </c>
      <c r="I29" s="189">
        <f>SUM(G29:H29)</f>
        <v>36</v>
      </c>
      <c r="J29" s="190">
        <v>0</v>
      </c>
      <c r="K29" s="188">
        <v>18</v>
      </c>
      <c r="L29" s="187">
        <v>15</v>
      </c>
      <c r="M29" s="187">
        <v>10</v>
      </c>
      <c r="N29" s="187">
        <v>8</v>
      </c>
      <c r="O29" s="188">
        <v>1</v>
      </c>
      <c r="P29" s="187">
        <f>SUM(J29:O29)</f>
        <v>52</v>
      </c>
      <c r="Q29" s="191">
        <f>I29+P29</f>
        <v>88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63</v>
      </c>
      <c r="H30" s="188">
        <v>35</v>
      </c>
      <c r="I30" s="189">
        <f>SUM(G30:H30)</f>
        <v>98</v>
      </c>
      <c r="J30" s="190">
        <v>0</v>
      </c>
      <c r="K30" s="188">
        <v>103</v>
      </c>
      <c r="L30" s="187">
        <v>92</v>
      </c>
      <c r="M30" s="187">
        <v>69</v>
      </c>
      <c r="N30" s="187">
        <v>44</v>
      </c>
      <c r="O30" s="188">
        <v>32</v>
      </c>
      <c r="P30" s="187">
        <f>SUM(J30:O30)</f>
        <v>340</v>
      </c>
      <c r="Q30" s="191">
        <f>I30+P30</f>
        <v>438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1895</v>
      </c>
      <c r="H31" s="193">
        <v>902</v>
      </c>
      <c r="I31" s="194">
        <f>SUM(G31:H31)</f>
        <v>2797</v>
      </c>
      <c r="J31" s="195">
        <v>0</v>
      </c>
      <c r="K31" s="193">
        <v>1642</v>
      </c>
      <c r="L31" s="192">
        <v>1300</v>
      </c>
      <c r="M31" s="192">
        <v>968</v>
      </c>
      <c r="N31" s="192">
        <v>539</v>
      </c>
      <c r="O31" s="193">
        <v>461</v>
      </c>
      <c r="P31" s="194">
        <f>SUM(J31:O31)</f>
        <v>4910</v>
      </c>
      <c r="Q31" s="196">
        <f>I31+P31</f>
        <v>7707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5</v>
      </c>
      <c r="H32" s="183">
        <f t="shared" si="5"/>
        <v>7</v>
      </c>
      <c r="I32" s="184">
        <f t="shared" si="5"/>
        <v>12</v>
      </c>
      <c r="J32" s="185">
        <f t="shared" si="5"/>
        <v>0</v>
      </c>
      <c r="K32" s="183">
        <f t="shared" si="5"/>
        <v>119</v>
      </c>
      <c r="L32" s="182">
        <f t="shared" si="5"/>
        <v>119</v>
      </c>
      <c r="M32" s="182">
        <f t="shared" si="5"/>
        <v>108</v>
      </c>
      <c r="N32" s="182">
        <f t="shared" si="5"/>
        <v>95</v>
      </c>
      <c r="O32" s="183">
        <f t="shared" si="5"/>
        <v>48</v>
      </c>
      <c r="P32" s="182">
        <f t="shared" si="5"/>
        <v>489</v>
      </c>
      <c r="Q32" s="186">
        <f t="shared" si="5"/>
        <v>501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3</v>
      </c>
      <c r="H34" s="188">
        <v>1</v>
      </c>
      <c r="I34" s="189">
        <f>SUM(G34:H34)</f>
        <v>4</v>
      </c>
      <c r="J34" s="190">
        <v>0</v>
      </c>
      <c r="K34" s="188">
        <v>16</v>
      </c>
      <c r="L34" s="187">
        <v>23</v>
      </c>
      <c r="M34" s="187">
        <v>23</v>
      </c>
      <c r="N34" s="187">
        <v>37</v>
      </c>
      <c r="O34" s="188">
        <v>22</v>
      </c>
      <c r="P34" s="187">
        <f t="shared" si="6"/>
        <v>121</v>
      </c>
      <c r="Q34" s="191">
        <f t="shared" si="7"/>
        <v>125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2</v>
      </c>
      <c r="H35" s="188">
        <v>4</v>
      </c>
      <c r="I35" s="189">
        <f>SUM(G35:H35)</f>
        <v>6</v>
      </c>
      <c r="J35" s="190">
        <v>0</v>
      </c>
      <c r="K35" s="188">
        <v>14</v>
      </c>
      <c r="L35" s="187">
        <v>11</v>
      </c>
      <c r="M35" s="187">
        <v>11</v>
      </c>
      <c r="N35" s="187">
        <v>4</v>
      </c>
      <c r="O35" s="188">
        <v>2</v>
      </c>
      <c r="P35" s="187">
        <f t="shared" si="6"/>
        <v>42</v>
      </c>
      <c r="Q35" s="191">
        <f t="shared" si="7"/>
        <v>48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2</v>
      </c>
      <c r="I36" s="189">
        <f>SUM(G36:H36)</f>
        <v>2</v>
      </c>
      <c r="J36" s="200"/>
      <c r="K36" s="188">
        <v>89</v>
      </c>
      <c r="L36" s="187">
        <v>85</v>
      </c>
      <c r="M36" s="187">
        <v>74</v>
      </c>
      <c r="N36" s="187">
        <v>54</v>
      </c>
      <c r="O36" s="188">
        <v>24</v>
      </c>
      <c r="P36" s="187">
        <f t="shared" si="6"/>
        <v>326</v>
      </c>
      <c r="Q36" s="191">
        <f t="shared" si="7"/>
        <v>328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1</v>
      </c>
      <c r="I39" s="184">
        <f>SUM(I40:I42)</f>
        <v>1</v>
      </c>
      <c r="J39" s="203"/>
      <c r="K39" s="183">
        <f aca="true" t="shared" si="8" ref="K39:Q39">SUM(K40:K42)</f>
        <v>239</v>
      </c>
      <c r="L39" s="182">
        <f t="shared" si="8"/>
        <v>415</v>
      </c>
      <c r="M39" s="182">
        <f t="shared" si="8"/>
        <v>541</v>
      </c>
      <c r="N39" s="182">
        <f t="shared" si="8"/>
        <v>527</v>
      </c>
      <c r="O39" s="183">
        <f t="shared" si="8"/>
        <v>701</v>
      </c>
      <c r="P39" s="182">
        <f t="shared" si="8"/>
        <v>2423</v>
      </c>
      <c r="Q39" s="186">
        <f t="shared" si="8"/>
        <v>2424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1</v>
      </c>
      <c r="I40" s="189">
        <f>SUM(G40:H40)</f>
        <v>1</v>
      </c>
      <c r="J40" s="200"/>
      <c r="K40" s="188">
        <v>82</v>
      </c>
      <c r="L40" s="187">
        <v>174</v>
      </c>
      <c r="M40" s="187">
        <v>266</v>
      </c>
      <c r="N40" s="187">
        <v>290</v>
      </c>
      <c r="O40" s="188">
        <v>345</v>
      </c>
      <c r="P40" s="187">
        <f>SUM(J40:O40)</f>
        <v>1157</v>
      </c>
      <c r="Q40" s="191">
        <f>I40+P40</f>
        <v>1158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151</v>
      </c>
      <c r="L41" s="187">
        <v>239</v>
      </c>
      <c r="M41" s="187">
        <v>251</v>
      </c>
      <c r="N41" s="187">
        <v>178</v>
      </c>
      <c r="O41" s="188">
        <v>147</v>
      </c>
      <c r="P41" s="187">
        <f>SUM(J41:O41)</f>
        <v>966</v>
      </c>
      <c r="Q41" s="191">
        <f>I41+P41</f>
        <v>966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6</v>
      </c>
      <c r="L42" s="209">
        <v>2</v>
      </c>
      <c r="M42" s="209">
        <v>24</v>
      </c>
      <c r="N42" s="209">
        <v>59</v>
      </c>
      <c r="O42" s="208">
        <v>209</v>
      </c>
      <c r="P42" s="209">
        <f>SUM(J42:O42)</f>
        <v>300</v>
      </c>
      <c r="Q42" s="210">
        <f>I42+P42</f>
        <v>300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4408</v>
      </c>
      <c r="H43" s="212">
        <f t="shared" si="9"/>
        <v>2370</v>
      </c>
      <c r="I43" s="213">
        <f t="shared" si="9"/>
        <v>6778</v>
      </c>
      <c r="J43" s="214">
        <f>J12+J32+J39</f>
        <v>1</v>
      </c>
      <c r="K43" s="212">
        <f t="shared" si="9"/>
        <v>5384</v>
      </c>
      <c r="L43" s="211">
        <f t="shared" si="9"/>
        <v>5120</v>
      </c>
      <c r="M43" s="211">
        <f t="shared" si="9"/>
        <v>4534</v>
      </c>
      <c r="N43" s="211">
        <f t="shared" si="9"/>
        <v>3089</v>
      </c>
      <c r="O43" s="212">
        <f t="shared" si="9"/>
        <v>3135</v>
      </c>
      <c r="P43" s="211">
        <f t="shared" si="9"/>
        <v>21263</v>
      </c>
      <c r="Q43" s="215">
        <f t="shared" si="9"/>
        <v>28041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5529325</v>
      </c>
      <c r="H45" s="183">
        <f t="shared" si="10"/>
        <v>4832939</v>
      </c>
      <c r="I45" s="184">
        <f t="shared" si="10"/>
        <v>10362264</v>
      </c>
      <c r="J45" s="185">
        <f t="shared" si="10"/>
        <v>1049</v>
      </c>
      <c r="K45" s="183">
        <f t="shared" si="10"/>
        <v>14852089</v>
      </c>
      <c r="L45" s="182">
        <f t="shared" si="10"/>
        <v>15955246</v>
      </c>
      <c r="M45" s="182">
        <f t="shared" si="10"/>
        <v>16384911</v>
      </c>
      <c r="N45" s="182">
        <f t="shared" si="10"/>
        <v>11532499</v>
      </c>
      <c r="O45" s="183">
        <f t="shared" si="10"/>
        <v>11803991</v>
      </c>
      <c r="P45" s="182">
        <f t="shared" si="10"/>
        <v>70529785</v>
      </c>
      <c r="Q45" s="186">
        <f t="shared" si="10"/>
        <v>80892049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2723900</v>
      </c>
      <c r="H46" s="188">
        <f t="shared" si="11"/>
        <v>1784579</v>
      </c>
      <c r="I46" s="189">
        <f t="shared" si="11"/>
        <v>4508479</v>
      </c>
      <c r="J46" s="190">
        <f t="shared" si="11"/>
        <v>2214</v>
      </c>
      <c r="K46" s="188">
        <f t="shared" si="11"/>
        <v>5465701</v>
      </c>
      <c r="L46" s="187">
        <f t="shared" si="11"/>
        <v>5951591</v>
      </c>
      <c r="M46" s="187">
        <f t="shared" si="11"/>
        <v>6476617</v>
      </c>
      <c r="N46" s="187">
        <f t="shared" si="11"/>
        <v>5143172</v>
      </c>
      <c r="O46" s="188">
        <f t="shared" si="11"/>
        <v>6986323</v>
      </c>
      <c r="P46" s="187">
        <f t="shared" si="11"/>
        <v>30025618</v>
      </c>
      <c r="Q46" s="191">
        <f t="shared" si="11"/>
        <v>34534097</v>
      </c>
    </row>
    <row r="47" spans="3:17" ht="18" customHeight="1">
      <c r="C47" s="130"/>
      <c r="D47" s="133"/>
      <c r="E47" s="134" t="s">
        <v>92</v>
      </c>
      <c r="F47" s="135"/>
      <c r="G47" s="187">
        <v>2500701</v>
      </c>
      <c r="H47" s="188">
        <v>1463290</v>
      </c>
      <c r="I47" s="189">
        <f>SUM(G47:H47)</f>
        <v>3963991</v>
      </c>
      <c r="J47" s="190">
        <v>2214</v>
      </c>
      <c r="K47" s="188">
        <v>4451692</v>
      </c>
      <c r="L47" s="187">
        <v>4746223</v>
      </c>
      <c r="M47" s="187">
        <v>4748327</v>
      </c>
      <c r="N47" s="187">
        <v>3628681</v>
      </c>
      <c r="O47" s="188">
        <v>4233494</v>
      </c>
      <c r="P47" s="187">
        <f>SUM(J47:O47)</f>
        <v>21810631</v>
      </c>
      <c r="Q47" s="191">
        <f>I47+P47</f>
        <v>25774622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12722</v>
      </c>
      <c r="I48" s="189">
        <f>SUM(G48:H48)</f>
        <v>12722</v>
      </c>
      <c r="J48" s="190">
        <v>0</v>
      </c>
      <c r="K48" s="188">
        <v>18375</v>
      </c>
      <c r="L48" s="187">
        <v>106375</v>
      </c>
      <c r="M48" s="187">
        <v>195275</v>
      </c>
      <c r="N48" s="187">
        <v>279065</v>
      </c>
      <c r="O48" s="188">
        <v>882275</v>
      </c>
      <c r="P48" s="187">
        <f>SUM(J48:O48)</f>
        <v>1481365</v>
      </c>
      <c r="Q48" s="191">
        <f>I48+P48</f>
        <v>1494087</v>
      </c>
    </row>
    <row r="49" spans="3:17" ht="18" customHeight="1">
      <c r="C49" s="130"/>
      <c r="D49" s="133"/>
      <c r="E49" s="134" t="s">
        <v>94</v>
      </c>
      <c r="F49" s="135"/>
      <c r="G49" s="187">
        <v>143699</v>
      </c>
      <c r="H49" s="188">
        <v>231917</v>
      </c>
      <c r="I49" s="189">
        <f>SUM(G49:H49)</f>
        <v>375616</v>
      </c>
      <c r="J49" s="190">
        <v>0</v>
      </c>
      <c r="K49" s="188">
        <v>757824</v>
      </c>
      <c r="L49" s="187">
        <v>837833</v>
      </c>
      <c r="M49" s="187">
        <v>1292865</v>
      </c>
      <c r="N49" s="187">
        <v>1043216</v>
      </c>
      <c r="O49" s="188">
        <v>1661654</v>
      </c>
      <c r="P49" s="187">
        <f>SUM(J49:O49)</f>
        <v>5593392</v>
      </c>
      <c r="Q49" s="191">
        <f>I49+P49</f>
        <v>5969008</v>
      </c>
    </row>
    <row r="50" spans="3:17" ht="18" customHeight="1">
      <c r="C50" s="130"/>
      <c r="D50" s="133"/>
      <c r="E50" s="134" t="s">
        <v>95</v>
      </c>
      <c r="F50" s="135"/>
      <c r="G50" s="187">
        <v>7740</v>
      </c>
      <c r="H50" s="188">
        <v>21280</v>
      </c>
      <c r="I50" s="189">
        <f>SUM(G50:H50)</f>
        <v>29020</v>
      </c>
      <c r="J50" s="190">
        <v>0</v>
      </c>
      <c r="K50" s="188">
        <v>40560</v>
      </c>
      <c r="L50" s="187">
        <v>57200</v>
      </c>
      <c r="M50" s="187">
        <v>42120</v>
      </c>
      <c r="N50" s="187">
        <v>34600</v>
      </c>
      <c r="O50" s="188">
        <v>25480</v>
      </c>
      <c r="P50" s="187">
        <f>SUM(J50:O50)</f>
        <v>199960</v>
      </c>
      <c r="Q50" s="191">
        <f>I50+P50</f>
        <v>228980</v>
      </c>
    </row>
    <row r="51" spans="3:17" ht="18" customHeight="1">
      <c r="C51" s="130"/>
      <c r="D51" s="133"/>
      <c r="E51" s="295" t="s">
        <v>105</v>
      </c>
      <c r="F51" s="296"/>
      <c r="G51" s="187">
        <v>71760</v>
      </c>
      <c r="H51" s="188">
        <v>55370</v>
      </c>
      <c r="I51" s="189">
        <f>SUM(G51:H51)</f>
        <v>127130</v>
      </c>
      <c r="J51" s="190">
        <v>0</v>
      </c>
      <c r="K51" s="188">
        <v>197250</v>
      </c>
      <c r="L51" s="187">
        <v>203960</v>
      </c>
      <c r="M51" s="187">
        <v>198030</v>
      </c>
      <c r="N51" s="187">
        <v>157610</v>
      </c>
      <c r="O51" s="188">
        <v>183420</v>
      </c>
      <c r="P51" s="187">
        <f>SUM(J51:O51)</f>
        <v>940270</v>
      </c>
      <c r="Q51" s="191">
        <f>I51+P51</f>
        <v>1067400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1416694</v>
      </c>
      <c r="H52" s="188">
        <f t="shared" si="12"/>
        <v>1866458</v>
      </c>
      <c r="I52" s="189">
        <f t="shared" si="12"/>
        <v>3283152</v>
      </c>
      <c r="J52" s="190">
        <f t="shared" si="12"/>
        <v>0</v>
      </c>
      <c r="K52" s="188">
        <f t="shared" si="12"/>
        <v>5002307</v>
      </c>
      <c r="L52" s="187">
        <f t="shared" si="12"/>
        <v>5034606</v>
      </c>
      <c r="M52" s="187">
        <f t="shared" si="12"/>
        <v>4842602</v>
      </c>
      <c r="N52" s="187">
        <f t="shared" si="12"/>
        <v>2660172</v>
      </c>
      <c r="O52" s="188">
        <f t="shared" si="12"/>
        <v>1579740</v>
      </c>
      <c r="P52" s="187">
        <f t="shared" si="12"/>
        <v>19119427</v>
      </c>
      <c r="Q52" s="191">
        <f t="shared" si="12"/>
        <v>22402579</v>
      </c>
    </row>
    <row r="53" spans="3:17" ht="18" customHeight="1">
      <c r="C53" s="130"/>
      <c r="D53" s="133"/>
      <c r="E53" s="137" t="s">
        <v>97</v>
      </c>
      <c r="F53" s="137"/>
      <c r="G53" s="187">
        <v>1174683</v>
      </c>
      <c r="H53" s="188">
        <v>1530897</v>
      </c>
      <c r="I53" s="189">
        <f>SUM(G53:H53)</f>
        <v>2705580</v>
      </c>
      <c r="J53" s="190">
        <v>0</v>
      </c>
      <c r="K53" s="188">
        <v>4103701</v>
      </c>
      <c r="L53" s="187">
        <v>3887773</v>
      </c>
      <c r="M53" s="187">
        <v>3863630</v>
      </c>
      <c r="N53" s="187">
        <v>1952121</v>
      </c>
      <c r="O53" s="188">
        <v>1263845</v>
      </c>
      <c r="P53" s="187">
        <f>SUM(J53:O53)</f>
        <v>15071070</v>
      </c>
      <c r="Q53" s="191">
        <f>I53+P53</f>
        <v>17776650</v>
      </c>
    </row>
    <row r="54" spans="3:17" ht="18" customHeight="1">
      <c r="C54" s="130"/>
      <c r="D54" s="133"/>
      <c r="E54" s="137" t="s">
        <v>98</v>
      </c>
      <c r="F54" s="137"/>
      <c r="G54" s="187">
        <v>242011</v>
      </c>
      <c r="H54" s="188">
        <v>335561</v>
      </c>
      <c r="I54" s="189">
        <f>SUM(G54:H54)</f>
        <v>577572</v>
      </c>
      <c r="J54" s="190">
        <v>0</v>
      </c>
      <c r="K54" s="188">
        <v>898606</v>
      </c>
      <c r="L54" s="187">
        <v>1146833</v>
      </c>
      <c r="M54" s="187">
        <v>978972</v>
      </c>
      <c r="N54" s="187">
        <v>708051</v>
      </c>
      <c r="O54" s="188">
        <v>315895</v>
      </c>
      <c r="P54" s="187">
        <f>SUM(J54:O54)</f>
        <v>4048357</v>
      </c>
      <c r="Q54" s="191">
        <f>I54+P54</f>
        <v>4625929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9143</v>
      </c>
      <c r="H55" s="188">
        <f t="shared" si="13"/>
        <v>72027</v>
      </c>
      <c r="I55" s="189">
        <f t="shared" si="13"/>
        <v>81170</v>
      </c>
      <c r="J55" s="190">
        <f t="shared" si="13"/>
        <v>0</v>
      </c>
      <c r="K55" s="188">
        <f t="shared" si="13"/>
        <v>535376</v>
      </c>
      <c r="L55" s="187">
        <f t="shared" si="13"/>
        <v>917293</v>
      </c>
      <c r="M55" s="187">
        <f t="shared" si="13"/>
        <v>1180371</v>
      </c>
      <c r="N55" s="187">
        <f t="shared" si="13"/>
        <v>1132708</v>
      </c>
      <c r="O55" s="188">
        <f t="shared" si="13"/>
        <v>929490</v>
      </c>
      <c r="P55" s="187">
        <f t="shared" si="13"/>
        <v>4695238</v>
      </c>
      <c r="Q55" s="191">
        <f t="shared" si="13"/>
        <v>4776408</v>
      </c>
    </row>
    <row r="56" spans="3:17" ht="18" customHeight="1">
      <c r="C56" s="130"/>
      <c r="D56" s="133"/>
      <c r="E56" s="134" t="s">
        <v>99</v>
      </c>
      <c r="F56" s="135"/>
      <c r="G56" s="187">
        <v>6530</v>
      </c>
      <c r="H56" s="188">
        <v>57762</v>
      </c>
      <c r="I56" s="189">
        <f>SUM(G56:H56)</f>
        <v>64292</v>
      </c>
      <c r="J56" s="190">
        <v>0</v>
      </c>
      <c r="K56" s="188">
        <v>483732</v>
      </c>
      <c r="L56" s="187">
        <v>805832</v>
      </c>
      <c r="M56" s="187">
        <v>917497</v>
      </c>
      <c r="N56" s="187">
        <v>876500</v>
      </c>
      <c r="O56" s="188">
        <v>636451</v>
      </c>
      <c r="P56" s="187">
        <f>SUM(J56:O56)</f>
        <v>3720012</v>
      </c>
      <c r="Q56" s="191">
        <f>I56+P56</f>
        <v>3784304</v>
      </c>
    </row>
    <row r="57" spans="3:17" ht="18" customHeight="1">
      <c r="C57" s="130"/>
      <c r="D57" s="133"/>
      <c r="E57" s="284" t="s">
        <v>100</v>
      </c>
      <c r="F57" s="286"/>
      <c r="G57" s="187">
        <v>2613</v>
      </c>
      <c r="H57" s="188">
        <v>14265</v>
      </c>
      <c r="I57" s="189">
        <f>SUM(G57:H57)</f>
        <v>16878</v>
      </c>
      <c r="J57" s="190">
        <v>0</v>
      </c>
      <c r="K57" s="188">
        <v>51644</v>
      </c>
      <c r="L57" s="187">
        <v>111461</v>
      </c>
      <c r="M57" s="187">
        <v>262874</v>
      </c>
      <c r="N57" s="187">
        <v>248010</v>
      </c>
      <c r="O57" s="188">
        <v>293039</v>
      </c>
      <c r="P57" s="187">
        <f>SUM(J57:O57)</f>
        <v>967028</v>
      </c>
      <c r="Q57" s="191">
        <f>I57+P57</f>
        <v>983906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8198</v>
      </c>
      <c r="O58" s="188">
        <v>0</v>
      </c>
      <c r="P58" s="187">
        <f>SUM(J58:O58)</f>
        <v>8198</v>
      </c>
      <c r="Q58" s="191">
        <f>I58+P58</f>
        <v>8198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208803</v>
      </c>
      <c r="H59" s="188">
        <f t="shared" si="14"/>
        <v>229085</v>
      </c>
      <c r="I59" s="189">
        <f t="shared" si="14"/>
        <v>437888</v>
      </c>
      <c r="J59" s="190">
        <f t="shared" si="14"/>
        <v>350</v>
      </c>
      <c r="K59" s="188">
        <f t="shared" si="14"/>
        <v>541544</v>
      </c>
      <c r="L59" s="187">
        <f t="shared" si="14"/>
        <v>1085966</v>
      </c>
      <c r="M59" s="187">
        <f t="shared" si="14"/>
        <v>1239265</v>
      </c>
      <c r="N59" s="187">
        <f t="shared" si="14"/>
        <v>897090</v>
      </c>
      <c r="O59" s="188">
        <f t="shared" si="14"/>
        <v>992762</v>
      </c>
      <c r="P59" s="187">
        <f t="shared" si="14"/>
        <v>4756977</v>
      </c>
      <c r="Q59" s="191">
        <f t="shared" si="14"/>
        <v>5194865</v>
      </c>
    </row>
    <row r="60" spans="3:17" ht="18" customHeight="1">
      <c r="C60" s="130"/>
      <c r="D60" s="133"/>
      <c r="E60" s="134" t="s">
        <v>102</v>
      </c>
      <c r="F60" s="135"/>
      <c r="G60" s="187">
        <v>208803</v>
      </c>
      <c r="H60" s="188">
        <v>229085</v>
      </c>
      <c r="I60" s="189">
        <f>SUM(G60:H60)</f>
        <v>437888</v>
      </c>
      <c r="J60" s="190">
        <v>350</v>
      </c>
      <c r="K60" s="188">
        <v>541544</v>
      </c>
      <c r="L60" s="187">
        <v>1085966</v>
      </c>
      <c r="M60" s="187">
        <v>1239265</v>
      </c>
      <c r="N60" s="187">
        <v>897090</v>
      </c>
      <c r="O60" s="188">
        <v>992762</v>
      </c>
      <c r="P60" s="187">
        <f>SUM(J60:O60)</f>
        <v>4756977</v>
      </c>
      <c r="Q60" s="191">
        <f>I60+P60</f>
        <v>5194865</v>
      </c>
    </row>
    <row r="61" spans="3:17" ht="18" customHeight="1">
      <c r="C61" s="158"/>
      <c r="D61" s="134" t="s">
        <v>106</v>
      </c>
      <c r="E61" s="136"/>
      <c r="F61" s="136"/>
      <c r="G61" s="218">
        <v>396815</v>
      </c>
      <c r="H61" s="218">
        <v>511240</v>
      </c>
      <c r="I61" s="219">
        <f>SUM(G61:H61)</f>
        <v>908055</v>
      </c>
      <c r="J61" s="220">
        <v>0</v>
      </c>
      <c r="K61" s="218">
        <v>1655231</v>
      </c>
      <c r="L61" s="221">
        <v>1656740</v>
      </c>
      <c r="M61" s="221">
        <v>1378491</v>
      </c>
      <c r="N61" s="221">
        <v>993437</v>
      </c>
      <c r="O61" s="218">
        <v>700756</v>
      </c>
      <c r="P61" s="221">
        <f>SUM(J61:O61)</f>
        <v>6384655</v>
      </c>
      <c r="Q61" s="222">
        <f>I61+P61</f>
        <v>7292710</v>
      </c>
    </row>
    <row r="62" spans="3:17" ht="18" customHeight="1">
      <c r="C62" s="145"/>
      <c r="D62" s="146" t="s">
        <v>107</v>
      </c>
      <c r="E62" s="147"/>
      <c r="F62" s="147"/>
      <c r="G62" s="192">
        <v>773970</v>
      </c>
      <c r="H62" s="193">
        <v>369550</v>
      </c>
      <c r="I62" s="194">
        <f>SUM(G62:H62)</f>
        <v>1143520</v>
      </c>
      <c r="J62" s="195">
        <v>-1515</v>
      </c>
      <c r="K62" s="193">
        <v>1651930</v>
      </c>
      <c r="L62" s="192">
        <v>1309050</v>
      </c>
      <c r="M62" s="192">
        <v>1267565</v>
      </c>
      <c r="N62" s="192">
        <v>705920</v>
      </c>
      <c r="O62" s="193">
        <v>614920</v>
      </c>
      <c r="P62" s="194">
        <f>SUM(J62:O62)</f>
        <v>5547870</v>
      </c>
      <c r="Q62" s="196">
        <f>I62+P62</f>
        <v>6691390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17761</v>
      </c>
      <c r="H63" s="183">
        <f t="shared" si="15"/>
        <v>82769</v>
      </c>
      <c r="I63" s="184">
        <f t="shared" si="15"/>
        <v>100530</v>
      </c>
      <c r="J63" s="185">
        <f t="shared" si="15"/>
        <v>0</v>
      </c>
      <c r="K63" s="183">
        <f t="shared" si="15"/>
        <v>2430430</v>
      </c>
      <c r="L63" s="182">
        <f t="shared" si="15"/>
        <v>2539051</v>
      </c>
      <c r="M63" s="182">
        <f t="shared" si="15"/>
        <v>2223428</v>
      </c>
      <c r="N63" s="182">
        <f t="shared" si="15"/>
        <v>1845291</v>
      </c>
      <c r="O63" s="183">
        <f t="shared" si="15"/>
        <v>944818</v>
      </c>
      <c r="P63" s="182">
        <f t="shared" si="15"/>
        <v>9983018</v>
      </c>
      <c r="Q63" s="186">
        <f t="shared" si="15"/>
        <v>10083548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8322</v>
      </c>
      <c r="H65" s="188">
        <v>7872</v>
      </c>
      <c r="I65" s="189">
        <f>SUM(G65:H65)</f>
        <v>16194</v>
      </c>
      <c r="J65" s="190">
        <v>0</v>
      </c>
      <c r="K65" s="188">
        <v>108323</v>
      </c>
      <c r="L65" s="187">
        <v>172436</v>
      </c>
      <c r="M65" s="187">
        <v>196591</v>
      </c>
      <c r="N65" s="187">
        <v>373624</v>
      </c>
      <c r="O65" s="188">
        <v>241376</v>
      </c>
      <c r="P65" s="187">
        <f t="shared" si="16"/>
        <v>1092350</v>
      </c>
      <c r="Q65" s="191">
        <f t="shared" si="17"/>
        <v>1108544</v>
      </c>
    </row>
    <row r="66" spans="3:17" ht="18" customHeight="1">
      <c r="C66" s="130"/>
      <c r="D66" s="284" t="s">
        <v>80</v>
      </c>
      <c r="E66" s="285"/>
      <c r="F66" s="286"/>
      <c r="G66" s="187">
        <v>9439</v>
      </c>
      <c r="H66" s="188">
        <v>25037</v>
      </c>
      <c r="I66" s="189">
        <f>SUM(G66:H66)</f>
        <v>34476</v>
      </c>
      <c r="J66" s="190">
        <v>0</v>
      </c>
      <c r="K66" s="188">
        <v>141218</v>
      </c>
      <c r="L66" s="187">
        <v>185812</v>
      </c>
      <c r="M66" s="187">
        <v>239754</v>
      </c>
      <c r="N66" s="187">
        <v>87917</v>
      </c>
      <c r="O66" s="188">
        <v>56240</v>
      </c>
      <c r="P66" s="187">
        <f t="shared" si="16"/>
        <v>710941</v>
      </c>
      <c r="Q66" s="191">
        <f t="shared" si="17"/>
        <v>745417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49860</v>
      </c>
      <c r="I67" s="189">
        <f>SUM(G67:H67)</f>
        <v>49860</v>
      </c>
      <c r="J67" s="200"/>
      <c r="K67" s="188">
        <v>2180889</v>
      </c>
      <c r="L67" s="187">
        <v>2180803</v>
      </c>
      <c r="M67" s="187">
        <v>1787083</v>
      </c>
      <c r="N67" s="187">
        <v>1383750</v>
      </c>
      <c r="O67" s="188">
        <v>647202</v>
      </c>
      <c r="P67" s="187">
        <f t="shared" si="16"/>
        <v>8179727</v>
      </c>
      <c r="Q67" s="191">
        <f t="shared" si="17"/>
        <v>8229587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21150</v>
      </c>
      <c r="I70" s="184">
        <f>SUM(I71:I73)</f>
        <v>21150</v>
      </c>
      <c r="J70" s="203"/>
      <c r="K70" s="183">
        <f aca="true" t="shared" si="18" ref="K70:Q70">SUM(K71:K73)</f>
        <v>5084375</v>
      </c>
      <c r="L70" s="182">
        <f t="shared" si="18"/>
        <v>9640924</v>
      </c>
      <c r="M70" s="182">
        <f t="shared" si="18"/>
        <v>13226773</v>
      </c>
      <c r="N70" s="182">
        <f t="shared" si="18"/>
        <v>14303944</v>
      </c>
      <c r="O70" s="183">
        <f t="shared" si="18"/>
        <v>22060309</v>
      </c>
      <c r="P70" s="182">
        <f t="shared" si="18"/>
        <v>64316325</v>
      </c>
      <c r="Q70" s="186">
        <f t="shared" si="18"/>
        <v>64337475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21150</v>
      </c>
      <c r="I71" s="189">
        <f>SUM(G71:H71)</f>
        <v>21150</v>
      </c>
      <c r="J71" s="200"/>
      <c r="K71" s="188">
        <v>1567314</v>
      </c>
      <c r="L71" s="187">
        <v>3785264</v>
      </c>
      <c r="M71" s="187">
        <v>6190347</v>
      </c>
      <c r="N71" s="187">
        <v>7438554</v>
      </c>
      <c r="O71" s="188">
        <v>9573259</v>
      </c>
      <c r="P71" s="187">
        <f>SUM(J71:O71)</f>
        <v>28554738</v>
      </c>
      <c r="Q71" s="191">
        <f>I71+P71</f>
        <v>28575888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3366313</v>
      </c>
      <c r="L72" s="187">
        <v>5791906</v>
      </c>
      <c r="M72" s="187">
        <v>6212889</v>
      </c>
      <c r="N72" s="187">
        <v>4768440</v>
      </c>
      <c r="O72" s="188">
        <v>4073025</v>
      </c>
      <c r="P72" s="187">
        <f>SUM(J72:O72)</f>
        <v>24212573</v>
      </c>
      <c r="Q72" s="191">
        <f>I72+P72</f>
        <v>24212573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150748</v>
      </c>
      <c r="L73" s="209">
        <v>63754</v>
      </c>
      <c r="M73" s="209">
        <v>823537</v>
      </c>
      <c r="N73" s="209">
        <v>2096950</v>
      </c>
      <c r="O73" s="208">
        <v>8414025</v>
      </c>
      <c r="P73" s="209">
        <f>SUM(J73:O73)</f>
        <v>11549014</v>
      </c>
      <c r="Q73" s="210">
        <f>I73+P73</f>
        <v>11549014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5547086</v>
      </c>
      <c r="H74" s="212">
        <f t="shared" si="19"/>
        <v>4936858</v>
      </c>
      <c r="I74" s="213">
        <f t="shared" si="19"/>
        <v>10483944</v>
      </c>
      <c r="J74" s="214">
        <f t="shared" si="19"/>
        <v>1049</v>
      </c>
      <c r="K74" s="212">
        <f t="shared" si="19"/>
        <v>22366894</v>
      </c>
      <c r="L74" s="211">
        <f t="shared" si="19"/>
        <v>28135221</v>
      </c>
      <c r="M74" s="211">
        <f t="shared" si="19"/>
        <v>31835112</v>
      </c>
      <c r="N74" s="211">
        <f t="shared" si="19"/>
        <v>27681734</v>
      </c>
      <c r="O74" s="212">
        <f t="shared" si="19"/>
        <v>34809118</v>
      </c>
      <c r="P74" s="211">
        <f t="shared" si="19"/>
        <v>144829128</v>
      </c>
      <c r="Q74" s="215">
        <f t="shared" si="19"/>
        <v>155313072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61347074</v>
      </c>
      <c r="H76" s="183">
        <f t="shared" si="20"/>
        <v>51978138</v>
      </c>
      <c r="I76" s="184">
        <f t="shared" si="20"/>
        <v>113325212</v>
      </c>
      <c r="J76" s="185">
        <f t="shared" si="20"/>
        <v>10909</v>
      </c>
      <c r="K76" s="223">
        <f t="shared" si="20"/>
        <v>159150340</v>
      </c>
      <c r="L76" s="182">
        <f t="shared" si="20"/>
        <v>170352761</v>
      </c>
      <c r="M76" s="182">
        <f t="shared" si="20"/>
        <v>173932429</v>
      </c>
      <c r="N76" s="182">
        <f t="shared" si="20"/>
        <v>122621232</v>
      </c>
      <c r="O76" s="183">
        <f t="shared" si="20"/>
        <v>123928331</v>
      </c>
      <c r="P76" s="182">
        <f t="shared" si="20"/>
        <v>749996002</v>
      </c>
      <c r="Q76" s="186">
        <f t="shared" si="20"/>
        <v>863321214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28792450</v>
      </c>
      <c r="H77" s="188">
        <f t="shared" si="21"/>
        <v>18825786</v>
      </c>
      <c r="I77" s="189">
        <f t="shared" si="21"/>
        <v>47618236</v>
      </c>
      <c r="J77" s="190">
        <f t="shared" si="21"/>
        <v>23468</v>
      </c>
      <c r="K77" s="224">
        <f t="shared" si="21"/>
        <v>57626235</v>
      </c>
      <c r="L77" s="187">
        <f t="shared" si="21"/>
        <v>62765629</v>
      </c>
      <c r="M77" s="187">
        <f t="shared" si="21"/>
        <v>68255984</v>
      </c>
      <c r="N77" s="187">
        <f t="shared" si="21"/>
        <v>54182290</v>
      </c>
      <c r="O77" s="188">
        <f t="shared" si="21"/>
        <v>73587625</v>
      </c>
      <c r="P77" s="187">
        <f t="shared" si="21"/>
        <v>316441231</v>
      </c>
      <c r="Q77" s="191">
        <f t="shared" si="21"/>
        <v>364059467</v>
      </c>
    </row>
    <row r="78" spans="3:17" ht="18" customHeight="1">
      <c r="C78" s="130"/>
      <c r="D78" s="133"/>
      <c r="E78" s="134" t="s">
        <v>92</v>
      </c>
      <c r="F78" s="135"/>
      <c r="G78" s="187">
        <v>26499887</v>
      </c>
      <c r="H78" s="188">
        <v>15505716</v>
      </c>
      <c r="I78" s="189">
        <f>SUM(G78:H78)</f>
        <v>42005603</v>
      </c>
      <c r="J78" s="190">
        <v>23468</v>
      </c>
      <c r="K78" s="224">
        <v>47162029</v>
      </c>
      <c r="L78" s="187">
        <v>50299202</v>
      </c>
      <c r="M78" s="187">
        <v>50329231</v>
      </c>
      <c r="N78" s="187">
        <v>38440825</v>
      </c>
      <c r="O78" s="188">
        <v>44862795</v>
      </c>
      <c r="P78" s="187">
        <f>SUM(J78:O78)</f>
        <v>231117550</v>
      </c>
      <c r="Q78" s="191">
        <f>I78+P78</f>
        <v>273123153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134853</v>
      </c>
      <c r="I79" s="189">
        <f>SUM(G79:H79)</f>
        <v>134853</v>
      </c>
      <c r="J79" s="190">
        <v>0</v>
      </c>
      <c r="K79" s="224">
        <v>194775</v>
      </c>
      <c r="L79" s="187">
        <v>1122482</v>
      </c>
      <c r="M79" s="187">
        <v>2067815</v>
      </c>
      <c r="N79" s="187">
        <v>2957564</v>
      </c>
      <c r="O79" s="188">
        <v>9347915</v>
      </c>
      <c r="P79" s="187">
        <f>SUM(J79:O79)</f>
        <v>15690551</v>
      </c>
      <c r="Q79" s="191">
        <f>I79+P79</f>
        <v>15825404</v>
      </c>
    </row>
    <row r="80" spans="3:17" ht="18" customHeight="1">
      <c r="C80" s="130"/>
      <c r="D80" s="133"/>
      <c r="E80" s="134" t="s">
        <v>94</v>
      </c>
      <c r="F80" s="135"/>
      <c r="G80" s="187">
        <v>1494467</v>
      </c>
      <c r="H80" s="188">
        <v>2410205</v>
      </c>
      <c r="I80" s="189">
        <f>SUM(G80:H80)</f>
        <v>3904672</v>
      </c>
      <c r="J80" s="190">
        <v>0</v>
      </c>
      <c r="K80" s="224">
        <v>7875107</v>
      </c>
      <c r="L80" s="187">
        <v>8709465</v>
      </c>
      <c r="M80" s="187">
        <v>13440590</v>
      </c>
      <c r="N80" s="187">
        <v>10847961</v>
      </c>
      <c r="O80" s="188">
        <v>17278056</v>
      </c>
      <c r="P80" s="187">
        <f>SUM(J80:O80)</f>
        <v>58151179</v>
      </c>
      <c r="Q80" s="191">
        <f>I80+P80</f>
        <v>62055851</v>
      </c>
    </row>
    <row r="81" spans="3:17" ht="18" customHeight="1">
      <c r="C81" s="130"/>
      <c r="D81" s="133"/>
      <c r="E81" s="134" t="s">
        <v>95</v>
      </c>
      <c r="F81" s="135"/>
      <c r="G81" s="187">
        <v>80496</v>
      </c>
      <c r="H81" s="188">
        <v>221312</v>
      </c>
      <c r="I81" s="189">
        <f>SUM(G81:H81)</f>
        <v>301808</v>
      </c>
      <c r="J81" s="190">
        <v>0</v>
      </c>
      <c r="K81" s="224">
        <v>421824</v>
      </c>
      <c r="L81" s="187">
        <v>594880</v>
      </c>
      <c r="M81" s="187">
        <v>438048</v>
      </c>
      <c r="N81" s="187">
        <v>359840</v>
      </c>
      <c r="O81" s="188">
        <v>264659</v>
      </c>
      <c r="P81" s="187">
        <f>SUM(J81:O81)</f>
        <v>2079251</v>
      </c>
      <c r="Q81" s="191">
        <f>I81+P81</f>
        <v>2381059</v>
      </c>
    </row>
    <row r="82" spans="3:17" ht="18" customHeight="1">
      <c r="C82" s="130"/>
      <c r="D82" s="133"/>
      <c r="E82" s="295" t="s">
        <v>105</v>
      </c>
      <c r="F82" s="296"/>
      <c r="G82" s="187">
        <v>717600</v>
      </c>
      <c r="H82" s="188">
        <v>553700</v>
      </c>
      <c r="I82" s="189">
        <f>SUM(G82:H82)</f>
        <v>1271300</v>
      </c>
      <c r="J82" s="190">
        <v>0</v>
      </c>
      <c r="K82" s="224">
        <v>1972500</v>
      </c>
      <c r="L82" s="187">
        <v>2039600</v>
      </c>
      <c r="M82" s="187">
        <v>1980300</v>
      </c>
      <c r="N82" s="187">
        <v>1576100</v>
      </c>
      <c r="O82" s="188">
        <v>1834200</v>
      </c>
      <c r="P82" s="187">
        <f>SUM(J82:O82)</f>
        <v>9402700</v>
      </c>
      <c r="Q82" s="191">
        <f>I82+P82</f>
        <v>10674000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14964326</v>
      </c>
      <c r="H83" s="188">
        <f t="shared" si="22"/>
        <v>19705307</v>
      </c>
      <c r="I83" s="189">
        <f t="shared" si="22"/>
        <v>34669633</v>
      </c>
      <c r="J83" s="190">
        <f t="shared" si="22"/>
        <v>0</v>
      </c>
      <c r="K83" s="224">
        <f t="shared" si="22"/>
        <v>52825820</v>
      </c>
      <c r="L83" s="187">
        <f t="shared" si="22"/>
        <v>53090659</v>
      </c>
      <c r="M83" s="187">
        <f t="shared" si="22"/>
        <v>51130263</v>
      </c>
      <c r="N83" s="187">
        <f t="shared" si="22"/>
        <v>28041834</v>
      </c>
      <c r="O83" s="188">
        <f t="shared" si="22"/>
        <v>16681995</v>
      </c>
      <c r="P83" s="187">
        <f t="shared" si="22"/>
        <v>201770571</v>
      </c>
      <c r="Q83" s="191">
        <f t="shared" si="22"/>
        <v>236440204</v>
      </c>
    </row>
    <row r="84" spans="3:17" ht="18" customHeight="1">
      <c r="C84" s="130"/>
      <c r="D84" s="133"/>
      <c r="E84" s="137" t="s">
        <v>97</v>
      </c>
      <c r="F84" s="137"/>
      <c r="G84" s="187">
        <v>12448538</v>
      </c>
      <c r="H84" s="188">
        <v>16217515</v>
      </c>
      <c r="I84" s="189">
        <f>SUM(G84:H84)</f>
        <v>28666053</v>
      </c>
      <c r="J84" s="190">
        <v>0</v>
      </c>
      <c r="K84" s="224">
        <v>43487739</v>
      </c>
      <c r="L84" s="187">
        <v>41167696</v>
      </c>
      <c r="M84" s="187">
        <v>40952364</v>
      </c>
      <c r="N84" s="187">
        <v>20678147</v>
      </c>
      <c r="O84" s="188">
        <v>13396707</v>
      </c>
      <c r="P84" s="187">
        <f>SUM(J84:O84)</f>
        <v>159682653</v>
      </c>
      <c r="Q84" s="191">
        <f>I84+P84</f>
        <v>188348706</v>
      </c>
    </row>
    <row r="85" spans="3:17" ht="18" customHeight="1">
      <c r="C85" s="130"/>
      <c r="D85" s="133"/>
      <c r="E85" s="137" t="s">
        <v>98</v>
      </c>
      <c r="F85" s="137"/>
      <c r="G85" s="187">
        <v>2515788</v>
      </c>
      <c r="H85" s="188">
        <v>3487792</v>
      </c>
      <c r="I85" s="189">
        <f>SUM(G85:H85)</f>
        <v>6003580</v>
      </c>
      <c r="J85" s="190">
        <v>0</v>
      </c>
      <c r="K85" s="224">
        <v>9338081</v>
      </c>
      <c r="L85" s="187">
        <v>11922963</v>
      </c>
      <c r="M85" s="187">
        <v>10177899</v>
      </c>
      <c r="N85" s="187">
        <v>7363687</v>
      </c>
      <c r="O85" s="188">
        <v>3285288</v>
      </c>
      <c r="P85" s="187">
        <f>SUM(J85:O85)</f>
        <v>42087918</v>
      </c>
      <c r="Q85" s="191">
        <f>I85+P85</f>
        <v>48091498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95085</v>
      </c>
      <c r="H86" s="188">
        <f t="shared" si="23"/>
        <v>749073</v>
      </c>
      <c r="I86" s="189">
        <f t="shared" si="23"/>
        <v>844158</v>
      </c>
      <c r="J86" s="190">
        <f t="shared" si="23"/>
        <v>0</v>
      </c>
      <c r="K86" s="224">
        <f t="shared" si="23"/>
        <v>5567866</v>
      </c>
      <c r="L86" s="187">
        <f t="shared" si="23"/>
        <v>9537204</v>
      </c>
      <c r="M86" s="187">
        <f t="shared" si="23"/>
        <v>12275786</v>
      </c>
      <c r="N86" s="187">
        <f t="shared" si="23"/>
        <v>11772886</v>
      </c>
      <c r="O86" s="188">
        <f t="shared" si="23"/>
        <v>9655270</v>
      </c>
      <c r="P86" s="187">
        <f t="shared" si="23"/>
        <v>48809012</v>
      </c>
      <c r="Q86" s="191">
        <f t="shared" si="23"/>
        <v>49653170</v>
      </c>
    </row>
    <row r="87" spans="3:17" ht="18" customHeight="1">
      <c r="C87" s="130"/>
      <c r="D87" s="133"/>
      <c r="E87" s="134" t="s">
        <v>99</v>
      </c>
      <c r="F87" s="135"/>
      <c r="G87" s="187">
        <v>67910</v>
      </c>
      <c r="H87" s="188">
        <v>600718</v>
      </c>
      <c r="I87" s="189">
        <f>SUM(G87:H87)</f>
        <v>668628</v>
      </c>
      <c r="J87" s="190">
        <v>0</v>
      </c>
      <c r="K87" s="224">
        <v>5030772</v>
      </c>
      <c r="L87" s="187">
        <v>8379275</v>
      </c>
      <c r="M87" s="187">
        <v>9541910</v>
      </c>
      <c r="N87" s="187">
        <v>9108502</v>
      </c>
      <c r="O87" s="188">
        <v>6607678</v>
      </c>
      <c r="P87" s="187">
        <f>SUM(J87:O87)</f>
        <v>38668137</v>
      </c>
      <c r="Q87" s="191">
        <f>I87+P87</f>
        <v>39336765</v>
      </c>
    </row>
    <row r="88" spans="3:17" ht="18" customHeight="1">
      <c r="C88" s="130"/>
      <c r="D88" s="133"/>
      <c r="E88" s="284" t="s">
        <v>100</v>
      </c>
      <c r="F88" s="286"/>
      <c r="G88" s="187">
        <v>27175</v>
      </c>
      <c r="H88" s="188">
        <v>148355</v>
      </c>
      <c r="I88" s="189">
        <f>SUM(G88:H88)</f>
        <v>175530</v>
      </c>
      <c r="J88" s="190">
        <v>0</v>
      </c>
      <c r="K88" s="224">
        <v>537094</v>
      </c>
      <c r="L88" s="187">
        <v>1157929</v>
      </c>
      <c r="M88" s="187">
        <v>2733876</v>
      </c>
      <c r="N88" s="187">
        <v>2579289</v>
      </c>
      <c r="O88" s="188">
        <v>3047592</v>
      </c>
      <c r="P88" s="187">
        <f>SUM(J88:O88)</f>
        <v>10055780</v>
      </c>
      <c r="Q88" s="191">
        <f>I88+P88</f>
        <v>10231310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85095</v>
      </c>
      <c r="O89" s="188">
        <v>0</v>
      </c>
      <c r="P89" s="187">
        <f>SUM(J89:O89)</f>
        <v>85095</v>
      </c>
      <c r="Q89" s="191">
        <f>I89+P89</f>
        <v>85095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5088334</v>
      </c>
      <c r="H90" s="188">
        <f t="shared" si="24"/>
        <v>3376932</v>
      </c>
      <c r="I90" s="189">
        <f t="shared" si="24"/>
        <v>8465266</v>
      </c>
      <c r="J90" s="190">
        <f t="shared" si="24"/>
        <v>3500</v>
      </c>
      <c r="K90" s="188">
        <f t="shared" si="24"/>
        <v>8119527</v>
      </c>
      <c r="L90" s="187">
        <f t="shared" si="24"/>
        <v>13555805</v>
      </c>
      <c r="M90" s="187">
        <f t="shared" si="24"/>
        <v>14271963</v>
      </c>
      <c r="N90" s="187">
        <f t="shared" si="24"/>
        <v>10629038</v>
      </c>
      <c r="O90" s="188">
        <f t="shared" si="24"/>
        <v>10061735</v>
      </c>
      <c r="P90" s="187">
        <f t="shared" si="24"/>
        <v>56641568</v>
      </c>
      <c r="Q90" s="191">
        <f t="shared" si="24"/>
        <v>65106834</v>
      </c>
    </row>
    <row r="91" spans="3:17" ht="18" customHeight="1">
      <c r="C91" s="130"/>
      <c r="D91" s="133"/>
      <c r="E91" s="139" t="s">
        <v>102</v>
      </c>
      <c r="F91" s="135"/>
      <c r="G91" s="187">
        <v>2088030</v>
      </c>
      <c r="H91" s="188">
        <v>2290850</v>
      </c>
      <c r="I91" s="189">
        <f>SUM(G91:H91)</f>
        <v>4378880</v>
      </c>
      <c r="J91" s="190">
        <v>3500</v>
      </c>
      <c r="K91" s="188">
        <v>5415440</v>
      </c>
      <c r="L91" s="187">
        <v>10859660</v>
      </c>
      <c r="M91" s="187">
        <v>12392650</v>
      </c>
      <c r="N91" s="187">
        <v>8970900</v>
      </c>
      <c r="O91" s="188">
        <v>9927620</v>
      </c>
      <c r="P91" s="187">
        <f>SUM(J91:O91)</f>
        <v>47569770</v>
      </c>
      <c r="Q91" s="191">
        <f>I91+P91</f>
        <v>51948650</v>
      </c>
    </row>
    <row r="92" spans="3:17" ht="18" customHeight="1">
      <c r="C92" s="130"/>
      <c r="D92" s="140"/>
      <c r="E92" s="137" t="s">
        <v>74</v>
      </c>
      <c r="F92" s="141"/>
      <c r="G92" s="187">
        <v>694118</v>
      </c>
      <c r="H92" s="188">
        <v>98662</v>
      </c>
      <c r="I92" s="189">
        <f>SUM(G92:H92)</f>
        <v>792780</v>
      </c>
      <c r="J92" s="190">
        <v>0</v>
      </c>
      <c r="K92" s="188">
        <v>809587</v>
      </c>
      <c r="L92" s="187">
        <v>975825</v>
      </c>
      <c r="M92" s="187">
        <v>825260</v>
      </c>
      <c r="N92" s="187">
        <v>625741</v>
      </c>
      <c r="O92" s="188">
        <v>80115</v>
      </c>
      <c r="P92" s="187">
        <f>SUM(J92:O92)</f>
        <v>3316528</v>
      </c>
      <c r="Q92" s="191">
        <f>I92+P92</f>
        <v>4109308</v>
      </c>
    </row>
    <row r="93" spans="3:17" ht="18" customHeight="1">
      <c r="C93" s="130"/>
      <c r="D93" s="142"/>
      <c r="E93" s="134" t="s">
        <v>75</v>
      </c>
      <c r="F93" s="143"/>
      <c r="G93" s="187">
        <v>2306186</v>
      </c>
      <c r="H93" s="188">
        <v>987420</v>
      </c>
      <c r="I93" s="189">
        <f>SUM(G93:H93)</f>
        <v>3293606</v>
      </c>
      <c r="J93" s="190">
        <v>0</v>
      </c>
      <c r="K93" s="188">
        <v>1894500</v>
      </c>
      <c r="L93" s="187">
        <v>1720320</v>
      </c>
      <c r="M93" s="187">
        <v>1054053</v>
      </c>
      <c r="N93" s="187">
        <v>1032397</v>
      </c>
      <c r="O93" s="188">
        <v>54000</v>
      </c>
      <c r="P93" s="187">
        <f>SUM(J93:O93)</f>
        <v>5755270</v>
      </c>
      <c r="Q93" s="191">
        <f>I93+P93</f>
        <v>9048876</v>
      </c>
    </row>
    <row r="94" spans="3:17" ht="18" customHeight="1">
      <c r="C94" s="130"/>
      <c r="D94" s="133" t="s">
        <v>76</v>
      </c>
      <c r="E94" s="144"/>
      <c r="F94" s="144"/>
      <c r="G94" s="187">
        <v>4199689</v>
      </c>
      <c r="H94" s="188">
        <v>5403810</v>
      </c>
      <c r="I94" s="189">
        <f>SUM(G94:H94)</f>
        <v>9603499</v>
      </c>
      <c r="J94" s="190">
        <v>0</v>
      </c>
      <c r="K94" s="188">
        <v>17502294</v>
      </c>
      <c r="L94" s="187">
        <v>17532214</v>
      </c>
      <c r="M94" s="187">
        <v>14564116</v>
      </c>
      <c r="N94" s="187">
        <v>10514142</v>
      </c>
      <c r="O94" s="188">
        <v>7426440</v>
      </c>
      <c r="P94" s="187">
        <f>SUM(J94:O94)</f>
        <v>67539206</v>
      </c>
      <c r="Q94" s="191">
        <f>I94+P94</f>
        <v>77142705</v>
      </c>
    </row>
    <row r="95" spans="3:17" ht="18" customHeight="1">
      <c r="C95" s="145"/>
      <c r="D95" s="146" t="s">
        <v>103</v>
      </c>
      <c r="E95" s="147"/>
      <c r="F95" s="147"/>
      <c r="G95" s="192">
        <v>8207190</v>
      </c>
      <c r="H95" s="193">
        <v>3917230</v>
      </c>
      <c r="I95" s="194">
        <f>SUM(G95:H95)</f>
        <v>12124420</v>
      </c>
      <c r="J95" s="195">
        <v>-16059</v>
      </c>
      <c r="K95" s="193">
        <v>17508598</v>
      </c>
      <c r="L95" s="192">
        <v>13871250</v>
      </c>
      <c r="M95" s="192">
        <v>13434317</v>
      </c>
      <c r="N95" s="192">
        <v>7481042</v>
      </c>
      <c r="O95" s="193">
        <v>6515266</v>
      </c>
      <c r="P95" s="194">
        <f>SUM(J95:O95)</f>
        <v>58794414</v>
      </c>
      <c r="Q95" s="196">
        <f>I95+P95</f>
        <v>70918834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188266</v>
      </c>
      <c r="H96" s="183">
        <f t="shared" si="25"/>
        <v>877351</v>
      </c>
      <c r="I96" s="184">
        <f t="shared" si="25"/>
        <v>1065617</v>
      </c>
      <c r="J96" s="185">
        <f t="shared" si="25"/>
        <v>0</v>
      </c>
      <c r="K96" s="223">
        <f t="shared" si="25"/>
        <v>25749075</v>
      </c>
      <c r="L96" s="182">
        <f t="shared" si="25"/>
        <v>26885186</v>
      </c>
      <c r="M96" s="182">
        <f t="shared" si="25"/>
        <v>23481858</v>
      </c>
      <c r="N96" s="182">
        <f t="shared" si="25"/>
        <v>19525961</v>
      </c>
      <c r="O96" s="183">
        <f t="shared" si="25"/>
        <v>10015062</v>
      </c>
      <c r="P96" s="182">
        <f t="shared" si="25"/>
        <v>105657142</v>
      </c>
      <c r="Q96" s="186">
        <f>SUM(Q97:Q102)</f>
        <v>106722759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88213</v>
      </c>
      <c r="H98" s="188">
        <v>83443</v>
      </c>
      <c r="I98" s="189">
        <f>SUM(G98:H98)</f>
        <v>171656</v>
      </c>
      <c r="J98" s="190">
        <v>0</v>
      </c>
      <c r="K98" s="224">
        <v>1145711</v>
      </c>
      <c r="L98" s="187">
        <v>1827812</v>
      </c>
      <c r="M98" s="187">
        <v>2083861</v>
      </c>
      <c r="N98" s="187">
        <v>3958748</v>
      </c>
      <c r="O98" s="188">
        <v>2558577</v>
      </c>
      <c r="P98" s="187">
        <f t="shared" si="26"/>
        <v>11574709</v>
      </c>
      <c r="Q98" s="191">
        <f>I98+P98</f>
        <v>11746365</v>
      </c>
    </row>
    <row r="99" spans="3:17" ht="18" customHeight="1">
      <c r="C99" s="130"/>
      <c r="D99" s="284" t="s">
        <v>80</v>
      </c>
      <c r="E99" s="285"/>
      <c r="F99" s="286"/>
      <c r="G99" s="187">
        <v>100053</v>
      </c>
      <c r="H99" s="188">
        <v>265392</v>
      </c>
      <c r="I99" s="189">
        <f>SUM(G99:H99)</f>
        <v>365445</v>
      </c>
      <c r="J99" s="190">
        <v>0</v>
      </c>
      <c r="K99" s="224">
        <v>1496908</v>
      </c>
      <c r="L99" s="187">
        <v>1969607</v>
      </c>
      <c r="M99" s="187">
        <v>2541386</v>
      </c>
      <c r="N99" s="187">
        <v>931919</v>
      </c>
      <c r="O99" s="188">
        <v>596144</v>
      </c>
      <c r="P99" s="187">
        <f>SUM(J99:O99)</f>
        <v>7535964</v>
      </c>
      <c r="Q99" s="191">
        <f t="shared" si="27"/>
        <v>7901409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528516</v>
      </c>
      <c r="I100" s="189">
        <f>SUM(G100:H100)</f>
        <v>528516</v>
      </c>
      <c r="J100" s="200"/>
      <c r="K100" s="224">
        <v>23106456</v>
      </c>
      <c r="L100" s="187">
        <v>23087767</v>
      </c>
      <c r="M100" s="187">
        <v>18856611</v>
      </c>
      <c r="N100" s="187">
        <v>14635294</v>
      </c>
      <c r="O100" s="188">
        <v>6860341</v>
      </c>
      <c r="P100" s="187">
        <f t="shared" si="26"/>
        <v>86546469</v>
      </c>
      <c r="Q100" s="191">
        <f t="shared" si="27"/>
        <v>87074985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219960</v>
      </c>
      <c r="I103" s="184">
        <f>SUM(I104:I106)</f>
        <v>219960</v>
      </c>
      <c r="J103" s="203"/>
      <c r="K103" s="223">
        <f aca="true" t="shared" si="28" ref="K103:P103">SUM(K104:K106)</f>
        <v>52725657</v>
      </c>
      <c r="L103" s="182">
        <f t="shared" si="28"/>
        <v>100030983</v>
      </c>
      <c r="M103" s="182">
        <f t="shared" si="28"/>
        <v>137157193</v>
      </c>
      <c r="N103" s="182">
        <f t="shared" si="28"/>
        <v>148245985</v>
      </c>
      <c r="O103" s="183">
        <f t="shared" si="28"/>
        <v>228415640</v>
      </c>
      <c r="P103" s="182">
        <f t="shared" si="28"/>
        <v>666575458</v>
      </c>
      <c r="Q103" s="186">
        <f>SUM(Q104:Q106)</f>
        <v>666795418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219960</v>
      </c>
      <c r="I104" s="189">
        <f>SUM(G104:H104)</f>
        <v>219960</v>
      </c>
      <c r="J104" s="200"/>
      <c r="K104" s="224">
        <v>16250598</v>
      </c>
      <c r="L104" s="187">
        <v>39263364</v>
      </c>
      <c r="M104" s="187">
        <v>64190079</v>
      </c>
      <c r="N104" s="187">
        <v>77144199</v>
      </c>
      <c r="O104" s="188">
        <v>99367086</v>
      </c>
      <c r="P104" s="187">
        <f>SUM(J104:O104)</f>
        <v>296215326</v>
      </c>
      <c r="Q104" s="191">
        <f>I104+P104</f>
        <v>296435286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34923395</v>
      </c>
      <c r="L105" s="187">
        <v>60108166</v>
      </c>
      <c r="M105" s="187">
        <v>64523113</v>
      </c>
      <c r="N105" s="187">
        <v>49505465</v>
      </c>
      <c r="O105" s="188">
        <v>42294520</v>
      </c>
      <c r="P105" s="187">
        <f>SUM(J105:O105)</f>
        <v>251354659</v>
      </c>
      <c r="Q105" s="191">
        <f>I105+P105</f>
        <v>251354659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1551664</v>
      </c>
      <c r="L106" s="209">
        <v>659453</v>
      </c>
      <c r="M106" s="209">
        <v>8444001</v>
      </c>
      <c r="N106" s="209">
        <v>21596321</v>
      </c>
      <c r="O106" s="208">
        <v>86754034</v>
      </c>
      <c r="P106" s="209">
        <f>SUM(J106:O106)</f>
        <v>119005473</v>
      </c>
      <c r="Q106" s="210">
        <f>I106+P106</f>
        <v>119005473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61535340</v>
      </c>
      <c r="H107" s="212">
        <f t="shared" si="29"/>
        <v>53075449</v>
      </c>
      <c r="I107" s="213">
        <f t="shared" si="29"/>
        <v>114610789</v>
      </c>
      <c r="J107" s="214">
        <f t="shared" si="29"/>
        <v>10909</v>
      </c>
      <c r="K107" s="227">
        <f t="shared" si="29"/>
        <v>237625072</v>
      </c>
      <c r="L107" s="211">
        <f t="shared" si="29"/>
        <v>297268930</v>
      </c>
      <c r="M107" s="211">
        <f t="shared" si="29"/>
        <v>334571480</v>
      </c>
      <c r="N107" s="211">
        <f t="shared" si="29"/>
        <v>290393178</v>
      </c>
      <c r="O107" s="212">
        <f t="shared" si="29"/>
        <v>362359033</v>
      </c>
      <c r="P107" s="211">
        <f t="shared" si="29"/>
        <v>1522228602</v>
      </c>
      <c r="Q107" s="215">
        <f>Q76+Q96+Q103</f>
        <v>1636839391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56032884</v>
      </c>
      <c r="H109" s="183">
        <f t="shared" si="30"/>
        <v>47171736</v>
      </c>
      <c r="I109" s="184">
        <f t="shared" si="30"/>
        <v>103204620</v>
      </c>
      <c r="J109" s="185">
        <f t="shared" si="30"/>
        <v>8212</v>
      </c>
      <c r="K109" s="223">
        <f t="shared" si="30"/>
        <v>144985070</v>
      </c>
      <c r="L109" s="182">
        <f t="shared" si="30"/>
        <v>154704667</v>
      </c>
      <c r="M109" s="182">
        <f t="shared" si="30"/>
        <v>157881796</v>
      </c>
      <c r="N109" s="182">
        <f t="shared" si="30"/>
        <v>111106731</v>
      </c>
      <c r="O109" s="183">
        <f t="shared" si="30"/>
        <v>112186551</v>
      </c>
      <c r="P109" s="182">
        <f t="shared" si="30"/>
        <v>680873027</v>
      </c>
      <c r="Q109" s="186">
        <f t="shared" si="30"/>
        <v>784077647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25913175</v>
      </c>
      <c r="H110" s="188">
        <f t="shared" si="31"/>
        <v>16943104</v>
      </c>
      <c r="I110" s="189">
        <f t="shared" si="31"/>
        <v>42856279</v>
      </c>
      <c r="J110" s="190">
        <f t="shared" si="31"/>
        <v>21121</v>
      </c>
      <c r="K110" s="224">
        <f t="shared" si="31"/>
        <v>51863081</v>
      </c>
      <c r="L110" s="187">
        <f t="shared" si="31"/>
        <v>56488639</v>
      </c>
      <c r="M110" s="187">
        <f t="shared" si="31"/>
        <v>61429995</v>
      </c>
      <c r="N110" s="187">
        <f t="shared" si="31"/>
        <v>48763782</v>
      </c>
      <c r="O110" s="188">
        <f t="shared" si="31"/>
        <v>66228547</v>
      </c>
      <c r="P110" s="187">
        <f t="shared" si="31"/>
        <v>284795165</v>
      </c>
      <c r="Q110" s="191">
        <f t="shared" si="31"/>
        <v>327651444</v>
      </c>
    </row>
    <row r="111" spans="3:17" ht="18" customHeight="1">
      <c r="C111" s="130"/>
      <c r="D111" s="133"/>
      <c r="E111" s="134" t="s">
        <v>92</v>
      </c>
      <c r="F111" s="135"/>
      <c r="G111" s="187">
        <v>23849889</v>
      </c>
      <c r="H111" s="188">
        <v>13955070</v>
      </c>
      <c r="I111" s="189">
        <f>SUM(G111:H111)</f>
        <v>37804959</v>
      </c>
      <c r="J111" s="190">
        <v>21121</v>
      </c>
      <c r="K111" s="224">
        <v>42445366</v>
      </c>
      <c r="L111" s="187">
        <v>45268944</v>
      </c>
      <c r="M111" s="187">
        <v>45296029</v>
      </c>
      <c r="N111" s="187">
        <v>34596559</v>
      </c>
      <c r="O111" s="188">
        <v>40376321</v>
      </c>
      <c r="P111" s="187">
        <f>SUM(J111:O111)</f>
        <v>208004340</v>
      </c>
      <c r="Q111" s="191">
        <f>I111+P111</f>
        <v>245809299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121367</v>
      </c>
      <c r="I112" s="189">
        <f>SUM(G112:H112)</f>
        <v>121367</v>
      </c>
      <c r="J112" s="190">
        <v>0</v>
      </c>
      <c r="K112" s="224">
        <v>175297</v>
      </c>
      <c r="L112" s="187">
        <v>1010232</v>
      </c>
      <c r="M112" s="187">
        <v>1861033</v>
      </c>
      <c r="N112" s="187">
        <v>2661805</v>
      </c>
      <c r="O112" s="188">
        <v>8413119</v>
      </c>
      <c r="P112" s="187">
        <f>SUM(J112:O112)</f>
        <v>14121486</v>
      </c>
      <c r="Q112" s="191">
        <f>I112+P112</f>
        <v>14242853</v>
      </c>
    </row>
    <row r="113" spans="3:17" ht="18" customHeight="1">
      <c r="C113" s="130"/>
      <c r="D113" s="133"/>
      <c r="E113" s="134" t="s">
        <v>94</v>
      </c>
      <c r="F113" s="135"/>
      <c r="G113" s="187">
        <v>1345002</v>
      </c>
      <c r="H113" s="188">
        <v>2169162</v>
      </c>
      <c r="I113" s="189">
        <f>SUM(G113:H113)</f>
        <v>3514164</v>
      </c>
      <c r="J113" s="190">
        <v>0</v>
      </c>
      <c r="K113" s="224">
        <v>7087533</v>
      </c>
      <c r="L113" s="187">
        <v>7838445</v>
      </c>
      <c r="M113" s="187">
        <v>12096433</v>
      </c>
      <c r="N113" s="187">
        <v>9763080</v>
      </c>
      <c r="O113" s="188">
        <v>15550141</v>
      </c>
      <c r="P113" s="187">
        <f>SUM(J113:O113)</f>
        <v>52335632</v>
      </c>
      <c r="Q113" s="191">
        <f>I113+P113</f>
        <v>55849796</v>
      </c>
    </row>
    <row r="114" spans="3:17" ht="18" customHeight="1">
      <c r="C114" s="130"/>
      <c r="D114" s="133"/>
      <c r="E114" s="134" t="s">
        <v>95</v>
      </c>
      <c r="F114" s="135"/>
      <c r="G114" s="187">
        <v>72444</v>
      </c>
      <c r="H114" s="188">
        <v>199175</v>
      </c>
      <c r="I114" s="189">
        <f>SUM(G114:H114)</f>
        <v>271619</v>
      </c>
      <c r="J114" s="190">
        <v>0</v>
      </c>
      <c r="K114" s="224">
        <v>379635</v>
      </c>
      <c r="L114" s="187">
        <v>535378</v>
      </c>
      <c r="M114" s="187">
        <v>394230</v>
      </c>
      <c r="N114" s="187">
        <v>323848</v>
      </c>
      <c r="O114" s="188">
        <v>238186</v>
      </c>
      <c r="P114" s="187">
        <f>SUM(J114:O114)</f>
        <v>1871277</v>
      </c>
      <c r="Q114" s="191">
        <f>I114+P114</f>
        <v>2142896</v>
      </c>
    </row>
    <row r="115" spans="3:17" ht="18" customHeight="1">
      <c r="C115" s="130"/>
      <c r="D115" s="133"/>
      <c r="E115" s="295" t="s">
        <v>105</v>
      </c>
      <c r="F115" s="296"/>
      <c r="G115" s="187">
        <v>645840</v>
      </c>
      <c r="H115" s="188">
        <v>498330</v>
      </c>
      <c r="I115" s="189">
        <f>SUM(G115:H115)</f>
        <v>1144170</v>
      </c>
      <c r="J115" s="190">
        <v>0</v>
      </c>
      <c r="K115" s="224">
        <v>1775250</v>
      </c>
      <c r="L115" s="187">
        <v>1835640</v>
      </c>
      <c r="M115" s="187">
        <v>1782270</v>
      </c>
      <c r="N115" s="187">
        <v>1418490</v>
      </c>
      <c r="O115" s="188">
        <v>1650780</v>
      </c>
      <c r="P115" s="187">
        <f>SUM(J115:O115)</f>
        <v>8462430</v>
      </c>
      <c r="Q115" s="191">
        <f>I115+P115</f>
        <v>9606600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13467775</v>
      </c>
      <c r="H116" s="188">
        <f t="shared" si="32"/>
        <v>17734605</v>
      </c>
      <c r="I116" s="189">
        <f t="shared" si="32"/>
        <v>31202380</v>
      </c>
      <c r="J116" s="190">
        <f t="shared" si="32"/>
        <v>0</v>
      </c>
      <c r="K116" s="224">
        <f t="shared" si="32"/>
        <v>47542805</v>
      </c>
      <c r="L116" s="187">
        <f t="shared" si="32"/>
        <v>47781240</v>
      </c>
      <c r="M116" s="187">
        <f t="shared" si="32"/>
        <v>46016931</v>
      </c>
      <c r="N116" s="187">
        <f t="shared" si="32"/>
        <v>25237512</v>
      </c>
      <c r="O116" s="188">
        <f t="shared" si="32"/>
        <v>15013706</v>
      </c>
      <c r="P116" s="187">
        <f t="shared" si="32"/>
        <v>181592194</v>
      </c>
      <c r="Q116" s="191">
        <f t="shared" si="32"/>
        <v>212794574</v>
      </c>
    </row>
    <row r="117" spans="3:17" ht="18" customHeight="1">
      <c r="C117" s="130"/>
      <c r="D117" s="133"/>
      <c r="E117" s="137" t="s">
        <v>97</v>
      </c>
      <c r="F117" s="137"/>
      <c r="G117" s="187">
        <v>11203584</v>
      </c>
      <c r="H117" s="188">
        <v>14595644</v>
      </c>
      <c r="I117" s="189">
        <f>SUM(G117:H117)</f>
        <v>25799228</v>
      </c>
      <c r="J117" s="190">
        <v>0</v>
      </c>
      <c r="K117" s="224">
        <v>39138611</v>
      </c>
      <c r="L117" s="187">
        <v>37050659</v>
      </c>
      <c r="M117" s="187">
        <v>36856897</v>
      </c>
      <c r="N117" s="187">
        <v>18610229</v>
      </c>
      <c r="O117" s="188">
        <v>12056969</v>
      </c>
      <c r="P117" s="187">
        <f>SUM(J117:O117)</f>
        <v>143713365</v>
      </c>
      <c r="Q117" s="191">
        <f>I117+P117</f>
        <v>169512593</v>
      </c>
    </row>
    <row r="118" spans="3:17" ht="18" customHeight="1">
      <c r="C118" s="130"/>
      <c r="D118" s="133"/>
      <c r="E118" s="137" t="s">
        <v>98</v>
      </c>
      <c r="F118" s="137"/>
      <c r="G118" s="187">
        <v>2264191</v>
      </c>
      <c r="H118" s="188">
        <v>3138961</v>
      </c>
      <c r="I118" s="189">
        <f>SUM(G118:H118)</f>
        <v>5403152</v>
      </c>
      <c r="J118" s="190">
        <v>0</v>
      </c>
      <c r="K118" s="224">
        <v>8404194</v>
      </c>
      <c r="L118" s="187">
        <v>10730581</v>
      </c>
      <c r="M118" s="187">
        <v>9160034</v>
      </c>
      <c r="N118" s="187">
        <v>6627283</v>
      </c>
      <c r="O118" s="188">
        <v>2956737</v>
      </c>
      <c r="P118" s="187">
        <f>SUM(J118:O118)</f>
        <v>37878829</v>
      </c>
      <c r="Q118" s="191">
        <f>I118+P118</f>
        <v>43281981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85574</v>
      </c>
      <c r="H119" s="188">
        <f t="shared" si="33"/>
        <v>674156</v>
      </c>
      <c r="I119" s="189">
        <f t="shared" si="33"/>
        <v>759730</v>
      </c>
      <c r="J119" s="190">
        <f t="shared" si="33"/>
        <v>0</v>
      </c>
      <c r="K119" s="224">
        <f t="shared" si="33"/>
        <v>5011026</v>
      </c>
      <c r="L119" s="187">
        <f t="shared" si="33"/>
        <v>8584350</v>
      </c>
      <c r="M119" s="187">
        <f t="shared" si="33"/>
        <v>11048120</v>
      </c>
      <c r="N119" s="187">
        <f t="shared" si="33"/>
        <v>10595539</v>
      </c>
      <c r="O119" s="188">
        <f t="shared" si="33"/>
        <v>8689692</v>
      </c>
      <c r="P119" s="187">
        <f t="shared" si="33"/>
        <v>43928727</v>
      </c>
      <c r="Q119" s="191">
        <f t="shared" si="33"/>
        <v>44688457</v>
      </c>
    </row>
    <row r="120" spans="3:17" ht="18" customHeight="1">
      <c r="C120" s="130"/>
      <c r="D120" s="133"/>
      <c r="E120" s="134" t="s">
        <v>99</v>
      </c>
      <c r="F120" s="135"/>
      <c r="G120" s="187">
        <v>61117</v>
      </c>
      <c r="H120" s="188">
        <v>540639</v>
      </c>
      <c r="I120" s="189">
        <f>SUM(G120:H120)</f>
        <v>601756</v>
      </c>
      <c r="J120" s="190">
        <v>0</v>
      </c>
      <c r="K120" s="224">
        <v>4527647</v>
      </c>
      <c r="L120" s="187">
        <v>7542224</v>
      </c>
      <c r="M120" s="187">
        <v>8587647</v>
      </c>
      <c r="N120" s="187">
        <v>8197615</v>
      </c>
      <c r="O120" s="188">
        <v>5946875</v>
      </c>
      <c r="P120" s="187">
        <f>SUM(J120:O120)</f>
        <v>34802008</v>
      </c>
      <c r="Q120" s="191">
        <f>I120+P120</f>
        <v>35403764</v>
      </c>
    </row>
    <row r="121" spans="3:17" ht="18" customHeight="1">
      <c r="C121" s="130"/>
      <c r="D121" s="133"/>
      <c r="E121" s="284" t="s">
        <v>100</v>
      </c>
      <c r="F121" s="286"/>
      <c r="G121" s="187">
        <v>24457</v>
      </c>
      <c r="H121" s="188">
        <v>133517</v>
      </c>
      <c r="I121" s="189">
        <f>SUM(G121:H121)</f>
        <v>157974</v>
      </c>
      <c r="J121" s="190">
        <v>0</v>
      </c>
      <c r="K121" s="224">
        <v>483379</v>
      </c>
      <c r="L121" s="187">
        <v>1042126</v>
      </c>
      <c r="M121" s="187">
        <v>2460473</v>
      </c>
      <c r="N121" s="187">
        <v>2321339</v>
      </c>
      <c r="O121" s="188">
        <v>2742817</v>
      </c>
      <c r="P121" s="187">
        <f>SUM(J121:O121)</f>
        <v>9050134</v>
      </c>
      <c r="Q121" s="191">
        <f>I121+P121</f>
        <v>9208108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76585</v>
      </c>
      <c r="O122" s="188">
        <v>0</v>
      </c>
      <c r="P122" s="187">
        <f>SUM(J122:O122)</f>
        <v>76585</v>
      </c>
      <c r="Q122" s="191">
        <f>I122+P122</f>
        <v>76585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4579494</v>
      </c>
      <c r="H123" s="188">
        <f t="shared" si="34"/>
        <v>3039237</v>
      </c>
      <c r="I123" s="189">
        <f t="shared" si="34"/>
        <v>7618731</v>
      </c>
      <c r="J123" s="190">
        <f t="shared" si="34"/>
        <v>3150</v>
      </c>
      <c r="K123" s="188">
        <f t="shared" si="34"/>
        <v>7307569</v>
      </c>
      <c r="L123" s="187">
        <f t="shared" si="34"/>
        <v>12200220</v>
      </c>
      <c r="M123" s="187">
        <f t="shared" si="34"/>
        <v>12844765</v>
      </c>
      <c r="N123" s="187">
        <f t="shared" si="34"/>
        <v>9566132</v>
      </c>
      <c r="O123" s="188">
        <f t="shared" si="34"/>
        <v>9055561</v>
      </c>
      <c r="P123" s="187">
        <f t="shared" si="34"/>
        <v>50977397</v>
      </c>
      <c r="Q123" s="191">
        <f t="shared" si="34"/>
        <v>58596128</v>
      </c>
    </row>
    <row r="124" spans="3:17" ht="18" customHeight="1">
      <c r="C124" s="130"/>
      <c r="D124" s="133"/>
      <c r="E124" s="139" t="s">
        <v>102</v>
      </c>
      <c r="F124" s="135"/>
      <c r="G124" s="187">
        <v>1879227</v>
      </c>
      <c r="H124" s="188">
        <v>2061765</v>
      </c>
      <c r="I124" s="189">
        <f>SUM(G124:H124)</f>
        <v>3940992</v>
      </c>
      <c r="J124" s="190">
        <v>3150</v>
      </c>
      <c r="K124" s="188">
        <v>4873896</v>
      </c>
      <c r="L124" s="187">
        <v>9773694</v>
      </c>
      <c r="M124" s="187">
        <v>11153385</v>
      </c>
      <c r="N124" s="187">
        <v>8073810</v>
      </c>
      <c r="O124" s="188">
        <v>8934858</v>
      </c>
      <c r="P124" s="187">
        <f>SUM(J124:O124)</f>
        <v>42812793</v>
      </c>
      <c r="Q124" s="191">
        <f>I124+P124</f>
        <v>46753785</v>
      </c>
    </row>
    <row r="125" spans="3:17" ht="18" customHeight="1">
      <c r="C125" s="130"/>
      <c r="D125" s="140"/>
      <c r="E125" s="137" t="s">
        <v>74</v>
      </c>
      <c r="F125" s="141"/>
      <c r="G125" s="187">
        <v>624704</v>
      </c>
      <c r="H125" s="188">
        <v>88795</v>
      </c>
      <c r="I125" s="189">
        <f>SUM(G125:H125)</f>
        <v>713499</v>
      </c>
      <c r="J125" s="190">
        <v>0</v>
      </c>
      <c r="K125" s="188">
        <v>728627</v>
      </c>
      <c r="L125" s="187">
        <v>878240</v>
      </c>
      <c r="M125" s="187">
        <v>742734</v>
      </c>
      <c r="N125" s="187">
        <v>563166</v>
      </c>
      <c r="O125" s="188">
        <v>72103</v>
      </c>
      <c r="P125" s="187">
        <f>SUM(J125:O125)</f>
        <v>2984870</v>
      </c>
      <c r="Q125" s="191">
        <f>I125+P125</f>
        <v>3698369</v>
      </c>
    </row>
    <row r="126" spans="3:17" ht="18" customHeight="1">
      <c r="C126" s="130"/>
      <c r="D126" s="142"/>
      <c r="E126" s="134" t="s">
        <v>75</v>
      </c>
      <c r="F126" s="143"/>
      <c r="G126" s="187">
        <v>2075563</v>
      </c>
      <c r="H126" s="188">
        <v>888677</v>
      </c>
      <c r="I126" s="189">
        <f>SUM(G126:H126)</f>
        <v>2964240</v>
      </c>
      <c r="J126" s="190">
        <v>0</v>
      </c>
      <c r="K126" s="188">
        <v>1705046</v>
      </c>
      <c r="L126" s="187">
        <v>1548286</v>
      </c>
      <c r="M126" s="187">
        <v>948646</v>
      </c>
      <c r="N126" s="187">
        <v>929156</v>
      </c>
      <c r="O126" s="188">
        <v>48600</v>
      </c>
      <c r="P126" s="187">
        <f>SUM(J126:O126)</f>
        <v>5179734</v>
      </c>
      <c r="Q126" s="191">
        <f>I126+P126</f>
        <v>8143974</v>
      </c>
    </row>
    <row r="127" spans="3:17" ht="18" customHeight="1">
      <c r="C127" s="130"/>
      <c r="D127" s="133" t="s">
        <v>76</v>
      </c>
      <c r="E127" s="144"/>
      <c r="F127" s="144"/>
      <c r="G127" s="187">
        <v>3779676</v>
      </c>
      <c r="H127" s="188">
        <v>4863404</v>
      </c>
      <c r="I127" s="189">
        <f>SUM(G127:H127)</f>
        <v>8643080</v>
      </c>
      <c r="J127" s="190">
        <v>0</v>
      </c>
      <c r="K127" s="188">
        <v>15751991</v>
      </c>
      <c r="L127" s="187">
        <v>15778968</v>
      </c>
      <c r="M127" s="187">
        <v>13107668</v>
      </c>
      <c r="N127" s="187">
        <v>9462724</v>
      </c>
      <c r="O127" s="188">
        <v>6683779</v>
      </c>
      <c r="P127" s="187">
        <f>SUM(J127:O127)</f>
        <v>60785130</v>
      </c>
      <c r="Q127" s="191">
        <f>I127+P127</f>
        <v>69428210</v>
      </c>
    </row>
    <row r="128" spans="3:17" ht="18" customHeight="1">
      <c r="C128" s="145"/>
      <c r="D128" s="146" t="s">
        <v>103</v>
      </c>
      <c r="E128" s="147"/>
      <c r="F128" s="147"/>
      <c r="G128" s="192">
        <v>8207190</v>
      </c>
      <c r="H128" s="193">
        <v>3917230</v>
      </c>
      <c r="I128" s="194">
        <f>SUM(G128:H128)</f>
        <v>12124420</v>
      </c>
      <c r="J128" s="195">
        <v>-16059</v>
      </c>
      <c r="K128" s="193">
        <v>17508598</v>
      </c>
      <c r="L128" s="192">
        <v>13871250</v>
      </c>
      <c r="M128" s="192">
        <v>13434317</v>
      </c>
      <c r="N128" s="192">
        <v>7481042</v>
      </c>
      <c r="O128" s="193">
        <v>6515266</v>
      </c>
      <c r="P128" s="194">
        <f>SUM(J128:O128)</f>
        <v>58794414</v>
      </c>
      <c r="Q128" s="196">
        <f>I128+P128</f>
        <v>70918834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169436</v>
      </c>
      <c r="H129" s="183">
        <f t="shared" si="35"/>
        <v>789613</v>
      </c>
      <c r="I129" s="184">
        <f t="shared" si="35"/>
        <v>959049</v>
      </c>
      <c r="J129" s="185">
        <f t="shared" si="35"/>
        <v>0</v>
      </c>
      <c r="K129" s="223">
        <f t="shared" si="35"/>
        <v>23174147</v>
      </c>
      <c r="L129" s="182">
        <f t="shared" si="35"/>
        <v>24196612</v>
      </c>
      <c r="M129" s="182">
        <f t="shared" si="35"/>
        <v>21133613</v>
      </c>
      <c r="N129" s="182">
        <f t="shared" si="35"/>
        <v>17573336</v>
      </c>
      <c r="O129" s="183">
        <f t="shared" si="35"/>
        <v>9013532</v>
      </c>
      <c r="P129" s="182">
        <f t="shared" si="35"/>
        <v>95091240</v>
      </c>
      <c r="Q129" s="186">
        <f t="shared" si="35"/>
        <v>96050289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79390</v>
      </c>
      <c r="H131" s="188">
        <v>75098</v>
      </c>
      <c r="I131" s="189">
        <f>SUM(G131:H131)</f>
        <v>154488</v>
      </c>
      <c r="J131" s="190">
        <v>0</v>
      </c>
      <c r="K131" s="224">
        <v>1031133</v>
      </c>
      <c r="L131" s="187">
        <v>1645020</v>
      </c>
      <c r="M131" s="187">
        <v>1875464</v>
      </c>
      <c r="N131" s="187">
        <v>3562860</v>
      </c>
      <c r="O131" s="188">
        <v>2302708</v>
      </c>
      <c r="P131" s="187">
        <f t="shared" si="36"/>
        <v>10417185</v>
      </c>
      <c r="Q131" s="191">
        <f t="shared" si="37"/>
        <v>10571673</v>
      </c>
    </row>
    <row r="132" spans="3:17" ht="18" customHeight="1">
      <c r="C132" s="130"/>
      <c r="D132" s="284" t="s">
        <v>80</v>
      </c>
      <c r="E132" s="285"/>
      <c r="F132" s="286"/>
      <c r="G132" s="187">
        <v>90046</v>
      </c>
      <c r="H132" s="188">
        <v>238851</v>
      </c>
      <c r="I132" s="189">
        <f>SUM(G132:H132)</f>
        <v>328897</v>
      </c>
      <c r="J132" s="190">
        <v>0</v>
      </c>
      <c r="K132" s="224">
        <v>1347214</v>
      </c>
      <c r="L132" s="187">
        <v>1772640</v>
      </c>
      <c r="M132" s="187">
        <v>2287238</v>
      </c>
      <c r="N132" s="187">
        <v>838726</v>
      </c>
      <c r="O132" s="188">
        <v>536528</v>
      </c>
      <c r="P132" s="187">
        <f t="shared" si="36"/>
        <v>6782346</v>
      </c>
      <c r="Q132" s="191">
        <f t="shared" si="37"/>
        <v>7111243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475664</v>
      </c>
      <c r="I133" s="189">
        <f>SUM(G133:H133)</f>
        <v>475664</v>
      </c>
      <c r="J133" s="200"/>
      <c r="K133" s="224">
        <v>20795800</v>
      </c>
      <c r="L133" s="187">
        <v>20778952</v>
      </c>
      <c r="M133" s="187">
        <v>16970911</v>
      </c>
      <c r="N133" s="187">
        <v>13171750</v>
      </c>
      <c r="O133" s="188">
        <v>6174296</v>
      </c>
      <c r="P133" s="187">
        <f t="shared" si="36"/>
        <v>77891709</v>
      </c>
      <c r="Q133" s="191">
        <f t="shared" si="37"/>
        <v>78367373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213361</v>
      </c>
      <c r="I136" s="184">
        <f>SUM(I137:I139)</f>
        <v>213361</v>
      </c>
      <c r="J136" s="203"/>
      <c r="K136" s="223">
        <f aca="true" t="shared" si="38" ref="K136:Q136">SUM(K137:K139)</f>
        <v>47512847</v>
      </c>
      <c r="L136" s="182">
        <f t="shared" si="38"/>
        <v>90107465</v>
      </c>
      <c r="M136" s="182">
        <f t="shared" si="38"/>
        <v>123533530</v>
      </c>
      <c r="N136" s="182">
        <f t="shared" si="38"/>
        <v>133708723</v>
      </c>
      <c r="O136" s="183">
        <f t="shared" si="38"/>
        <v>206017703</v>
      </c>
      <c r="P136" s="182">
        <f t="shared" si="38"/>
        <v>600880268</v>
      </c>
      <c r="Q136" s="186">
        <f t="shared" si="38"/>
        <v>601093629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213361</v>
      </c>
      <c r="I137" s="189">
        <f>SUM(G137:H137)</f>
        <v>213361</v>
      </c>
      <c r="J137" s="200"/>
      <c r="K137" s="224">
        <v>14685346</v>
      </c>
      <c r="L137" s="187">
        <v>35416683</v>
      </c>
      <c r="M137" s="187">
        <v>57863251</v>
      </c>
      <c r="N137" s="187">
        <v>69717216</v>
      </c>
      <c r="O137" s="188">
        <v>89874165</v>
      </c>
      <c r="P137" s="187">
        <f>SUM(J137:O137)</f>
        <v>267556661</v>
      </c>
      <c r="Q137" s="191">
        <f>I137+P137</f>
        <v>267770022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31431005</v>
      </c>
      <c r="L138" s="187">
        <v>54097276</v>
      </c>
      <c r="M138" s="187">
        <v>58070688</v>
      </c>
      <c r="N138" s="187">
        <v>44554831</v>
      </c>
      <c r="O138" s="188">
        <v>38065025</v>
      </c>
      <c r="P138" s="187">
        <f>SUM(J138:O138)</f>
        <v>226218825</v>
      </c>
      <c r="Q138" s="191">
        <f>I138+P138</f>
        <v>226218825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1396496</v>
      </c>
      <c r="L139" s="209">
        <v>593506</v>
      </c>
      <c r="M139" s="209">
        <v>7599591</v>
      </c>
      <c r="N139" s="209">
        <v>19436676</v>
      </c>
      <c r="O139" s="208">
        <v>78078513</v>
      </c>
      <c r="P139" s="209">
        <f>SUM(J139:O139)</f>
        <v>107104782</v>
      </c>
      <c r="Q139" s="210">
        <f>I139+P139</f>
        <v>107104782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56202320</v>
      </c>
      <c r="H140" s="212">
        <f t="shared" si="39"/>
        <v>48174710</v>
      </c>
      <c r="I140" s="213">
        <f t="shared" si="39"/>
        <v>104377030</v>
      </c>
      <c r="J140" s="214">
        <f t="shared" si="39"/>
        <v>8212</v>
      </c>
      <c r="K140" s="227">
        <f t="shared" si="39"/>
        <v>215672064</v>
      </c>
      <c r="L140" s="211">
        <f t="shared" si="39"/>
        <v>269008744</v>
      </c>
      <c r="M140" s="211">
        <f t="shared" si="39"/>
        <v>302548939</v>
      </c>
      <c r="N140" s="211">
        <f t="shared" si="39"/>
        <v>262388790</v>
      </c>
      <c r="O140" s="212">
        <f t="shared" si="39"/>
        <v>327217786</v>
      </c>
      <c r="P140" s="211">
        <f t="shared" si="39"/>
        <v>1376844535</v>
      </c>
      <c r="Q140" s="215">
        <f t="shared" si="39"/>
        <v>1481221565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F4" sqref="F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平成２０年８月月報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5</v>
      </c>
      <c r="I11" s="184">
        <f t="shared" si="0"/>
        <v>6</v>
      </c>
      <c r="J11" s="185">
        <f t="shared" si="0"/>
        <v>0</v>
      </c>
      <c r="K11" s="228">
        <f t="shared" si="0"/>
        <v>194</v>
      </c>
      <c r="L11" s="221">
        <f t="shared" si="0"/>
        <v>340</v>
      </c>
      <c r="M11" s="221">
        <f t="shared" si="0"/>
        <v>423</v>
      </c>
      <c r="N11" s="221">
        <f t="shared" si="0"/>
        <v>410</v>
      </c>
      <c r="O11" s="221">
        <f t="shared" si="0"/>
        <v>479</v>
      </c>
      <c r="P11" s="184">
        <f t="shared" si="0"/>
        <v>1846</v>
      </c>
      <c r="Q11" s="186">
        <f t="shared" si="0"/>
        <v>1852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58</v>
      </c>
      <c r="L12" s="221">
        <v>134</v>
      </c>
      <c r="M12" s="221">
        <v>198</v>
      </c>
      <c r="N12" s="221">
        <v>228</v>
      </c>
      <c r="O12" s="221">
        <v>236</v>
      </c>
      <c r="P12" s="219">
        <f aca="true" t="shared" si="2" ref="P12:P18">SUM(J12:O12)</f>
        <v>854</v>
      </c>
      <c r="Q12" s="222">
        <f aca="true" t="shared" si="3" ref="Q12:Q18">I12+P12</f>
        <v>854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92</v>
      </c>
      <c r="L13" s="221">
        <v>130</v>
      </c>
      <c r="M13" s="221">
        <v>141</v>
      </c>
      <c r="N13" s="221">
        <v>101</v>
      </c>
      <c r="O13" s="221">
        <v>76</v>
      </c>
      <c r="P13" s="219">
        <f t="shared" si="2"/>
        <v>540</v>
      </c>
      <c r="Q13" s="222">
        <f t="shared" si="3"/>
        <v>540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5</v>
      </c>
      <c r="L14" s="221">
        <v>2</v>
      </c>
      <c r="M14" s="221">
        <v>15</v>
      </c>
      <c r="N14" s="221">
        <v>36</v>
      </c>
      <c r="O14" s="221">
        <v>131</v>
      </c>
      <c r="P14" s="219">
        <f t="shared" si="2"/>
        <v>189</v>
      </c>
      <c r="Q14" s="222">
        <f t="shared" si="3"/>
        <v>189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1</v>
      </c>
      <c r="H16" s="221">
        <v>5</v>
      </c>
      <c r="I16" s="219">
        <f t="shared" si="1"/>
        <v>6</v>
      </c>
      <c r="J16" s="220">
        <v>0</v>
      </c>
      <c r="K16" s="229">
        <v>35</v>
      </c>
      <c r="L16" s="221">
        <v>66</v>
      </c>
      <c r="M16" s="221">
        <v>60</v>
      </c>
      <c r="N16" s="221">
        <v>36</v>
      </c>
      <c r="O16" s="221">
        <v>27</v>
      </c>
      <c r="P16" s="219">
        <f t="shared" si="2"/>
        <v>224</v>
      </c>
      <c r="Q16" s="222">
        <f t="shared" si="3"/>
        <v>230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4</v>
      </c>
      <c r="L17" s="230">
        <v>8</v>
      </c>
      <c r="M17" s="230">
        <v>9</v>
      </c>
      <c r="N17" s="230">
        <v>9</v>
      </c>
      <c r="O17" s="230">
        <v>9</v>
      </c>
      <c r="P17" s="231">
        <f t="shared" si="2"/>
        <v>39</v>
      </c>
      <c r="Q17" s="234">
        <f t="shared" si="3"/>
        <v>39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1</v>
      </c>
      <c r="I19" s="189">
        <f t="shared" si="4"/>
        <v>2</v>
      </c>
      <c r="J19" s="190">
        <f t="shared" si="4"/>
        <v>0</v>
      </c>
      <c r="K19" s="228">
        <f t="shared" si="4"/>
        <v>80</v>
      </c>
      <c r="L19" s="187">
        <f t="shared" si="4"/>
        <v>139</v>
      </c>
      <c r="M19" s="187">
        <f t="shared" si="4"/>
        <v>169</v>
      </c>
      <c r="N19" s="187">
        <f t="shared" si="4"/>
        <v>137</v>
      </c>
      <c r="O19" s="187">
        <f t="shared" si="4"/>
        <v>133</v>
      </c>
      <c r="P19" s="189">
        <f t="shared" si="4"/>
        <v>658</v>
      </c>
      <c r="Q19" s="191">
        <f t="shared" si="4"/>
        <v>660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26</v>
      </c>
      <c r="L20" s="221">
        <v>70</v>
      </c>
      <c r="M20" s="221">
        <v>91</v>
      </c>
      <c r="N20" s="221">
        <v>87</v>
      </c>
      <c r="O20" s="221">
        <v>69</v>
      </c>
      <c r="P20" s="219">
        <f aca="true" t="shared" si="6" ref="P20:P26">SUM(J20:O20)</f>
        <v>343</v>
      </c>
      <c r="Q20" s="222">
        <f aca="true" t="shared" si="7" ref="Q20:Q26">I20+P20</f>
        <v>343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25</v>
      </c>
      <c r="L21" s="221">
        <v>25</v>
      </c>
      <c r="M21" s="221">
        <v>29</v>
      </c>
      <c r="N21" s="221">
        <v>15</v>
      </c>
      <c r="O21" s="221">
        <v>16</v>
      </c>
      <c r="P21" s="219">
        <f t="shared" si="6"/>
        <v>110</v>
      </c>
      <c r="Q21" s="222">
        <f t="shared" si="7"/>
        <v>110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0</v>
      </c>
      <c r="M22" s="221">
        <v>4</v>
      </c>
      <c r="N22" s="221">
        <v>9</v>
      </c>
      <c r="O22" s="221">
        <v>28</v>
      </c>
      <c r="P22" s="219">
        <f t="shared" si="6"/>
        <v>43</v>
      </c>
      <c r="Q22" s="222">
        <f t="shared" si="7"/>
        <v>43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1</v>
      </c>
      <c r="I24" s="219">
        <f t="shared" si="5"/>
        <v>2</v>
      </c>
      <c r="J24" s="220">
        <v>0</v>
      </c>
      <c r="K24" s="229">
        <v>26</v>
      </c>
      <c r="L24" s="221">
        <v>42</v>
      </c>
      <c r="M24" s="221">
        <v>43</v>
      </c>
      <c r="N24" s="221">
        <v>25</v>
      </c>
      <c r="O24" s="221">
        <v>18</v>
      </c>
      <c r="P24" s="219">
        <f t="shared" si="6"/>
        <v>154</v>
      </c>
      <c r="Q24" s="222">
        <f t="shared" si="7"/>
        <v>156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2</v>
      </c>
      <c r="M25" s="230">
        <v>2</v>
      </c>
      <c r="N25" s="230">
        <v>1</v>
      </c>
      <c r="O25" s="230">
        <v>2</v>
      </c>
      <c r="P25" s="231">
        <f t="shared" si="6"/>
        <v>8</v>
      </c>
      <c r="Q25" s="234">
        <f t="shared" si="7"/>
        <v>8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1980</v>
      </c>
      <c r="H28" s="221">
        <f t="shared" si="8"/>
        <v>20550</v>
      </c>
      <c r="I28" s="184">
        <f t="shared" si="8"/>
        <v>22530</v>
      </c>
      <c r="J28" s="185">
        <f t="shared" si="8"/>
        <v>0</v>
      </c>
      <c r="K28" s="228">
        <f t="shared" si="8"/>
        <v>4264360</v>
      </c>
      <c r="L28" s="221">
        <f t="shared" si="8"/>
        <v>7593200</v>
      </c>
      <c r="M28" s="221">
        <f t="shared" si="8"/>
        <v>9698330</v>
      </c>
      <c r="N28" s="221">
        <f t="shared" si="8"/>
        <v>10057610</v>
      </c>
      <c r="O28" s="221">
        <f t="shared" si="8"/>
        <v>12131300</v>
      </c>
      <c r="P28" s="184">
        <f t="shared" si="8"/>
        <v>43744800</v>
      </c>
      <c r="Q28" s="186">
        <f>SUM(Q29:Q35)</f>
        <v>43767330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1589170</v>
      </c>
      <c r="L29" s="221">
        <v>3632310</v>
      </c>
      <c r="M29" s="221">
        <v>5225150</v>
      </c>
      <c r="N29" s="221">
        <v>6133730</v>
      </c>
      <c r="O29" s="221">
        <v>6459890</v>
      </c>
      <c r="P29" s="219">
        <f aca="true" t="shared" si="10" ref="P29:P35">SUM(J29:O29)</f>
        <v>23040250</v>
      </c>
      <c r="Q29" s="222">
        <f aca="true" t="shared" si="11" ref="Q29:Q35">I29+P29</f>
        <v>23040250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2316150</v>
      </c>
      <c r="L30" s="221">
        <v>3384410</v>
      </c>
      <c r="M30" s="221">
        <v>3554570</v>
      </c>
      <c r="N30" s="221">
        <v>2495250</v>
      </c>
      <c r="O30" s="221">
        <v>1892040</v>
      </c>
      <c r="P30" s="219">
        <f t="shared" si="10"/>
        <v>13642420</v>
      </c>
      <c r="Q30" s="222">
        <f t="shared" si="11"/>
        <v>13642420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148500</v>
      </c>
      <c r="L31" s="221">
        <v>50610</v>
      </c>
      <c r="M31" s="221">
        <v>388890</v>
      </c>
      <c r="N31" s="221">
        <v>929460</v>
      </c>
      <c r="O31" s="221">
        <v>3465390</v>
      </c>
      <c r="P31" s="219">
        <f t="shared" si="10"/>
        <v>4982850</v>
      </c>
      <c r="Q31" s="222">
        <f>I31+P31</f>
        <v>4982850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1980</v>
      </c>
      <c r="H33" s="221">
        <v>20550</v>
      </c>
      <c r="I33" s="219">
        <f t="shared" si="9"/>
        <v>22530</v>
      </c>
      <c r="J33" s="220">
        <v>0</v>
      </c>
      <c r="K33" s="229">
        <v>199800</v>
      </c>
      <c r="L33" s="221">
        <v>484270</v>
      </c>
      <c r="M33" s="221">
        <v>472090</v>
      </c>
      <c r="N33" s="221">
        <v>445940</v>
      </c>
      <c r="O33" s="221">
        <v>247340</v>
      </c>
      <c r="P33" s="219">
        <f t="shared" si="10"/>
        <v>1849440</v>
      </c>
      <c r="Q33" s="222">
        <f t="shared" si="11"/>
        <v>1871970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10740</v>
      </c>
      <c r="L34" s="230">
        <v>41600</v>
      </c>
      <c r="M34" s="230">
        <v>57630</v>
      </c>
      <c r="N34" s="230">
        <v>53230</v>
      </c>
      <c r="O34" s="230">
        <v>66640</v>
      </c>
      <c r="P34" s="231">
        <f t="shared" si="10"/>
        <v>229840</v>
      </c>
      <c r="Q34" s="234">
        <f t="shared" si="11"/>
        <v>229840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1460</v>
      </c>
      <c r="H36" s="187">
        <f t="shared" si="12"/>
        <v>2300</v>
      </c>
      <c r="I36" s="189">
        <f t="shared" si="12"/>
        <v>3760</v>
      </c>
      <c r="J36" s="190">
        <f t="shared" si="12"/>
        <v>0</v>
      </c>
      <c r="K36" s="228">
        <f t="shared" si="12"/>
        <v>1163810</v>
      </c>
      <c r="L36" s="187">
        <f t="shared" si="12"/>
        <v>2256120</v>
      </c>
      <c r="M36" s="187">
        <f t="shared" si="12"/>
        <v>2790300</v>
      </c>
      <c r="N36" s="187">
        <f t="shared" si="12"/>
        <v>2355830</v>
      </c>
      <c r="O36" s="187">
        <f t="shared" si="12"/>
        <v>2191300</v>
      </c>
      <c r="P36" s="189">
        <f t="shared" si="12"/>
        <v>10757360</v>
      </c>
      <c r="Q36" s="191">
        <f>SUM(Q37:Q43)</f>
        <v>10761120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565600</v>
      </c>
      <c r="L37" s="221">
        <v>1524260</v>
      </c>
      <c r="M37" s="221">
        <v>2018850</v>
      </c>
      <c r="N37" s="221">
        <v>1629380</v>
      </c>
      <c r="O37" s="221">
        <v>1314100</v>
      </c>
      <c r="P37" s="219">
        <f aca="true" t="shared" si="14" ref="P37:P43">SUM(J37:O37)</f>
        <v>7052190</v>
      </c>
      <c r="Q37" s="222">
        <f aca="true" t="shared" si="15" ref="Q37:Q43">I37+P37</f>
        <v>7052190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397740</v>
      </c>
      <c r="L38" s="221">
        <v>513480</v>
      </c>
      <c r="M38" s="221">
        <v>455180</v>
      </c>
      <c r="N38" s="221">
        <v>242140</v>
      </c>
      <c r="O38" s="221">
        <v>305030</v>
      </c>
      <c r="P38" s="219">
        <f t="shared" si="14"/>
        <v>1913570</v>
      </c>
      <c r="Q38" s="222">
        <f t="shared" si="15"/>
        <v>1913570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69000</v>
      </c>
      <c r="L39" s="221">
        <v>0</v>
      </c>
      <c r="M39" s="221">
        <v>63300</v>
      </c>
      <c r="N39" s="221">
        <v>211200</v>
      </c>
      <c r="O39" s="221">
        <v>442470</v>
      </c>
      <c r="P39" s="219">
        <f t="shared" si="14"/>
        <v>785970</v>
      </c>
      <c r="Q39" s="222">
        <f>I39+P39</f>
        <v>785970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1460</v>
      </c>
      <c r="H41" s="221">
        <v>2300</v>
      </c>
      <c r="I41" s="219">
        <f t="shared" si="13"/>
        <v>3760</v>
      </c>
      <c r="J41" s="220">
        <v>0</v>
      </c>
      <c r="K41" s="229">
        <v>130480</v>
      </c>
      <c r="L41" s="221">
        <v>209180</v>
      </c>
      <c r="M41" s="221">
        <v>240760</v>
      </c>
      <c r="N41" s="221">
        <v>270800</v>
      </c>
      <c r="O41" s="221">
        <v>105040</v>
      </c>
      <c r="P41" s="219">
        <f t="shared" si="14"/>
        <v>956260</v>
      </c>
      <c r="Q41" s="222">
        <f t="shared" si="15"/>
        <v>960020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990</v>
      </c>
      <c r="L42" s="221">
        <v>9200</v>
      </c>
      <c r="M42" s="221">
        <v>12210</v>
      </c>
      <c r="N42" s="221">
        <v>2310</v>
      </c>
      <c r="O42" s="221">
        <v>24660</v>
      </c>
      <c r="P42" s="219">
        <f t="shared" si="14"/>
        <v>49370</v>
      </c>
      <c r="Q42" s="222">
        <f t="shared" si="15"/>
        <v>49370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3440</v>
      </c>
      <c r="H44" s="211">
        <f t="shared" si="16"/>
        <v>22850</v>
      </c>
      <c r="I44" s="213">
        <f t="shared" si="16"/>
        <v>26290</v>
      </c>
      <c r="J44" s="214">
        <f t="shared" si="16"/>
        <v>0</v>
      </c>
      <c r="K44" s="243">
        <f t="shared" si="16"/>
        <v>5428170</v>
      </c>
      <c r="L44" s="211">
        <f t="shared" si="16"/>
        <v>9849320</v>
      </c>
      <c r="M44" s="211">
        <f t="shared" si="16"/>
        <v>12488630</v>
      </c>
      <c r="N44" s="211">
        <f t="shared" si="16"/>
        <v>12413440</v>
      </c>
      <c r="O44" s="211">
        <f>O28+O36</f>
        <v>14322600</v>
      </c>
      <c r="P44" s="213">
        <f t="shared" si="16"/>
        <v>54502160</v>
      </c>
      <c r="Q44" s="215">
        <f>Q28+Q36</f>
        <v>54528450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F1" sqref="F1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平成２０年８月月報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174</v>
      </c>
      <c r="H14" s="254">
        <v>309</v>
      </c>
      <c r="I14" s="312">
        <f>SUM(G14:H14)</f>
        <v>483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1079465</v>
      </c>
      <c r="H15" s="255">
        <v>2816713</v>
      </c>
      <c r="I15" s="314">
        <f>SUM(G15:H15)</f>
        <v>3896178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65</v>
      </c>
      <c r="H19" s="254">
        <v>358</v>
      </c>
      <c r="I19" s="312">
        <f>SUM(G19:H19)</f>
        <v>423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570979</v>
      </c>
      <c r="H20" s="255">
        <v>2263837</v>
      </c>
      <c r="I20" s="314">
        <f>SUM(G20:H20)</f>
        <v>2834816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71</v>
      </c>
      <c r="H24" s="254">
        <v>1736</v>
      </c>
      <c r="I24" s="312">
        <f>SUM(G24:H24)</f>
        <v>1807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738074</v>
      </c>
      <c r="H25" s="256">
        <v>21228282</v>
      </c>
      <c r="I25" s="314">
        <f>SUM(G25:H25)</f>
        <v>21966356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6</v>
      </c>
      <c r="H29" s="254">
        <v>36</v>
      </c>
      <c r="I29" s="312">
        <f>SUM(G29:H29)</f>
        <v>42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56417</v>
      </c>
      <c r="H30" s="255">
        <v>460157</v>
      </c>
      <c r="I30" s="314">
        <f>SUM(G30:H30)</f>
        <v>516574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316</v>
      </c>
      <c r="H34" s="254">
        <f>H14+H19+H24+H29</f>
        <v>2439</v>
      </c>
      <c r="I34" s="312">
        <f>SUM(G34:H34)</f>
        <v>2755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2444935</v>
      </c>
      <c r="H35" s="255">
        <f>H15+H20+H25+H30</f>
        <v>26768989</v>
      </c>
      <c r="I35" s="314">
        <f>SUM(G35:H35)</f>
        <v>29213924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6</v>
      </c>
      <c r="H40" s="254">
        <v>10</v>
      </c>
      <c r="I40" s="312">
        <f>SUM(G40:H40)</f>
        <v>16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38125</v>
      </c>
      <c r="H41" s="255">
        <v>52779</v>
      </c>
      <c r="I41" s="314">
        <f>SUM(G41:H41)</f>
        <v>90904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2">
        <f>SUM(G46:H46)</f>
        <v>0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4">
        <f>SUM(G47:H47)</f>
        <v>0</v>
      </c>
      <c r="J47" s="315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2008-09-13T03:18:30Z</cp:lastPrinted>
  <dcterms:created xsi:type="dcterms:W3CDTF">2006-12-27T00:16:47Z</dcterms:created>
  <dcterms:modified xsi:type="dcterms:W3CDTF">2008-09-13T03:30:38Z</dcterms:modified>
  <cp:category/>
  <cp:version/>
  <cp:contentType/>
  <cp:contentStatus/>
</cp:coreProperties>
</file>