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<sst xmlns="http://schemas.openxmlformats.org/spreadsheetml/2006/main" count="360" uniqueCount="134">
  <si>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</si>
  <si>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</si>
  <si>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</si>
  <si>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</si>
  <si>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</si>
  <si>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</si>
  <si>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</si>
  <si>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</si>
  <si>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</si>
  <si>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</si>
  <si>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</si>
  <si>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</si>
  <si>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</si>
  <si>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</si>
  <si>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</si>
  <si>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</si>
  <si>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</si>
  <si>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</si>
  <si>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</si>
  <si>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</si>
  <si>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</si>
  <si>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</si>
  <si>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</si>
  <si>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</si>
  <si>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</si>
  <si>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</si>
  <si>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</si>
  <si>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</si>
  <si>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</si>
  <si>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</si>
  <si>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</si>
  <si>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</si>
  <si>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</si>
  <si>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</si>
  <si>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</si>
  <si>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</si>
  <si>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</si>
  <si>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</si>
  <si>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</si>
  <si>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</si>
  <si>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</si>
  <si>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</si>
  <si>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</si>
  <si>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</si>
  <si>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</si>
  <si>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</si>
  <si>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</si>
  <si>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</si>
  <si>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</si>
  <si>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</si>
  <si>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</si>
  <si>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</si>
  <si>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</si>
  <si>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</si>
  <si>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</si>
  <si>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</si>
  <si>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</si>
  <si>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</si>
  <si>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</si>
  <si>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</si>
  <si>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</si>
  <si>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</si>
  <si>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</si>
  <si>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</si>
  <si>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</si>
  <si>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</si>
  <si>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</si>
  <si>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</si>
  <si>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</si>
  <si>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</si>
  <si>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</si>
  <si>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</si>
  <si>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</si>
  <si>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</si>
  <si>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</si>
  <si>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</si>
  <si>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</si>
  <si>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</si>
  <si>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</si>
  <si>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</si>
  <si>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</si>
  <si>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</si>
  <si>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</si>
  <si>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</si>
  <si>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</si>
  <si>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</si>
  <si>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</si>
  <si>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</si>
  <si>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</si>
  <si>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</si>
  <si>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</si>
  <si>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</si>
  <si>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</si>
  <si>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</si>
  <si>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</si>
  <si>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</si>
  <si>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</si>
  <si>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</si>
  <si>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</si>
  <si>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</si>
  <si>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</si>
  <si>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</si>
  <si>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</si>
  <si>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</si>
  <si>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</si>
  <si>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</si>
  <si>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</si>
  <si>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</si>
  <si>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</si>
  <si>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</si>
  <si>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</si>
  <si>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</si>
  <si>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</si>
  <si>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</si>
  <si>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</si>
  <si>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</si>
  <si>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</si>
  <si>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</si>
  <si>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</si>
  <si>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</si>
  <si>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</si>
  <si>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</si>
  <si>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</si>
  <si>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</si>
  <si>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</si>
  <si>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</si>
  <si>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</si>
  <si>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</si>
  <si>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</si>
  <si>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</si>
  <si>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</si>
  <si>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</si>
  <si>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</si>
  <si>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平成２０年９月月報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</si>
</sst>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48185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48404</v>
      </c>
      <c r="T14" s="262"/>
    </row>
    <row r="15" spans="3:20" ht="21.75" customHeight="1">
      <c r="C15" s="73" t="s">
        <v>18</v>
      </c>
      <c r="D15" s="261">
        <v>37965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38102</v>
      </c>
      <c r="T15" s="262"/>
    </row>
    <row r="16" spans="3:20" ht="21.75" customHeight="1">
      <c r="C16" s="75" t="s">
        <v>19</v>
      </c>
      <c r="D16" s="261">
        <v>874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878</v>
      </c>
      <c r="T16" s="262"/>
    </row>
    <row r="17" spans="3:20" ht="21.75" customHeight="1">
      <c r="C17" s="75" t="s">
        <v>20</v>
      </c>
      <c r="D17" s="261">
        <v>229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235</v>
      </c>
      <c r="T17" s="262"/>
    </row>
    <row r="18" spans="3:20" ht="21.75" customHeight="1" thickBot="1">
      <c r="C18" s="76" t="s">
        <v>2</v>
      </c>
      <c r="D18" s="257">
        <f>SUM(D14:H15)</f>
        <v>86150</v>
      </c>
      <c r="E18" s="258"/>
      <c r="F18" s="258"/>
      <c r="G18" s="258"/>
      <c r="H18" s="259"/>
      <c r="I18" s="77" t="s">
        <v>21</v>
      </c>
      <c r="J18" s="78"/>
      <c r="K18" s="258">
        <f>S23</f>
        <v>611</v>
      </c>
      <c r="L18" s="258"/>
      <c r="M18" s="259"/>
      <c r="N18" s="77" t="s">
        <v>22</v>
      </c>
      <c r="O18" s="78"/>
      <c r="P18" s="258">
        <f>S25</f>
        <v>255</v>
      </c>
      <c r="Q18" s="258"/>
      <c r="R18" s="259"/>
      <c r="S18" s="257">
        <f>SUM(S14:T15)</f>
        <v>86506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88</v>
      </c>
      <c r="E23" s="263"/>
      <c r="F23" s="264"/>
      <c r="G23" s="261">
        <v>2</v>
      </c>
      <c r="H23" s="263"/>
      <c r="I23" s="264"/>
      <c r="J23" s="261">
        <v>512</v>
      </c>
      <c r="K23" s="263"/>
      <c r="L23" s="264"/>
      <c r="M23" s="261">
        <v>1</v>
      </c>
      <c r="N23" s="263"/>
      <c r="O23" s="264"/>
      <c r="P23" s="261">
        <v>8</v>
      </c>
      <c r="Q23" s="263"/>
      <c r="R23" s="264"/>
      <c r="S23" s="89">
        <f>SUM(D23:R23)</f>
        <v>611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59</v>
      </c>
      <c r="E25" s="258"/>
      <c r="F25" s="259"/>
      <c r="G25" s="257">
        <v>3</v>
      </c>
      <c r="H25" s="258"/>
      <c r="I25" s="259"/>
      <c r="J25" s="257">
        <v>189</v>
      </c>
      <c r="K25" s="258"/>
      <c r="L25" s="259"/>
      <c r="M25" s="257">
        <v>0</v>
      </c>
      <c r="N25" s="258"/>
      <c r="O25" s="259"/>
      <c r="P25" s="257">
        <v>4</v>
      </c>
      <c r="Q25" s="258"/>
      <c r="R25" s="259"/>
      <c r="S25" s="90">
        <f>SUM(D25:R25)</f>
        <v>255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5" sqref="E5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平成２０年９月月報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2831</v>
      </c>
      <c r="G12" s="91">
        <f>SUM(G13:G14)</f>
        <v>1193</v>
      </c>
      <c r="H12" s="92">
        <f>SUM(F12:G12)</f>
        <v>4024</v>
      </c>
      <c r="I12" s="93">
        <f aca="true" t="shared" si="0" ref="I12:N12">SUM(I13:I14)</f>
        <v>0</v>
      </c>
      <c r="J12" s="95">
        <f t="shared" si="0"/>
        <v>2401</v>
      </c>
      <c r="K12" s="91">
        <f t="shared" si="0"/>
        <v>2016</v>
      </c>
      <c r="L12" s="91">
        <f t="shared" si="0"/>
        <v>1781</v>
      </c>
      <c r="M12" s="91">
        <f t="shared" si="0"/>
        <v>1245</v>
      </c>
      <c r="N12" s="91">
        <f t="shared" si="0"/>
        <v>1417</v>
      </c>
      <c r="O12" s="91">
        <f>SUM(I12:N12)</f>
        <v>8860</v>
      </c>
      <c r="P12" s="94">
        <f>H12+O12</f>
        <v>12884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472</v>
      </c>
      <c r="G13" s="91">
        <v>213</v>
      </c>
      <c r="H13" s="92">
        <f>SUM(F13:G13)</f>
        <v>685</v>
      </c>
      <c r="I13" s="93">
        <v>0</v>
      </c>
      <c r="J13" s="95">
        <v>372</v>
      </c>
      <c r="K13" s="91">
        <v>266</v>
      </c>
      <c r="L13" s="91">
        <v>240</v>
      </c>
      <c r="M13" s="91">
        <v>143</v>
      </c>
      <c r="N13" s="91">
        <v>179</v>
      </c>
      <c r="O13" s="91">
        <f>SUM(I13:N13)</f>
        <v>1200</v>
      </c>
      <c r="P13" s="94">
        <f>H13+O13</f>
        <v>1885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2359</v>
      </c>
      <c r="G14" s="91">
        <v>980</v>
      </c>
      <c r="H14" s="92">
        <f>SUM(F14:G14)</f>
        <v>3339</v>
      </c>
      <c r="I14" s="93">
        <v>0</v>
      </c>
      <c r="J14" s="95">
        <v>2029</v>
      </c>
      <c r="K14" s="91">
        <v>1750</v>
      </c>
      <c r="L14" s="91">
        <v>1541</v>
      </c>
      <c r="M14" s="91">
        <v>1102</v>
      </c>
      <c r="N14" s="91">
        <v>1238</v>
      </c>
      <c r="O14" s="91">
        <f>SUM(I14:N14)</f>
        <v>7660</v>
      </c>
      <c r="P14" s="94">
        <f>H14+O14</f>
        <v>10999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56</v>
      </c>
      <c r="G15" s="91">
        <v>54</v>
      </c>
      <c r="H15" s="92">
        <f>SUM(F15:G15)</f>
        <v>110</v>
      </c>
      <c r="I15" s="93">
        <v>0</v>
      </c>
      <c r="J15" s="95">
        <v>93</v>
      </c>
      <c r="K15" s="91">
        <v>62</v>
      </c>
      <c r="L15" s="91">
        <v>70</v>
      </c>
      <c r="M15" s="91">
        <v>56</v>
      </c>
      <c r="N15" s="91">
        <v>61</v>
      </c>
      <c r="O15" s="91">
        <f>SUM(I15:N15)</f>
        <v>342</v>
      </c>
      <c r="P15" s="94">
        <f>H15+O15</f>
        <v>452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2887</v>
      </c>
      <c r="G16" s="96">
        <f>G12+G15</f>
        <v>1247</v>
      </c>
      <c r="H16" s="97">
        <f>SUM(F16:G16)</f>
        <v>4134</v>
      </c>
      <c r="I16" s="98">
        <f aca="true" t="shared" si="1" ref="I16:N16">I12+I15</f>
        <v>0</v>
      </c>
      <c r="J16" s="100">
        <f t="shared" si="1"/>
        <v>2494</v>
      </c>
      <c r="K16" s="96">
        <f t="shared" si="1"/>
        <v>2078</v>
      </c>
      <c r="L16" s="96">
        <f t="shared" si="1"/>
        <v>1851</v>
      </c>
      <c r="M16" s="96">
        <f t="shared" si="1"/>
        <v>1301</v>
      </c>
      <c r="N16" s="96">
        <f t="shared" si="1"/>
        <v>1478</v>
      </c>
      <c r="O16" s="96">
        <f>SUM(I16:N16)</f>
        <v>9202</v>
      </c>
      <c r="P16" s="99">
        <f>H16+O16</f>
        <v>13336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1928</v>
      </c>
      <c r="G21" s="91">
        <v>892</v>
      </c>
      <c r="H21" s="92">
        <f>SUM(F21:G21)</f>
        <v>2820</v>
      </c>
      <c r="I21" s="93">
        <v>0</v>
      </c>
      <c r="J21" s="95">
        <v>1707</v>
      </c>
      <c r="K21" s="91">
        <v>1364</v>
      </c>
      <c r="L21" s="91">
        <v>1036</v>
      </c>
      <c r="M21" s="91">
        <v>561</v>
      </c>
      <c r="N21" s="91">
        <v>468</v>
      </c>
      <c r="O21" s="101">
        <f>SUM(I21:N21)</f>
        <v>5136</v>
      </c>
      <c r="P21" s="94">
        <f>O21+H21</f>
        <v>7956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35</v>
      </c>
      <c r="G22" s="91">
        <v>44</v>
      </c>
      <c r="H22" s="92">
        <f>SUM(F22:G22)</f>
        <v>79</v>
      </c>
      <c r="I22" s="93">
        <v>0</v>
      </c>
      <c r="J22" s="95">
        <v>68</v>
      </c>
      <c r="K22" s="91">
        <v>55</v>
      </c>
      <c r="L22" s="91">
        <v>50</v>
      </c>
      <c r="M22" s="91">
        <v>40</v>
      </c>
      <c r="N22" s="91">
        <v>25</v>
      </c>
      <c r="O22" s="101">
        <f>SUM(I22:N22)</f>
        <v>238</v>
      </c>
      <c r="P22" s="94">
        <f>O22+H22</f>
        <v>317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1963</v>
      </c>
      <c r="G23" s="96">
        <f aca="true" t="shared" si="2" ref="G23:N23">SUM(G21:G22)</f>
        <v>936</v>
      </c>
      <c r="H23" s="97">
        <f>SUM(F23:G23)</f>
        <v>2899</v>
      </c>
      <c r="I23" s="98">
        <f t="shared" si="2"/>
        <v>0</v>
      </c>
      <c r="J23" s="100">
        <f t="shared" si="2"/>
        <v>1775</v>
      </c>
      <c r="K23" s="96">
        <f t="shared" si="2"/>
        <v>1419</v>
      </c>
      <c r="L23" s="96">
        <f t="shared" si="2"/>
        <v>1086</v>
      </c>
      <c r="M23" s="96">
        <f t="shared" si="2"/>
        <v>601</v>
      </c>
      <c r="N23" s="96">
        <f t="shared" si="2"/>
        <v>493</v>
      </c>
      <c r="O23" s="102">
        <f>SUM(I23:N23)</f>
        <v>5374</v>
      </c>
      <c r="P23" s="99">
        <f>O23+H23</f>
        <v>8273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7</v>
      </c>
      <c r="H28" s="92">
        <f>SUM(F28:G28)</f>
        <v>11</v>
      </c>
      <c r="I28" s="93">
        <v>0</v>
      </c>
      <c r="J28" s="95">
        <v>119</v>
      </c>
      <c r="K28" s="91">
        <v>116</v>
      </c>
      <c r="L28" s="91">
        <v>100</v>
      </c>
      <c r="M28" s="91">
        <v>93</v>
      </c>
      <c r="N28" s="91">
        <v>47</v>
      </c>
      <c r="O28" s="101">
        <f>SUM(I28:N28)</f>
        <v>475</v>
      </c>
      <c r="P28" s="94">
        <f>O28+H28</f>
        <v>486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2</v>
      </c>
      <c r="M29" s="91">
        <v>1</v>
      </c>
      <c r="N29" s="91">
        <v>2</v>
      </c>
      <c r="O29" s="101">
        <f>SUM(I29:N29)</f>
        <v>5</v>
      </c>
      <c r="P29" s="94">
        <f>O29+H29</f>
        <v>5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7</v>
      </c>
      <c r="H30" s="97">
        <f>SUM(F30:G30)</f>
        <v>11</v>
      </c>
      <c r="I30" s="98">
        <f aca="true" t="shared" si="3" ref="I30:N30">SUM(I28:I29)</f>
        <v>0</v>
      </c>
      <c r="J30" s="100">
        <f t="shared" si="3"/>
        <v>119</v>
      </c>
      <c r="K30" s="96">
        <f t="shared" si="3"/>
        <v>116</v>
      </c>
      <c r="L30" s="96">
        <f t="shared" si="3"/>
        <v>102</v>
      </c>
      <c r="M30" s="96">
        <f t="shared" si="3"/>
        <v>94</v>
      </c>
      <c r="N30" s="96">
        <f t="shared" si="3"/>
        <v>49</v>
      </c>
      <c r="O30" s="102">
        <f>SUM(I30:N30)</f>
        <v>480</v>
      </c>
      <c r="P30" s="99">
        <f>O30+H30</f>
        <v>491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1</v>
      </c>
      <c r="H35" s="104">
        <f aca="true" t="shared" si="5" ref="H35:H44">SUM(F35:G35)</f>
        <v>1</v>
      </c>
      <c r="I35" s="103">
        <f t="shared" si="4"/>
        <v>80</v>
      </c>
      <c r="J35" s="105">
        <f t="shared" si="4"/>
        <v>171</v>
      </c>
      <c r="K35" s="105">
        <f t="shared" si="4"/>
        <v>267</v>
      </c>
      <c r="L35" s="105">
        <f t="shared" si="4"/>
        <v>290</v>
      </c>
      <c r="M35" s="105">
        <f t="shared" si="4"/>
        <v>345</v>
      </c>
      <c r="N35" s="106">
        <f aca="true" t="shared" si="6" ref="N35:N44">SUM(I35:M35)</f>
        <v>1153</v>
      </c>
      <c r="O35" s="107">
        <f aca="true" t="shared" si="7" ref="O35:O43">SUM(H35+N35)</f>
        <v>1154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1</v>
      </c>
      <c r="H36" s="92">
        <f t="shared" si="5"/>
        <v>1</v>
      </c>
      <c r="I36" s="95">
        <v>80</v>
      </c>
      <c r="J36" s="91">
        <v>171</v>
      </c>
      <c r="K36" s="91">
        <v>267</v>
      </c>
      <c r="L36" s="91">
        <v>289</v>
      </c>
      <c r="M36" s="91">
        <v>340</v>
      </c>
      <c r="N36" s="101">
        <f t="shared" si="6"/>
        <v>1147</v>
      </c>
      <c r="O36" s="94">
        <f t="shared" si="7"/>
        <v>1148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5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134</v>
      </c>
      <c r="J38" s="105">
        <f>SUM(J39:J40)</f>
        <v>228</v>
      </c>
      <c r="K38" s="105">
        <f>SUM(K39:K40)</f>
        <v>244</v>
      </c>
      <c r="L38" s="105">
        <f>SUM(L39:L40)</f>
        <v>167</v>
      </c>
      <c r="M38" s="105">
        <f>SUM(M39:M40)</f>
        <v>139</v>
      </c>
      <c r="N38" s="106">
        <f t="shared" si="6"/>
        <v>912</v>
      </c>
      <c r="O38" s="107">
        <f t="shared" si="7"/>
        <v>912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131</v>
      </c>
      <c r="J39" s="91">
        <v>226</v>
      </c>
      <c r="K39" s="91">
        <v>240</v>
      </c>
      <c r="L39" s="91">
        <v>162</v>
      </c>
      <c r="M39" s="91">
        <v>131</v>
      </c>
      <c r="N39" s="101">
        <f t="shared" si="6"/>
        <v>890</v>
      </c>
      <c r="O39" s="94">
        <f t="shared" si="7"/>
        <v>890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3</v>
      </c>
      <c r="J40" s="96">
        <v>2</v>
      </c>
      <c r="K40" s="96">
        <v>4</v>
      </c>
      <c r="L40" s="96">
        <v>5</v>
      </c>
      <c r="M40" s="96">
        <v>8</v>
      </c>
      <c r="N40" s="102">
        <f t="shared" si="6"/>
        <v>22</v>
      </c>
      <c r="O40" s="99">
        <f t="shared" si="7"/>
        <v>22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2</v>
      </c>
      <c r="K41" s="105">
        <f>SUM(K42:K43)</f>
        <v>22</v>
      </c>
      <c r="L41" s="105">
        <f>SUM(L42:L43)</f>
        <v>55</v>
      </c>
      <c r="M41" s="105">
        <f>SUM(M42:M43)</f>
        <v>205</v>
      </c>
      <c r="N41" s="106">
        <f t="shared" si="6"/>
        <v>290</v>
      </c>
      <c r="O41" s="107">
        <f t="shared" si="7"/>
        <v>290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2</v>
      </c>
      <c r="K42" s="91">
        <v>21</v>
      </c>
      <c r="L42" s="91">
        <v>52</v>
      </c>
      <c r="M42" s="91">
        <v>203</v>
      </c>
      <c r="N42" s="101">
        <f t="shared" si="6"/>
        <v>284</v>
      </c>
      <c r="O42" s="94">
        <f t="shared" si="7"/>
        <v>284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3</v>
      </c>
      <c r="M43" s="96">
        <v>2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1</v>
      </c>
      <c r="H44" s="109">
        <f t="shared" si="5"/>
        <v>1</v>
      </c>
      <c r="I44" s="100">
        <v>220</v>
      </c>
      <c r="J44" s="96">
        <v>400</v>
      </c>
      <c r="K44" s="96">
        <v>530</v>
      </c>
      <c r="L44" s="96">
        <v>508</v>
      </c>
      <c r="M44" s="96">
        <v>689</v>
      </c>
      <c r="N44" s="102">
        <f t="shared" si="6"/>
        <v>2347</v>
      </c>
      <c r="O44" s="110">
        <f>H44+N44</f>
        <v>2348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3" sqref="F3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平成２０年９月月報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4522</v>
      </c>
      <c r="H12" s="183">
        <f t="shared" si="0"/>
        <v>2386</v>
      </c>
      <c r="I12" s="184">
        <f t="shared" si="0"/>
        <v>6908</v>
      </c>
      <c r="J12" s="185">
        <f>J13+J19+J22+J26+J30+J31</f>
        <v>-4</v>
      </c>
      <c r="K12" s="183">
        <f t="shared" si="0"/>
        <v>5175</v>
      </c>
      <c r="L12" s="182">
        <f t="shared" si="0"/>
        <v>4681</v>
      </c>
      <c r="M12" s="182">
        <f t="shared" si="0"/>
        <v>3993</v>
      </c>
      <c r="N12" s="182">
        <f t="shared" si="0"/>
        <v>2461</v>
      </c>
      <c r="O12" s="183">
        <f t="shared" si="0"/>
        <v>2318</v>
      </c>
      <c r="P12" s="182">
        <f t="shared" si="0"/>
        <v>18624</v>
      </c>
      <c r="Q12" s="186">
        <f t="shared" si="0"/>
        <v>25532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1600</v>
      </c>
      <c r="H13" s="188">
        <f t="shared" si="1"/>
        <v>719</v>
      </c>
      <c r="I13" s="189">
        <f t="shared" si="1"/>
        <v>2319</v>
      </c>
      <c r="J13" s="190">
        <f t="shared" si="1"/>
        <v>-4</v>
      </c>
      <c r="K13" s="188">
        <f t="shared" si="1"/>
        <v>1609</v>
      </c>
      <c r="L13" s="187">
        <f t="shared" si="1"/>
        <v>1342</v>
      </c>
      <c r="M13" s="187">
        <f t="shared" si="1"/>
        <v>1223</v>
      </c>
      <c r="N13" s="187">
        <f t="shared" si="1"/>
        <v>881</v>
      </c>
      <c r="O13" s="188">
        <f t="shared" si="1"/>
        <v>1078</v>
      </c>
      <c r="P13" s="187">
        <f t="shared" si="1"/>
        <v>6129</v>
      </c>
      <c r="Q13" s="191">
        <f t="shared" si="1"/>
        <v>8448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1445</v>
      </c>
      <c r="H14" s="188">
        <v>573</v>
      </c>
      <c r="I14" s="189">
        <f>SUM(G14:H14)</f>
        <v>2018</v>
      </c>
      <c r="J14" s="190">
        <v>-4</v>
      </c>
      <c r="K14" s="188">
        <v>1137</v>
      </c>
      <c r="L14" s="187">
        <v>846</v>
      </c>
      <c r="M14" s="187">
        <v>648</v>
      </c>
      <c r="N14" s="187">
        <v>417</v>
      </c>
      <c r="O14" s="188">
        <v>411</v>
      </c>
      <c r="P14" s="187">
        <f>SUM(J14:O14)</f>
        <v>3455</v>
      </c>
      <c r="Q14" s="191">
        <f>I14+P14</f>
        <v>5473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17</v>
      </c>
      <c r="M15" s="187">
        <v>33</v>
      </c>
      <c r="N15" s="187">
        <v>63</v>
      </c>
      <c r="O15" s="188">
        <v>163</v>
      </c>
      <c r="P15" s="187">
        <f>SUM(J15:O15)</f>
        <v>280</v>
      </c>
      <c r="Q15" s="191">
        <f>I15+P15</f>
        <v>281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74</v>
      </c>
      <c r="H16" s="188">
        <v>76</v>
      </c>
      <c r="I16" s="189">
        <f>SUM(G16:H16)</f>
        <v>150</v>
      </c>
      <c r="J16" s="190">
        <v>0</v>
      </c>
      <c r="K16" s="188">
        <v>192</v>
      </c>
      <c r="L16" s="187">
        <v>202</v>
      </c>
      <c r="M16" s="187">
        <v>272</v>
      </c>
      <c r="N16" s="187">
        <v>208</v>
      </c>
      <c r="O16" s="188">
        <v>268</v>
      </c>
      <c r="P16" s="187">
        <f>SUM(J16:O16)</f>
        <v>1142</v>
      </c>
      <c r="Q16" s="191">
        <f>I16+P16</f>
        <v>1292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3</v>
      </c>
      <c r="H17" s="188">
        <v>9</v>
      </c>
      <c r="I17" s="189">
        <f>SUM(G17:H17)</f>
        <v>12</v>
      </c>
      <c r="J17" s="190">
        <v>0</v>
      </c>
      <c r="K17" s="188">
        <v>15</v>
      </c>
      <c r="L17" s="187">
        <v>24</v>
      </c>
      <c r="M17" s="187">
        <v>20</v>
      </c>
      <c r="N17" s="187">
        <v>11</v>
      </c>
      <c r="O17" s="188">
        <v>9</v>
      </c>
      <c r="P17" s="187">
        <f>SUM(J17:O17)</f>
        <v>79</v>
      </c>
      <c r="Q17" s="191">
        <f>I17+P17</f>
        <v>91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78</v>
      </c>
      <c r="H18" s="188">
        <v>60</v>
      </c>
      <c r="I18" s="189">
        <f>SUM(G18:H18)</f>
        <v>138</v>
      </c>
      <c r="J18" s="190">
        <v>0</v>
      </c>
      <c r="K18" s="188">
        <v>261</v>
      </c>
      <c r="L18" s="187">
        <v>253</v>
      </c>
      <c r="M18" s="187">
        <v>250</v>
      </c>
      <c r="N18" s="187">
        <v>182</v>
      </c>
      <c r="O18" s="188">
        <v>227</v>
      </c>
      <c r="P18" s="187">
        <f>SUM(J18:O18)</f>
        <v>1173</v>
      </c>
      <c r="Q18" s="191">
        <f>I18+P18</f>
        <v>1311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587</v>
      </c>
      <c r="H19" s="188">
        <f t="shared" si="2"/>
        <v>416</v>
      </c>
      <c r="I19" s="189">
        <f t="shared" si="2"/>
        <v>1003</v>
      </c>
      <c r="J19" s="190">
        <f t="shared" si="2"/>
        <v>0</v>
      </c>
      <c r="K19" s="188">
        <f t="shared" si="2"/>
        <v>1017</v>
      </c>
      <c r="L19" s="187">
        <f>SUM(L20:L21)</f>
        <v>884</v>
      </c>
      <c r="M19" s="187">
        <f t="shared" si="2"/>
        <v>691</v>
      </c>
      <c r="N19" s="187">
        <f t="shared" si="2"/>
        <v>346</v>
      </c>
      <c r="O19" s="188">
        <f t="shared" si="2"/>
        <v>182</v>
      </c>
      <c r="P19" s="187">
        <f>SUM(P20:P21)</f>
        <v>3120</v>
      </c>
      <c r="Q19" s="191">
        <f t="shared" si="2"/>
        <v>4123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495</v>
      </c>
      <c r="H20" s="188">
        <v>347</v>
      </c>
      <c r="I20" s="189">
        <f>SUM(G20:H20)</f>
        <v>842</v>
      </c>
      <c r="J20" s="190">
        <v>0</v>
      </c>
      <c r="K20" s="188">
        <v>816</v>
      </c>
      <c r="L20" s="187">
        <v>665</v>
      </c>
      <c r="M20" s="187">
        <v>537</v>
      </c>
      <c r="N20" s="187">
        <v>253</v>
      </c>
      <c r="O20" s="188">
        <v>139</v>
      </c>
      <c r="P20" s="187">
        <f>SUM(J20:O20)</f>
        <v>2410</v>
      </c>
      <c r="Q20" s="191">
        <f>I20+P20</f>
        <v>3252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92</v>
      </c>
      <c r="H21" s="188">
        <v>69</v>
      </c>
      <c r="I21" s="189">
        <f>SUM(G21:H21)</f>
        <v>161</v>
      </c>
      <c r="J21" s="190">
        <v>0</v>
      </c>
      <c r="K21" s="188">
        <v>201</v>
      </c>
      <c r="L21" s="187">
        <v>219</v>
      </c>
      <c r="M21" s="187">
        <v>154</v>
      </c>
      <c r="N21" s="187">
        <v>93</v>
      </c>
      <c r="O21" s="188">
        <v>43</v>
      </c>
      <c r="P21" s="187">
        <f>SUM(J21:O21)</f>
        <v>710</v>
      </c>
      <c r="Q21" s="191">
        <f>I21+P21</f>
        <v>871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11</v>
      </c>
      <c r="H22" s="188">
        <f t="shared" si="3"/>
        <v>14</v>
      </c>
      <c r="I22" s="189">
        <f t="shared" si="3"/>
        <v>25</v>
      </c>
      <c r="J22" s="190">
        <f t="shared" si="3"/>
        <v>0</v>
      </c>
      <c r="K22" s="188">
        <f t="shared" si="3"/>
        <v>124</v>
      </c>
      <c r="L22" s="187">
        <f t="shared" si="3"/>
        <v>171</v>
      </c>
      <c r="M22" s="187">
        <f t="shared" si="3"/>
        <v>182</v>
      </c>
      <c r="N22" s="187">
        <f t="shared" si="3"/>
        <v>140</v>
      </c>
      <c r="O22" s="188">
        <f t="shared" si="3"/>
        <v>108</v>
      </c>
      <c r="P22" s="187">
        <f t="shared" si="3"/>
        <v>725</v>
      </c>
      <c r="Q22" s="191">
        <f t="shared" si="3"/>
        <v>750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9</v>
      </c>
      <c r="H23" s="188">
        <v>9</v>
      </c>
      <c r="I23" s="189">
        <f>SUM(G23:H23)</f>
        <v>18</v>
      </c>
      <c r="J23" s="190">
        <v>0</v>
      </c>
      <c r="K23" s="188">
        <v>112</v>
      </c>
      <c r="L23" s="187">
        <v>141</v>
      </c>
      <c r="M23" s="187">
        <v>141</v>
      </c>
      <c r="N23" s="187">
        <v>102</v>
      </c>
      <c r="O23" s="188">
        <v>79</v>
      </c>
      <c r="P23" s="187">
        <f>SUM(J23:O23)</f>
        <v>575</v>
      </c>
      <c r="Q23" s="191">
        <f>I23+P23</f>
        <v>593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2</v>
      </c>
      <c r="H24" s="188">
        <v>5</v>
      </c>
      <c r="I24" s="189">
        <f>SUM(G24:H24)</f>
        <v>7</v>
      </c>
      <c r="J24" s="190">
        <v>0</v>
      </c>
      <c r="K24" s="188">
        <v>12</v>
      </c>
      <c r="L24" s="187">
        <v>30</v>
      </c>
      <c r="M24" s="187">
        <v>41</v>
      </c>
      <c r="N24" s="187">
        <v>37</v>
      </c>
      <c r="O24" s="188">
        <v>28</v>
      </c>
      <c r="P24" s="187">
        <f>SUM(J24:O24)</f>
        <v>148</v>
      </c>
      <c r="Q24" s="191">
        <f>I24+P24</f>
        <v>155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1</v>
      </c>
      <c r="O25" s="188">
        <v>1</v>
      </c>
      <c r="P25" s="187">
        <f>SUM(J25:O25)</f>
        <v>2</v>
      </c>
      <c r="Q25" s="191">
        <f>I25+P25</f>
        <v>2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360</v>
      </c>
      <c r="H26" s="188">
        <f t="shared" si="4"/>
        <v>305</v>
      </c>
      <c r="I26" s="189">
        <f t="shared" si="4"/>
        <v>665</v>
      </c>
      <c r="J26" s="190">
        <f t="shared" si="4"/>
        <v>0</v>
      </c>
      <c r="K26" s="188">
        <f t="shared" si="4"/>
        <v>663</v>
      </c>
      <c r="L26" s="187">
        <f t="shared" si="4"/>
        <v>875</v>
      </c>
      <c r="M26" s="187">
        <f t="shared" si="4"/>
        <v>829</v>
      </c>
      <c r="N26" s="187">
        <f t="shared" si="4"/>
        <v>510</v>
      </c>
      <c r="O26" s="188">
        <f t="shared" si="4"/>
        <v>474</v>
      </c>
      <c r="P26" s="187">
        <f t="shared" si="4"/>
        <v>3351</v>
      </c>
      <c r="Q26" s="191">
        <f t="shared" si="4"/>
        <v>4016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304</v>
      </c>
      <c r="H27" s="188">
        <v>275</v>
      </c>
      <c r="I27" s="189">
        <f>SUM(G27:H27)</f>
        <v>579</v>
      </c>
      <c r="J27" s="190">
        <v>0</v>
      </c>
      <c r="K27" s="188">
        <v>616</v>
      </c>
      <c r="L27" s="187">
        <v>836</v>
      </c>
      <c r="M27" s="187">
        <v>783</v>
      </c>
      <c r="N27" s="187">
        <v>490</v>
      </c>
      <c r="O27" s="188">
        <v>458</v>
      </c>
      <c r="P27" s="187">
        <f>SUM(J27:O27)</f>
        <v>3183</v>
      </c>
      <c r="Q27" s="191">
        <f>I27+P27</f>
        <v>3762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32</v>
      </c>
      <c r="H28" s="188">
        <v>18</v>
      </c>
      <c r="I28" s="189">
        <f>SUM(G28:H28)</f>
        <v>50</v>
      </c>
      <c r="J28" s="190">
        <v>0</v>
      </c>
      <c r="K28" s="188">
        <v>29</v>
      </c>
      <c r="L28" s="187">
        <v>16</v>
      </c>
      <c r="M28" s="187">
        <v>27</v>
      </c>
      <c r="N28" s="187">
        <v>17</v>
      </c>
      <c r="O28" s="188">
        <v>10</v>
      </c>
      <c r="P28" s="187">
        <f>SUM(J28:O28)</f>
        <v>99</v>
      </c>
      <c r="Q28" s="191">
        <f>I28+P28</f>
        <v>149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24</v>
      </c>
      <c r="H29" s="188">
        <v>12</v>
      </c>
      <c r="I29" s="189">
        <f>SUM(G29:H29)</f>
        <v>36</v>
      </c>
      <c r="J29" s="190">
        <v>0</v>
      </c>
      <c r="K29" s="188">
        <v>18</v>
      </c>
      <c r="L29" s="187">
        <v>23</v>
      </c>
      <c r="M29" s="187">
        <v>19</v>
      </c>
      <c r="N29" s="187">
        <v>3</v>
      </c>
      <c r="O29" s="188">
        <v>6</v>
      </c>
      <c r="P29" s="187">
        <f>SUM(J29:O29)</f>
        <v>69</v>
      </c>
      <c r="Q29" s="191">
        <f>I29+P29</f>
        <v>105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62</v>
      </c>
      <c r="H30" s="188">
        <v>36</v>
      </c>
      <c r="I30" s="189">
        <f>SUM(G30:H30)</f>
        <v>98</v>
      </c>
      <c r="J30" s="190">
        <v>0</v>
      </c>
      <c r="K30" s="188">
        <v>99</v>
      </c>
      <c r="L30" s="187">
        <v>92</v>
      </c>
      <c r="M30" s="187">
        <v>76</v>
      </c>
      <c r="N30" s="187">
        <v>46</v>
      </c>
      <c r="O30" s="188">
        <v>30</v>
      </c>
      <c r="P30" s="187">
        <f>SUM(J30:O30)</f>
        <v>343</v>
      </c>
      <c r="Q30" s="191">
        <f>I30+P30</f>
        <v>441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1902</v>
      </c>
      <c r="H31" s="193">
        <v>896</v>
      </c>
      <c r="I31" s="194">
        <f>SUM(G31:H31)</f>
        <v>2798</v>
      </c>
      <c r="J31" s="195">
        <v>0</v>
      </c>
      <c r="K31" s="193">
        <v>1663</v>
      </c>
      <c r="L31" s="192">
        <v>1317</v>
      </c>
      <c r="M31" s="192">
        <v>992</v>
      </c>
      <c r="N31" s="192">
        <v>538</v>
      </c>
      <c r="O31" s="193">
        <v>446</v>
      </c>
      <c r="P31" s="194">
        <f>SUM(J31:O31)</f>
        <v>4956</v>
      </c>
      <c r="Q31" s="196">
        <f>I31+P31</f>
        <v>7754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8</v>
      </c>
      <c r="I32" s="184">
        <f t="shared" si="5"/>
        <v>13</v>
      </c>
      <c r="J32" s="185">
        <f t="shared" si="5"/>
        <v>0</v>
      </c>
      <c r="K32" s="183">
        <f t="shared" si="5"/>
        <v>125</v>
      </c>
      <c r="L32" s="182">
        <f t="shared" si="5"/>
        <v>117</v>
      </c>
      <c r="M32" s="182">
        <f t="shared" si="5"/>
        <v>103</v>
      </c>
      <c r="N32" s="182">
        <f t="shared" si="5"/>
        <v>99</v>
      </c>
      <c r="O32" s="183">
        <f t="shared" si="5"/>
        <v>51</v>
      </c>
      <c r="P32" s="182">
        <f t="shared" si="5"/>
        <v>495</v>
      </c>
      <c r="Q32" s="186">
        <f t="shared" si="5"/>
        <v>508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2</v>
      </c>
      <c r="H34" s="188">
        <v>1</v>
      </c>
      <c r="I34" s="189">
        <f>SUM(G34:H34)</f>
        <v>3</v>
      </c>
      <c r="J34" s="190">
        <v>0</v>
      </c>
      <c r="K34" s="188">
        <v>16</v>
      </c>
      <c r="L34" s="187">
        <v>23</v>
      </c>
      <c r="M34" s="187">
        <v>24</v>
      </c>
      <c r="N34" s="187">
        <v>37</v>
      </c>
      <c r="O34" s="188">
        <v>23</v>
      </c>
      <c r="P34" s="187">
        <f t="shared" si="6"/>
        <v>123</v>
      </c>
      <c r="Q34" s="191">
        <f t="shared" si="7"/>
        <v>126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3</v>
      </c>
      <c r="I35" s="189">
        <f>SUM(G35:H35)</f>
        <v>6</v>
      </c>
      <c r="J35" s="190">
        <v>0</v>
      </c>
      <c r="K35" s="188">
        <v>14</v>
      </c>
      <c r="L35" s="187">
        <v>10</v>
      </c>
      <c r="M35" s="187">
        <v>10</v>
      </c>
      <c r="N35" s="187">
        <v>3</v>
      </c>
      <c r="O35" s="188">
        <v>4</v>
      </c>
      <c r="P35" s="187">
        <f t="shared" si="6"/>
        <v>41</v>
      </c>
      <c r="Q35" s="191">
        <f t="shared" si="7"/>
        <v>47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4</v>
      </c>
      <c r="I36" s="189">
        <f>SUM(G36:H36)</f>
        <v>4</v>
      </c>
      <c r="J36" s="200"/>
      <c r="K36" s="188">
        <v>95</v>
      </c>
      <c r="L36" s="187">
        <v>84</v>
      </c>
      <c r="M36" s="187">
        <v>69</v>
      </c>
      <c r="N36" s="187">
        <v>59</v>
      </c>
      <c r="O36" s="188">
        <v>24</v>
      </c>
      <c r="P36" s="187">
        <f t="shared" si="6"/>
        <v>331</v>
      </c>
      <c r="Q36" s="191">
        <f t="shared" si="7"/>
        <v>335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1</v>
      </c>
      <c r="I39" s="184">
        <f>SUM(I40:I42)</f>
        <v>1</v>
      </c>
      <c r="J39" s="203"/>
      <c r="K39" s="183">
        <f aca="true" t="shared" si="8" ref="K39:Q39">SUM(K40:K42)</f>
        <v>219</v>
      </c>
      <c r="L39" s="182">
        <f t="shared" si="8"/>
        <v>399</v>
      </c>
      <c r="M39" s="182">
        <f t="shared" si="8"/>
        <v>532</v>
      </c>
      <c r="N39" s="182">
        <f t="shared" si="8"/>
        <v>515</v>
      </c>
      <c r="O39" s="183">
        <f t="shared" si="8"/>
        <v>691</v>
      </c>
      <c r="P39" s="182">
        <f t="shared" si="8"/>
        <v>2356</v>
      </c>
      <c r="Q39" s="186">
        <f t="shared" si="8"/>
        <v>2357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1</v>
      </c>
      <c r="I40" s="189">
        <f>SUM(G40:H40)</f>
        <v>1</v>
      </c>
      <c r="J40" s="200"/>
      <c r="K40" s="188">
        <v>78</v>
      </c>
      <c r="L40" s="187">
        <v>167</v>
      </c>
      <c r="M40" s="187">
        <v>265</v>
      </c>
      <c r="N40" s="187">
        <v>292</v>
      </c>
      <c r="O40" s="188">
        <v>345</v>
      </c>
      <c r="P40" s="187">
        <f>SUM(J40:O40)</f>
        <v>1147</v>
      </c>
      <c r="Q40" s="191">
        <f>I40+P40</f>
        <v>1148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135</v>
      </c>
      <c r="L41" s="187">
        <v>234</v>
      </c>
      <c r="M41" s="187">
        <v>248</v>
      </c>
      <c r="N41" s="187">
        <v>173</v>
      </c>
      <c r="O41" s="188">
        <v>144</v>
      </c>
      <c r="P41" s="187">
        <f>SUM(J41:O41)</f>
        <v>934</v>
      </c>
      <c r="Q41" s="191">
        <f>I41+P41</f>
        <v>934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-2</v>
      </c>
      <c r="M42" s="209">
        <v>19</v>
      </c>
      <c r="N42" s="209">
        <v>50</v>
      </c>
      <c r="O42" s="208">
        <v>202</v>
      </c>
      <c r="P42" s="209">
        <f>SUM(J42:O42)</f>
        <v>275</v>
      </c>
      <c r="Q42" s="210">
        <f>I42+P42</f>
        <v>275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4527</v>
      </c>
      <c r="H43" s="212">
        <f t="shared" si="9"/>
        <v>2395</v>
      </c>
      <c r="I43" s="213">
        <f t="shared" si="9"/>
        <v>6922</v>
      </c>
      <c r="J43" s="214">
        <f>J12+J32+J39</f>
        <v>-4</v>
      </c>
      <c r="K43" s="212">
        <f t="shared" si="9"/>
        <v>5519</v>
      </c>
      <c r="L43" s="211">
        <f t="shared" si="9"/>
        <v>5197</v>
      </c>
      <c r="M43" s="211">
        <f t="shared" si="9"/>
        <v>4628</v>
      </c>
      <c r="N43" s="211">
        <f t="shared" si="9"/>
        <v>3075</v>
      </c>
      <c r="O43" s="212">
        <f t="shared" si="9"/>
        <v>3060</v>
      </c>
      <c r="P43" s="211">
        <f t="shared" si="9"/>
        <v>21475</v>
      </c>
      <c r="Q43" s="215">
        <f t="shared" si="9"/>
        <v>28397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5712542</v>
      </c>
      <c r="H45" s="183">
        <f t="shared" si="10"/>
        <v>4887656</v>
      </c>
      <c r="I45" s="184">
        <f t="shared" si="10"/>
        <v>10600198</v>
      </c>
      <c r="J45" s="185">
        <f t="shared" si="10"/>
        <v>-6091</v>
      </c>
      <c r="K45" s="183">
        <f t="shared" si="10"/>
        <v>15834247</v>
      </c>
      <c r="L45" s="182">
        <f t="shared" si="10"/>
        <v>16919142</v>
      </c>
      <c r="M45" s="182">
        <f t="shared" si="10"/>
        <v>17564403</v>
      </c>
      <c r="N45" s="182">
        <f t="shared" si="10"/>
        <v>11798126</v>
      </c>
      <c r="O45" s="183">
        <f t="shared" si="10"/>
        <v>11557817</v>
      </c>
      <c r="P45" s="182">
        <f t="shared" si="10"/>
        <v>73667644</v>
      </c>
      <c r="Q45" s="186">
        <f t="shared" si="10"/>
        <v>84267842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2868780</v>
      </c>
      <c r="H46" s="188">
        <f t="shared" si="11"/>
        <v>1825441</v>
      </c>
      <c r="I46" s="189">
        <f t="shared" si="11"/>
        <v>4694221</v>
      </c>
      <c r="J46" s="190">
        <f t="shared" si="11"/>
        <v>-5666</v>
      </c>
      <c r="K46" s="188">
        <f t="shared" si="11"/>
        <v>6046823</v>
      </c>
      <c r="L46" s="187">
        <f t="shared" si="11"/>
        <v>6422566</v>
      </c>
      <c r="M46" s="187">
        <f t="shared" si="11"/>
        <v>7059208</v>
      </c>
      <c r="N46" s="187">
        <f t="shared" si="11"/>
        <v>5258082</v>
      </c>
      <c r="O46" s="188">
        <f t="shared" si="11"/>
        <v>6933167</v>
      </c>
      <c r="P46" s="187">
        <f t="shared" si="11"/>
        <v>31714180</v>
      </c>
      <c r="Q46" s="191">
        <f t="shared" si="11"/>
        <v>36408401</v>
      </c>
    </row>
    <row r="47" spans="3:17" ht="18" customHeight="1">
      <c r="C47" s="130"/>
      <c r="D47" s="133"/>
      <c r="E47" s="134" t="s">
        <v>92</v>
      </c>
      <c r="F47" s="135"/>
      <c r="G47" s="187">
        <v>2632156</v>
      </c>
      <c r="H47" s="188">
        <v>1498109</v>
      </c>
      <c r="I47" s="189">
        <f>SUM(G47:H47)</f>
        <v>4130265</v>
      </c>
      <c r="J47" s="190">
        <v>-5666</v>
      </c>
      <c r="K47" s="188">
        <v>4958613</v>
      </c>
      <c r="L47" s="187">
        <v>5138939</v>
      </c>
      <c r="M47" s="187">
        <v>5200420</v>
      </c>
      <c r="N47" s="187">
        <v>3649277</v>
      </c>
      <c r="O47" s="188">
        <v>4129919</v>
      </c>
      <c r="P47" s="187">
        <f>SUM(J47:O47)</f>
        <v>23071502</v>
      </c>
      <c r="Q47" s="191">
        <f>I47+P47</f>
        <v>27201767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14775</v>
      </c>
      <c r="L48" s="187">
        <v>107178</v>
      </c>
      <c r="M48" s="187">
        <v>191525</v>
      </c>
      <c r="N48" s="187">
        <v>336711</v>
      </c>
      <c r="O48" s="188">
        <v>991875</v>
      </c>
      <c r="P48" s="187">
        <f>SUM(J48:O48)</f>
        <v>1642064</v>
      </c>
      <c r="Q48" s="191">
        <f>I48+P48</f>
        <v>1648896</v>
      </c>
    </row>
    <row r="49" spans="3:17" ht="18" customHeight="1">
      <c r="C49" s="130"/>
      <c r="D49" s="133"/>
      <c r="E49" s="134" t="s">
        <v>94</v>
      </c>
      <c r="F49" s="135"/>
      <c r="G49" s="187">
        <v>165004</v>
      </c>
      <c r="H49" s="188">
        <v>253100</v>
      </c>
      <c r="I49" s="189">
        <f>SUM(G49:H49)</f>
        <v>418104</v>
      </c>
      <c r="J49" s="190">
        <v>0</v>
      </c>
      <c r="K49" s="188">
        <v>816135</v>
      </c>
      <c r="L49" s="187">
        <v>901149</v>
      </c>
      <c r="M49" s="187">
        <v>1404213</v>
      </c>
      <c r="N49" s="187">
        <v>1100734</v>
      </c>
      <c r="O49" s="188">
        <v>1600073</v>
      </c>
      <c r="P49" s="187">
        <f>SUM(J49:O49)</f>
        <v>5822304</v>
      </c>
      <c r="Q49" s="191">
        <f>I49+P49</f>
        <v>6240408</v>
      </c>
    </row>
    <row r="50" spans="3:17" ht="18" customHeight="1">
      <c r="C50" s="130"/>
      <c r="D50" s="133"/>
      <c r="E50" s="134" t="s">
        <v>95</v>
      </c>
      <c r="F50" s="135"/>
      <c r="G50" s="187">
        <v>4680</v>
      </c>
      <c r="H50" s="188">
        <v>18180</v>
      </c>
      <c r="I50" s="189">
        <f>SUM(G50:H50)</f>
        <v>22860</v>
      </c>
      <c r="J50" s="190">
        <v>0</v>
      </c>
      <c r="K50" s="188">
        <v>41080</v>
      </c>
      <c r="L50" s="187">
        <v>51290</v>
      </c>
      <c r="M50" s="187">
        <v>47620</v>
      </c>
      <c r="N50" s="187">
        <v>10880</v>
      </c>
      <c r="O50" s="188">
        <v>19760</v>
      </c>
      <c r="P50" s="187">
        <f>SUM(J50:O50)</f>
        <v>170630</v>
      </c>
      <c r="Q50" s="191">
        <f>I50+P50</f>
        <v>193490</v>
      </c>
    </row>
    <row r="51" spans="3:17" ht="18" customHeight="1">
      <c r="C51" s="130"/>
      <c r="D51" s="133"/>
      <c r="E51" s="295" t="s">
        <v>105</v>
      </c>
      <c r="F51" s="296"/>
      <c r="G51" s="187">
        <v>66940</v>
      </c>
      <c r="H51" s="188">
        <v>49220</v>
      </c>
      <c r="I51" s="189">
        <f>SUM(G51:H51)</f>
        <v>116160</v>
      </c>
      <c r="J51" s="190">
        <v>0</v>
      </c>
      <c r="K51" s="188">
        <v>216220</v>
      </c>
      <c r="L51" s="187">
        <v>224010</v>
      </c>
      <c r="M51" s="187">
        <v>215430</v>
      </c>
      <c r="N51" s="187">
        <v>160480</v>
      </c>
      <c r="O51" s="188">
        <v>191540</v>
      </c>
      <c r="P51" s="187">
        <f>SUM(J51:O51)</f>
        <v>1007680</v>
      </c>
      <c r="Q51" s="191">
        <f>I51+P51</f>
        <v>1123840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1426190</v>
      </c>
      <c r="H52" s="188">
        <f t="shared" si="12"/>
        <v>1900234</v>
      </c>
      <c r="I52" s="189">
        <f t="shared" si="12"/>
        <v>3326424</v>
      </c>
      <c r="J52" s="190">
        <f t="shared" si="12"/>
        <v>0</v>
      </c>
      <c r="K52" s="188">
        <f t="shared" si="12"/>
        <v>5337412</v>
      </c>
      <c r="L52" s="187">
        <f t="shared" si="12"/>
        <v>5384383</v>
      </c>
      <c r="M52" s="187">
        <f t="shared" si="12"/>
        <v>5222120</v>
      </c>
      <c r="N52" s="187">
        <f t="shared" si="12"/>
        <v>2818062</v>
      </c>
      <c r="O52" s="188">
        <f t="shared" si="12"/>
        <v>1509293</v>
      </c>
      <c r="P52" s="187">
        <f t="shared" si="12"/>
        <v>20271270</v>
      </c>
      <c r="Q52" s="191">
        <f t="shared" si="12"/>
        <v>23597694</v>
      </c>
    </row>
    <row r="53" spans="3:17" ht="18" customHeight="1">
      <c r="C53" s="130"/>
      <c r="D53" s="133"/>
      <c r="E53" s="137" t="s">
        <v>97</v>
      </c>
      <c r="F53" s="137"/>
      <c r="G53" s="187">
        <v>1182496</v>
      </c>
      <c r="H53" s="188">
        <v>1549711</v>
      </c>
      <c r="I53" s="189">
        <f>SUM(G53:H53)</f>
        <v>2732207</v>
      </c>
      <c r="J53" s="190">
        <v>0</v>
      </c>
      <c r="K53" s="188">
        <v>4359775</v>
      </c>
      <c r="L53" s="187">
        <v>4165610</v>
      </c>
      <c r="M53" s="187">
        <v>4168007</v>
      </c>
      <c r="N53" s="187">
        <v>2108107</v>
      </c>
      <c r="O53" s="188">
        <v>1211602</v>
      </c>
      <c r="P53" s="187">
        <f>SUM(J53:O53)</f>
        <v>16013101</v>
      </c>
      <c r="Q53" s="191">
        <f>I53+P53</f>
        <v>18745308</v>
      </c>
    </row>
    <row r="54" spans="3:17" ht="18" customHeight="1">
      <c r="C54" s="130"/>
      <c r="D54" s="133"/>
      <c r="E54" s="137" t="s">
        <v>98</v>
      </c>
      <c r="F54" s="137"/>
      <c r="G54" s="187">
        <v>243694</v>
      </c>
      <c r="H54" s="188">
        <v>350523</v>
      </c>
      <c r="I54" s="189">
        <f>SUM(G54:H54)</f>
        <v>594217</v>
      </c>
      <c r="J54" s="190">
        <v>0</v>
      </c>
      <c r="K54" s="188">
        <v>977637</v>
      </c>
      <c r="L54" s="187">
        <v>1218773</v>
      </c>
      <c r="M54" s="187">
        <v>1054113</v>
      </c>
      <c r="N54" s="187">
        <v>709955</v>
      </c>
      <c r="O54" s="188">
        <v>297691</v>
      </c>
      <c r="P54" s="187">
        <f>SUM(J54:O54)</f>
        <v>4258169</v>
      </c>
      <c r="Q54" s="191">
        <f>I54+P54</f>
        <v>4852386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25176</v>
      </c>
      <c r="H55" s="188">
        <f t="shared" si="13"/>
        <v>59383</v>
      </c>
      <c r="I55" s="189">
        <f t="shared" si="13"/>
        <v>84559</v>
      </c>
      <c r="J55" s="190">
        <f t="shared" si="13"/>
        <v>0</v>
      </c>
      <c r="K55" s="188">
        <f t="shared" si="13"/>
        <v>567003</v>
      </c>
      <c r="L55" s="187">
        <f t="shared" si="13"/>
        <v>980871</v>
      </c>
      <c r="M55" s="187">
        <f t="shared" si="13"/>
        <v>1223431</v>
      </c>
      <c r="N55" s="187">
        <f t="shared" si="13"/>
        <v>1091750</v>
      </c>
      <c r="O55" s="188">
        <f t="shared" si="13"/>
        <v>891076</v>
      </c>
      <c r="P55" s="187">
        <f t="shared" si="13"/>
        <v>4754131</v>
      </c>
      <c r="Q55" s="191">
        <f t="shared" si="13"/>
        <v>4838690</v>
      </c>
    </row>
    <row r="56" spans="3:17" ht="18" customHeight="1">
      <c r="C56" s="130"/>
      <c r="D56" s="133"/>
      <c r="E56" s="134" t="s">
        <v>99</v>
      </c>
      <c r="F56" s="135"/>
      <c r="G56" s="187">
        <v>17675</v>
      </c>
      <c r="H56" s="188">
        <v>34769</v>
      </c>
      <c r="I56" s="189">
        <f>SUM(G56:H56)</f>
        <v>52444</v>
      </c>
      <c r="J56" s="190">
        <v>0</v>
      </c>
      <c r="K56" s="188">
        <v>489977</v>
      </c>
      <c r="L56" s="187">
        <v>813099</v>
      </c>
      <c r="M56" s="187">
        <v>953740</v>
      </c>
      <c r="N56" s="187">
        <v>862790</v>
      </c>
      <c r="O56" s="188">
        <v>631215</v>
      </c>
      <c r="P56" s="187">
        <f>SUM(J56:O56)</f>
        <v>3750821</v>
      </c>
      <c r="Q56" s="191">
        <f>I56+P56</f>
        <v>3803265</v>
      </c>
    </row>
    <row r="57" spans="3:17" ht="18" customHeight="1">
      <c r="C57" s="130"/>
      <c r="D57" s="133"/>
      <c r="E57" s="284" t="s">
        <v>100</v>
      </c>
      <c r="F57" s="286"/>
      <c r="G57" s="187">
        <v>7501</v>
      </c>
      <c r="H57" s="188">
        <v>24614</v>
      </c>
      <c r="I57" s="189">
        <f>SUM(G57:H57)</f>
        <v>32115</v>
      </c>
      <c r="J57" s="190">
        <v>0</v>
      </c>
      <c r="K57" s="188">
        <v>77026</v>
      </c>
      <c r="L57" s="187">
        <v>167772</v>
      </c>
      <c r="M57" s="187">
        <v>269691</v>
      </c>
      <c r="N57" s="187">
        <v>223378</v>
      </c>
      <c r="O57" s="188">
        <v>251271</v>
      </c>
      <c r="P57" s="187">
        <f>SUM(J57:O57)</f>
        <v>989138</v>
      </c>
      <c r="Q57" s="191">
        <f>I57+P57</f>
        <v>1021253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5582</v>
      </c>
      <c r="O58" s="188">
        <v>8590</v>
      </c>
      <c r="P58" s="187">
        <f>SUM(J58:O58)</f>
        <v>14172</v>
      </c>
      <c r="Q58" s="191">
        <f>I58+P58</f>
        <v>14172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225686</v>
      </c>
      <c r="H59" s="188">
        <f t="shared" si="14"/>
        <v>216760</v>
      </c>
      <c r="I59" s="189">
        <f t="shared" si="14"/>
        <v>442446</v>
      </c>
      <c r="J59" s="190">
        <f t="shared" si="14"/>
        <v>0</v>
      </c>
      <c r="K59" s="188">
        <f t="shared" si="14"/>
        <v>574626</v>
      </c>
      <c r="L59" s="187">
        <f t="shared" si="14"/>
        <v>1109264</v>
      </c>
      <c r="M59" s="187">
        <f t="shared" si="14"/>
        <v>1223704</v>
      </c>
      <c r="N59" s="187">
        <f t="shared" si="14"/>
        <v>882480</v>
      </c>
      <c r="O59" s="188">
        <f t="shared" si="14"/>
        <v>959501</v>
      </c>
      <c r="P59" s="187">
        <f t="shared" si="14"/>
        <v>4749575</v>
      </c>
      <c r="Q59" s="191">
        <f t="shared" si="14"/>
        <v>5192021</v>
      </c>
    </row>
    <row r="60" spans="3:17" ht="18" customHeight="1">
      <c r="C60" s="130"/>
      <c r="D60" s="133"/>
      <c r="E60" s="134" t="s">
        <v>102</v>
      </c>
      <c r="F60" s="135"/>
      <c r="G60" s="187">
        <v>225686</v>
      </c>
      <c r="H60" s="188">
        <v>216760</v>
      </c>
      <c r="I60" s="189">
        <f>SUM(G60:H60)</f>
        <v>442446</v>
      </c>
      <c r="J60" s="190">
        <v>0</v>
      </c>
      <c r="K60" s="188">
        <v>574626</v>
      </c>
      <c r="L60" s="187">
        <v>1109264</v>
      </c>
      <c r="M60" s="187">
        <v>1223704</v>
      </c>
      <c r="N60" s="187">
        <v>882480</v>
      </c>
      <c r="O60" s="188">
        <v>959501</v>
      </c>
      <c r="P60" s="187">
        <f>SUM(J60:O60)</f>
        <v>4749575</v>
      </c>
      <c r="Q60" s="191">
        <f>I60+P60</f>
        <v>5192021</v>
      </c>
    </row>
    <row r="61" spans="3:17" ht="18" customHeight="1">
      <c r="C61" s="158"/>
      <c r="D61" s="134" t="s">
        <v>106</v>
      </c>
      <c r="E61" s="136"/>
      <c r="F61" s="136"/>
      <c r="G61" s="218">
        <v>389430</v>
      </c>
      <c r="H61" s="218">
        <v>519938</v>
      </c>
      <c r="I61" s="219">
        <f>SUM(G61:H61)</f>
        <v>909368</v>
      </c>
      <c r="J61" s="220">
        <v>0</v>
      </c>
      <c r="K61" s="218">
        <v>1636718</v>
      </c>
      <c r="L61" s="221">
        <v>1696158</v>
      </c>
      <c r="M61" s="221">
        <v>1530870</v>
      </c>
      <c r="N61" s="221">
        <v>1045702</v>
      </c>
      <c r="O61" s="218">
        <v>672750</v>
      </c>
      <c r="P61" s="221">
        <f>SUM(J61:O61)</f>
        <v>6582198</v>
      </c>
      <c r="Q61" s="222">
        <f>I61+P61</f>
        <v>7491566</v>
      </c>
    </row>
    <row r="62" spans="3:17" ht="18" customHeight="1">
      <c r="C62" s="145"/>
      <c r="D62" s="146" t="s">
        <v>107</v>
      </c>
      <c r="E62" s="147"/>
      <c r="F62" s="147"/>
      <c r="G62" s="192">
        <v>777280</v>
      </c>
      <c r="H62" s="193">
        <v>365900</v>
      </c>
      <c r="I62" s="194">
        <f>SUM(G62:H62)</f>
        <v>1143180</v>
      </c>
      <c r="J62" s="195">
        <v>-425</v>
      </c>
      <c r="K62" s="193">
        <v>1671665</v>
      </c>
      <c r="L62" s="192">
        <v>1325900</v>
      </c>
      <c r="M62" s="192">
        <v>1305070</v>
      </c>
      <c r="N62" s="192">
        <v>702050</v>
      </c>
      <c r="O62" s="193">
        <v>592030</v>
      </c>
      <c r="P62" s="194">
        <f>SUM(J62:O62)</f>
        <v>5596290</v>
      </c>
      <c r="Q62" s="196">
        <f>I62+P62</f>
        <v>6739470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18756</v>
      </c>
      <c r="H63" s="183">
        <f t="shared" si="15"/>
        <v>128425</v>
      </c>
      <c r="I63" s="184">
        <f t="shared" si="15"/>
        <v>147181</v>
      </c>
      <c r="J63" s="185">
        <f t="shared" si="15"/>
        <v>0</v>
      </c>
      <c r="K63" s="183">
        <f t="shared" si="15"/>
        <v>2737901</v>
      </c>
      <c r="L63" s="182">
        <f t="shared" si="15"/>
        <v>2560530</v>
      </c>
      <c r="M63" s="182">
        <f t="shared" si="15"/>
        <v>2320530</v>
      </c>
      <c r="N63" s="182">
        <f t="shared" si="15"/>
        <v>2079208</v>
      </c>
      <c r="O63" s="183">
        <f t="shared" si="15"/>
        <v>1030026</v>
      </c>
      <c r="P63" s="182">
        <f t="shared" si="15"/>
        <v>10728195</v>
      </c>
      <c r="Q63" s="186">
        <f t="shared" si="15"/>
        <v>10875376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9110</v>
      </c>
      <c r="H65" s="188">
        <v>8806</v>
      </c>
      <c r="I65" s="189">
        <f>SUM(G65:H65)</f>
        <v>17916</v>
      </c>
      <c r="J65" s="190">
        <v>0</v>
      </c>
      <c r="K65" s="188">
        <v>113837</v>
      </c>
      <c r="L65" s="187">
        <v>185678</v>
      </c>
      <c r="M65" s="187">
        <v>235351</v>
      </c>
      <c r="N65" s="187">
        <v>427773</v>
      </c>
      <c r="O65" s="188">
        <v>268509</v>
      </c>
      <c r="P65" s="187">
        <f t="shared" si="16"/>
        <v>1231148</v>
      </c>
      <c r="Q65" s="191">
        <f t="shared" si="17"/>
        <v>1249064</v>
      </c>
    </row>
    <row r="66" spans="3:17" ht="18" customHeight="1">
      <c r="C66" s="130"/>
      <c r="D66" s="284" t="s">
        <v>80</v>
      </c>
      <c r="E66" s="285"/>
      <c r="F66" s="286"/>
      <c r="G66" s="187">
        <v>9646</v>
      </c>
      <c r="H66" s="188">
        <v>23985</v>
      </c>
      <c r="I66" s="189">
        <f>SUM(G66:H66)</f>
        <v>33631</v>
      </c>
      <c r="J66" s="190">
        <v>0</v>
      </c>
      <c r="K66" s="188">
        <v>145278</v>
      </c>
      <c r="L66" s="187">
        <v>146925</v>
      </c>
      <c r="M66" s="187">
        <v>232860</v>
      </c>
      <c r="N66" s="187">
        <v>76791</v>
      </c>
      <c r="O66" s="188">
        <v>90330</v>
      </c>
      <c r="P66" s="187">
        <f t="shared" si="16"/>
        <v>692184</v>
      </c>
      <c r="Q66" s="191">
        <f t="shared" si="17"/>
        <v>725815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95634</v>
      </c>
      <c r="I67" s="189">
        <f>SUM(G67:H67)</f>
        <v>95634</v>
      </c>
      <c r="J67" s="200"/>
      <c r="K67" s="188">
        <v>2478786</v>
      </c>
      <c r="L67" s="187">
        <v>2227927</v>
      </c>
      <c r="M67" s="187">
        <v>1852319</v>
      </c>
      <c r="N67" s="187">
        <v>1574644</v>
      </c>
      <c r="O67" s="188">
        <v>671187</v>
      </c>
      <c r="P67" s="187">
        <f t="shared" si="16"/>
        <v>8804863</v>
      </c>
      <c r="Q67" s="191">
        <f t="shared" si="17"/>
        <v>8900497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21855</v>
      </c>
      <c r="I70" s="184">
        <f>SUM(I71:I73)</f>
        <v>21855</v>
      </c>
      <c r="J70" s="203"/>
      <c r="K70" s="183">
        <f aca="true" t="shared" si="18" ref="K70:Q70">SUM(K71:K73)</f>
        <v>4985190</v>
      </c>
      <c r="L70" s="182">
        <f t="shared" si="18"/>
        <v>9598530</v>
      </c>
      <c r="M70" s="182">
        <f t="shared" si="18"/>
        <v>13941299</v>
      </c>
      <c r="N70" s="182">
        <f t="shared" si="18"/>
        <v>14734989</v>
      </c>
      <c r="O70" s="183">
        <f t="shared" si="18"/>
        <v>22337152</v>
      </c>
      <c r="P70" s="182">
        <f t="shared" si="18"/>
        <v>65597160</v>
      </c>
      <c r="Q70" s="186">
        <f t="shared" si="18"/>
        <v>65619015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21855</v>
      </c>
      <c r="I71" s="189">
        <f>SUM(G71:H71)</f>
        <v>21855</v>
      </c>
      <c r="J71" s="200"/>
      <c r="K71" s="188">
        <v>1589673</v>
      </c>
      <c r="L71" s="187">
        <v>3750675</v>
      </c>
      <c r="M71" s="187">
        <v>6549508</v>
      </c>
      <c r="N71" s="187">
        <v>7957361</v>
      </c>
      <c r="O71" s="188">
        <v>9769277</v>
      </c>
      <c r="P71" s="187">
        <f>SUM(J71:O71)</f>
        <v>29616494</v>
      </c>
      <c r="Q71" s="191">
        <f>I71+P71</f>
        <v>29638349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3238698</v>
      </c>
      <c r="L72" s="187">
        <v>5896958</v>
      </c>
      <c r="M72" s="187">
        <v>6756578</v>
      </c>
      <c r="N72" s="187">
        <v>4824925</v>
      </c>
      <c r="O72" s="188">
        <v>4203270</v>
      </c>
      <c r="P72" s="187">
        <f>SUM(J72:O72)</f>
        <v>24920429</v>
      </c>
      <c r="Q72" s="191">
        <f>I72+P72</f>
        <v>24920429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156819</v>
      </c>
      <c r="L73" s="209">
        <v>-49103</v>
      </c>
      <c r="M73" s="209">
        <v>635213</v>
      </c>
      <c r="N73" s="209">
        <v>1952703</v>
      </c>
      <c r="O73" s="208">
        <v>8364605</v>
      </c>
      <c r="P73" s="209">
        <f>SUM(J73:O73)</f>
        <v>11060237</v>
      </c>
      <c r="Q73" s="210">
        <f>I73+P73</f>
        <v>11060237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5731298</v>
      </c>
      <c r="H74" s="212">
        <f t="shared" si="19"/>
        <v>5037936</v>
      </c>
      <c r="I74" s="213">
        <f t="shared" si="19"/>
        <v>10769234</v>
      </c>
      <c r="J74" s="214">
        <f t="shared" si="19"/>
        <v>-6091</v>
      </c>
      <c r="K74" s="212">
        <f t="shared" si="19"/>
        <v>23557338</v>
      </c>
      <c r="L74" s="211">
        <f t="shared" si="19"/>
        <v>29078202</v>
      </c>
      <c r="M74" s="211">
        <f t="shared" si="19"/>
        <v>33826232</v>
      </c>
      <c r="N74" s="211">
        <f t="shared" si="19"/>
        <v>28612323</v>
      </c>
      <c r="O74" s="212">
        <f t="shared" si="19"/>
        <v>34924995</v>
      </c>
      <c r="P74" s="211">
        <f t="shared" si="19"/>
        <v>149992999</v>
      </c>
      <c r="Q74" s="215">
        <f t="shared" si="19"/>
        <v>160762233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63634958</v>
      </c>
      <c r="H76" s="183">
        <f t="shared" si="20"/>
        <v>53420912</v>
      </c>
      <c r="I76" s="184">
        <f t="shared" si="20"/>
        <v>117055870</v>
      </c>
      <c r="J76" s="185">
        <f t="shared" si="20"/>
        <v>-64563</v>
      </c>
      <c r="K76" s="223">
        <f t="shared" si="20"/>
        <v>169589402</v>
      </c>
      <c r="L76" s="182">
        <f t="shared" si="20"/>
        <v>180792808</v>
      </c>
      <c r="M76" s="182">
        <f t="shared" si="20"/>
        <v>187632913</v>
      </c>
      <c r="N76" s="182">
        <f t="shared" si="20"/>
        <v>124641867</v>
      </c>
      <c r="O76" s="183">
        <f t="shared" si="20"/>
        <v>122189504</v>
      </c>
      <c r="P76" s="182">
        <f t="shared" si="20"/>
        <v>784781931</v>
      </c>
      <c r="Q76" s="186">
        <f t="shared" si="20"/>
        <v>901837801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30322631</v>
      </c>
      <c r="H77" s="188">
        <f t="shared" si="21"/>
        <v>19259649</v>
      </c>
      <c r="I77" s="189">
        <f t="shared" si="21"/>
        <v>49582280</v>
      </c>
      <c r="J77" s="190">
        <f t="shared" si="21"/>
        <v>-60058</v>
      </c>
      <c r="K77" s="224">
        <f t="shared" si="21"/>
        <v>63770392</v>
      </c>
      <c r="L77" s="187">
        <f t="shared" si="21"/>
        <v>67738899</v>
      </c>
      <c r="M77" s="187">
        <f t="shared" si="21"/>
        <v>74388690</v>
      </c>
      <c r="N77" s="187">
        <f t="shared" si="21"/>
        <v>55405250</v>
      </c>
      <c r="O77" s="188">
        <f t="shared" si="21"/>
        <v>73033267</v>
      </c>
      <c r="P77" s="187">
        <f t="shared" si="21"/>
        <v>334276440</v>
      </c>
      <c r="Q77" s="191">
        <f t="shared" si="21"/>
        <v>383858720</v>
      </c>
    </row>
    <row r="78" spans="3:17" ht="18" customHeight="1">
      <c r="C78" s="130"/>
      <c r="D78" s="133"/>
      <c r="E78" s="134" t="s">
        <v>92</v>
      </c>
      <c r="F78" s="135"/>
      <c r="G78" s="187">
        <v>27888520</v>
      </c>
      <c r="H78" s="188">
        <v>15874784</v>
      </c>
      <c r="I78" s="189">
        <f>SUM(G78:H78)</f>
        <v>43763304</v>
      </c>
      <c r="J78" s="190">
        <v>-60058</v>
      </c>
      <c r="K78" s="224">
        <v>52542267</v>
      </c>
      <c r="L78" s="187">
        <v>54462517</v>
      </c>
      <c r="M78" s="187">
        <v>55110222</v>
      </c>
      <c r="N78" s="187">
        <v>38673621</v>
      </c>
      <c r="O78" s="188">
        <v>43768413</v>
      </c>
      <c r="P78" s="187">
        <f>SUM(J78:O78)</f>
        <v>244496982</v>
      </c>
      <c r="Q78" s="191">
        <f>I78+P78</f>
        <v>288260286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156615</v>
      </c>
      <c r="L79" s="187">
        <v>1133986</v>
      </c>
      <c r="M79" s="187">
        <v>2029115</v>
      </c>
      <c r="N79" s="187">
        <v>3568086</v>
      </c>
      <c r="O79" s="188">
        <v>10508100</v>
      </c>
      <c r="P79" s="187">
        <f>SUM(J79:O79)</f>
        <v>17395902</v>
      </c>
      <c r="Q79" s="191">
        <f>I79+P79</f>
        <v>17468321</v>
      </c>
    </row>
    <row r="80" spans="3:17" ht="18" customHeight="1">
      <c r="C80" s="130"/>
      <c r="D80" s="133"/>
      <c r="E80" s="134" t="s">
        <v>94</v>
      </c>
      <c r="F80" s="135"/>
      <c r="G80" s="187">
        <v>1716039</v>
      </c>
      <c r="H80" s="188">
        <v>2631174</v>
      </c>
      <c r="I80" s="189">
        <f>SUM(G80:H80)</f>
        <v>4347213</v>
      </c>
      <c r="J80" s="190">
        <v>0</v>
      </c>
      <c r="K80" s="224">
        <v>8482078</v>
      </c>
      <c r="L80" s="187">
        <v>9368880</v>
      </c>
      <c r="M80" s="187">
        <v>14599805</v>
      </c>
      <c r="N80" s="187">
        <v>11445591</v>
      </c>
      <c r="O80" s="188">
        <v>16636100</v>
      </c>
      <c r="P80" s="187">
        <f>SUM(J80:O80)</f>
        <v>60532454</v>
      </c>
      <c r="Q80" s="191">
        <f>I80+P80</f>
        <v>64879667</v>
      </c>
    </row>
    <row r="81" spans="3:17" ht="18" customHeight="1">
      <c r="C81" s="130"/>
      <c r="D81" s="133"/>
      <c r="E81" s="134" t="s">
        <v>95</v>
      </c>
      <c r="F81" s="135"/>
      <c r="G81" s="187">
        <v>48672</v>
      </c>
      <c r="H81" s="188">
        <v>189072</v>
      </c>
      <c r="I81" s="189">
        <f>SUM(G81:H81)</f>
        <v>237744</v>
      </c>
      <c r="J81" s="190">
        <v>0</v>
      </c>
      <c r="K81" s="224">
        <v>427232</v>
      </c>
      <c r="L81" s="187">
        <v>533416</v>
      </c>
      <c r="M81" s="187">
        <v>495248</v>
      </c>
      <c r="N81" s="187">
        <v>113152</v>
      </c>
      <c r="O81" s="188">
        <v>205254</v>
      </c>
      <c r="P81" s="187">
        <f>SUM(J81:O81)</f>
        <v>1774302</v>
      </c>
      <c r="Q81" s="191">
        <f>I81+P81</f>
        <v>2012046</v>
      </c>
    </row>
    <row r="82" spans="3:17" ht="18" customHeight="1">
      <c r="C82" s="130"/>
      <c r="D82" s="133"/>
      <c r="E82" s="295" t="s">
        <v>105</v>
      </c>
      <c r="F82" s="296"/>
      <c r="G82" s="187">
        <v>669400</v>
      </c>
      <c r="H82" s="188">
        <v>492200</v>
      </c>
      <c r="I82" s="189">
        <f>SUM(G82:H82)</f>
        <v>1161600</v>
      </c>
      <c r="J82" s="190">
        <v>0</v>
      </c>
      <c r="K82" s="224">
        <v>2162200</v>
      </c>
      <c r="L82" s="187">
        <v>2240100</v>
      </c>
      <c r="M82" s="187">
        <v>2154300</v>
      </c>
      <c r="N82" s="187">
        <v>1604800</v>
      </c>
      <c r="O82" s="188">
        <v>1915400</v>
      </c>
      <c r="P82" s="187">
        <f>SUM(J82:O82)</f>
        <v>10076800</v>
      </c>
      <c r="Q82" s="191">
        <f>I82+P82</f>
        <v>11238400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15062591</v>
      </c>
      <c r="H83" s="188">
        <f t="shared" si="22"/>
        <v>20062996</v>
      </c>
      <c r="I83" s="189">
        <f t="shared" si="22"/>
        <v>35125587</v>
      </c>
      <c r="J83" s="190">
        <f t="shared" si="22"/>
        <v>0</v>
      </c>
      <c r="K83" s="224">
        <f t="shared" si="22"/>
        <v>56358810</v>
      </c>
      <c r="L83" s="187">
        <f t="shared" si="22"/>
        <v>56790286</v>
      </c>
      <c r="M83" s="187">
        <f t="shared" si="22"/>
        <v>55111220</v>
      </c>
      <c r="N83" s="187">
        <f t="shared" si="22"/>
        <v>29707432</v>
      </c>
      <c r="O83" s="188">
        <f t="shared" si="22"/>
        <v>15938912</v>
      </c>
      <c r="P83" s="187">
        <f t="shared" si="22"/>
        <v>213906660</v>
      </c>
      <c r="Q83" s="191">
        <f t="shared" si="22"/>
        <v>249032247</v>
      </c>
    </row>
    <row r="84" spans="3:17" ht="18" customHeight="1">
      <c r="C84" s="130"/>
      <c r="D84" s="133"/>
      <c r="E84" s="137" t="s">
        <v>97</v>
      </c>
      <c r="F84" s="137"/>
      <c r="G84" s="187">
        <v>12529300</v>
      </c>
      <c r="H84" s="188">
        <v>16419599</v>
      </c>
      <c r="I84" s="189">
        <f>SUM(G84:H84)</f>
        <v>28948899</v>
      </c>
      <c r="J84" s="190">
        <v>0</v>
      </c>
      <c r="K84" s="224">
        <v>46197436</v>
      </c>
      <c r="L84" s="187">
        <v>44120022</v>
      </c>
      <c r="M84" s="187">
        <v>44148446</v>
      </c>
      <c r="N84" s="187">
        <v>22323934</v>
      </c>
      <c r="O84" s="188">
        <v>12842943</v>
      </c>
      <c r="P84" s="187">
        <f>SUM(J84:O84)</f>
        <v>169632781</v>
      </c>
      <c r="Q84" s="191">
        <f>I84+P84</f>
        <v>198581680</v>
      </c>
    </row>
    <row r="85" spans="3:17" ht="18" customHeight="1">
      <c r="C85" s="130"/>
      <c r="D85" s="133"/>
      <c r="E85" s="137" t="s">
        <v>98</v>
      </c>
      <c r="F85" s="137"/>
      <c r="G85" s="187">
        <v>2533291</v>
      </c>
      <c r="H85" s="188">
        <v>3643397</v>
      </c>
      <c r="I85" s="189">
        <f>SUM(G85:H85)</f>
        <v>6176688</v>
      </c>
      <c r="J85" s="190">
        <v>0</v>
      </c>
      <c r="K85" s="224">
        <v>10161374</v>
      </c>
      <c r="L85" s="187">
        <v>12670264</v>
      </c>
      <c r="M85" s="187">
        <v>10962774</v>
      </c>
      <c r="N85" s="187">
        <v>7383498</v>
      </c>
      <c r="O85" s="188">
        <v>3095969</v>
      </c>
      <c r="P85" s="187">
        <f>SUM(J85:O85)</f>
        <v>44273879</v>
      </c>
      <c r="Q85" s="191">
        <f>I85+P85</f>
        <v>50450567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261826</v>
      </c>
      <c r="H86" s="188">
        <f t="shared" si="23"/>
        <v>617576</v>
      </c>
      <c r="I86" s="189">
        <f t="shared" si="23"/>
        <v>879402</v>
      </c>
      <c r="J86" s="190">
        <f t="shared" si="23"/>
        <v>0</v>
      </c>
      <c r="K86" s="224">
        <f t="shared" si="23"/>
        <v>5896784</v>
      </c>
      <c r="L86" s="187">
        <f t="shared" si="23"/>
        <v>10198529</v>
      </c>
      <c r="M86" s="187">
        <f t="shared" si="23"/>
        <v>12707443</v>
      </c>
      <c r="N86" s="187">
        <f t="shared" si="23"/>
        <v>11336014</v>
      </c>
      <c r="O86" s="188">
        <f t="shared" si="23"/>
        <v>9252688</v>
      </c>
      <c r="P86" s="187">
        <f t="shared" si="23"/>
        <v>49391458</v>
      </c>
      <c r="Q86" s="191">
        <f t="shared" si="23"/>
        <v>50270860</v>
      </c>
    </row>
    <row r="87" spans="3:17" ht="18" customHeight="1">
      <c r="C87" s="130"/>
      <c r="D87" s="133"/>
      <c r="E87" s="134" t="s">
        <v>99</v>
      </c>
      <c r="F87" s="135"/>
      <c r="G87" s="187">
        <v>183816</v>
      </c>
      <c r="H87" s="188">
        <v>361593</v>
      </c>
      <c r="I87" s="189">
        <f>SUM(G87:H87)</f>
        <v>545409</v>
      </c>
      <c r="J87" s="190">
        <v>0</v>
      </c>
      <c r="K87" s="224">
        <v>5095718</v>
      </c>
      <c r="L87" s="187">
        <v>8454964</v>
      </c>
      <c r="M87" s="187">
        <v>9905009</v>
      </c>
      <c r="N87" s="187">
        <v>8954999</v>
      </c>
      <c r="O87" s="188">
        <v>6552557</v>
      </c>
      <c r="P87" s="187">
        <f>SUM(J87:O87)</f>
        <v>38963247</v>
      </c>
      <c r="Q87" s="191">
        <f>I87+P87</f>
        <v>39508656</v>
      </c>
    </row>
    <row r="88" spans="3:17" ht="18" customHeight="1">
      <c r="C88" s="130"/>
      <c r="D88" s="133"/>
      <c r="E88" s="284" t="s">
        <v>100</v>
      </c>
      <c r="F88" s="286"/>
      <c r="G88" s="187">
        <v>78010</v>
      </c>
      <c r="H88" s="188">
        <v>255983</v>
      </c>
      <c r="I88" s="189">
        <f>SUM(G88:H88)</f>
        <v>333993</v>
      </c>
      <c r="J88" s="190">
        <v>0</v>
      </c>
      <c r="K88" s="224">
        <v>801066</v>
      </c>
      <c r="L88" s="187">
        <v>1743565</v>
      </c>
      <c r="M88" s="187">
        <v>2802434</v>
      </c>
      <c r="N88" s="187">
        <v>2323119</v>
      </c>
      <c r="O88" s="188">
        <v>2613208</v>
      </c>
      <c r="P88" s="187">
        <f>SUM(J88:O88)</f>
        <v>10283392</v>
      </c>
      <c r="Q88" s="191">
        <f>I88+P88</f>
        <v>10617385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57896</v>
      </c>
      <c r="O89" s="188">
        <v>86923</v>
      </c>
      <c r="P89" s="187">
        <f>SUM(J89:O89)</f>
        <v>144819</v>
      </c>
      <c r="Q89" s="191">
        <f>I89+P89</f>
        <v>144819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5625727</v>
      </c>
      <c r="H90" s="188">
        <f t="shared" si="24"/>
        <v>4097255</v>
      </c>
      <c r="I90" s="189">
        <f t="shared" si="24"/>
        <v>9722982</v>
      </c>
      <c r="J90" s="190">
        <f t="shared" si="24"/>
        <v>0</v>
      </c>
      <c r="K90" s="188">
        <f t="shared" si="24"/>
        <v>8551963</v>
      </c>
      <c r="L90" s="187">
        <f t="shared" si="24"/>
        <v>14056188</v>
      </c>
      <c r="M90" s="187">
        <f t="shared" si="24"/>
        <v>15409153</v>
      </c>
      <c r="N90" s="187">
        <f t="shared" si="24"/>
        <v>9683902</v>
      </c>
      <c r="O90" s="188">
        <f t="shared" si="24"/>
        <v>10565789</v>
      </c>
      <c r="P90" s="187">
        <f t="shared" si="24"/>
        <v>58266995</v>
      </c>
      <c r="Q90" s="191">
        <f t="shared" si="24"/>
        <v>67989977</v>
      </c>
    </row>
    <row r="91" spans="3:17" ht="18" customHeight="1">
      <c r="C91" s="130"/>
      <c r="D91" s="133"/>
      <c r="E91" s="139" t="s">
        <v>102</v>
      </c>
      <c r="F91" s="135"/>
      <c r="G91" s="187">
        <v>2256860</v>
      </c>
      <c r="H91" s="188">
        <v>2167600</v>
      </c>
      <c r="I91" s="189">
        <f>SUM(G91:H91)</f>
        <v>4424460</v>
      </c>
      <c r="J91" s="190">
        <v>0</v>
      </c>
      <c r="K91" s="188">
        <v>5746260</v>
      </c>
      <c r="L91" s="187">
        <v>11092640</v>
      </c>
      <c r="M91" s="187">
        <v>12237040</v>
      </c>
      <c r="N91" s="187">
        <v>8824800</v>
      </c>
      <c r="O91" s="188">
        <v>9595010</v>
      </c>
      <c r="P91" s="187">
        <f>SUM(J91:O91)</f>
        <v>47495750</v>
      </c>
      <c r="Q91" s="191">
        <f>I91+P91</f>
        <v>51920210</v>
      </c>
    </row>
    <row r="92" spans="3:17" ht="18" customHeight="1">
      <c r="C92" s="130"/>
      <c r="D92" s="140"/>
      <c r="E92" s="137" t="s">
        <v>74</v>
      </c>
      <c r="F92" s="141"/>
      <c r="G92" s="187">
        <v>701263</v>
      </c>
      <c r="H92" s="188">
        <v>344640</v>
      </c>
      <c r="I92" s="189">
        <f>SUM(G92:H92)</f>
        <v>1045903</v>
      </c>
      <c r="J92" s="190">
        <v>0</v>
      </c>
      <c r="K92" s="188">
        <v>810207</v>
      </c>
      <c r="L92" s="187">
        <v>578759</v>
      </c>
      <c r="M92" s="187">
        <v>996635</v>
      </c>
      <c r="N92" s="187">
        <v>534188</v>
      </c>
      <c r="O92" s="188">
        <v>298250</v>
      </c>
      <c r="P92" s="187">
        <f>SUM(J92:O92)</f>
        <v>3218039</v>
      </c>
      <c r="Q92" s="191">
        <f>I92+P92</f>
        <v>4263942</v>
      </c>
    </row>
    <row r="93" spans="3:17" ht="18" customHeight="1">
      <c r="C93" s="130"/>
      <c r="D93" s="142"/>
      <c r="E93" s="134" t="s">
        <v>75</v>
      </c>
      <c r="F93" s="143"/>
      <c r="G93" s="187">
        <v>2667604</v>
      </c>
      <c r="H93" s="188">
        <v>1585015</v>
      </c>
      <c r="I93" s="189">
        <f>SUM(G93:H93)</f>
        <v>4252619</v>
      </c>
      <c r="J93" s="190">
        <v>0</v>
      </c>
      <c r="K93" s="188">
        <v>1995496</v>
      </c>
      <c r="L93" s="187">
        <v>2384789</v>
      </c>
      <c r="M93" s="187">
        <v>2175478</v>
      </c>
      <c r="N93" s="187">
        <v>324914</v>
      </c>
      <c r="O93" s="188">
        <v>672529</v>
      </c>
      <c r="P93" s="187">
        <f>SUM(J93:O93)</f>
        <v>7553206</v>
      </c>
      <c r="Q93" s="191">
        <f>I93+P93</f>
        <v>11805825</v>
      </c>
    </row>
    <row r="94" spans="3:17" ht="18" customHeight="1">
      <c r="C94" s="130"/>
      <c r="D94" s="133" t="s">
        <v>76</v>
      </c>
      <c r="E94" s="144"/>
      <c r="F94" s="144"/>
      <c r="G94" s="187">
        <v>4121167</v>
      </c>
      <c r="H94" s="188">
        <v>5504896</v>
      </c>
      <c r="I94" s="189">
        <f>SUM(G94:H94)</f>
        <v>9626063</v>
      </c>
      <c r="J94" s="190">
        <v>0</v>
      </c>
      <c r="K94" s="188">
        <v>17291924</v>
      </c>
      <c r="L94" s="187">
        <v>17960666</v>
      </c>
      <c r="M94" s="187">
        <v>16185887</v>
      </c>
      <c r="N94" s="187">
        <v>11067605</v>
      </c>
      <c r="O94" s="188">
        <v>7125436</v>
      </c>
      <c r="P94" s="187">
        <f>SUM(J94:O94)</f>
        <v>69631518</v>
      </c>
      <c r="Q94" s="191">
        <f>I94+P94</f>
        <v>79257581</v>
      </c>
    </row>
    <row r="95" spans="3:17" ht="18" customHeight="1">
      <c r="C95" s="145"/>
      <c r="D95" s="146" t="s">
        <v>103</v>
      </c>
      <c r="E95" s="147"/>
      <c r="F95" s="147"/>
      <c r="G95" s="192">
        <v>8241016</v>
      </c>
      <c r="H95" s="193">
        <v>3878540</v>
      </c>
      <c r="I95" s="194">
        <f>SUM(G95:H95)</f>
        <v>12119556</v>
      </c>
      <c r="J95" s="195">
        <v>-4505</v>
      </c>
      <c r="K95" s="193">
        <v>17719529</v>
      </c>
      <c r="L95" s="192">
        <v>14048240</v>
      </c>
      <c r="M95" s="192">
        <v>13830520</v>
      </c>
      <c r="N95" s="192">
        <v>7441664</v>
      </c>
      <c r="O95" s="193">
        <v>6273412</v>
      </c>
      <c r="P95" s="194">
        <f>SUM(J95:O95)</f>
        <v>59308860</v>
      </c>
      <c r="Q95" s="196">
        <f>I95+P95</f>
        <v>71428416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198812</v>
      </c>
      <c r="H96" s="183">
        <f t="shared" si="25"/>
        <v>1361302</v>
      </c>
      <c r="I96" s="184">
        <f t="shared" si="25"/>
        <v>1560114</v>
      </c>
      <c r="J96" s="185">
        <f t="shared" si="25"/>
        <v>0</v>
      </c>
      <c r="K96" s="223">
        <f t="shared" si="25"/>
        <v>29007894</v>
      </c>
      <c r="L96" s="182">
        <f t="shared" si="25"/>
        <v>27111884</v>
      </c>
      <c r="M96" s="182">
        <f t="shared" si="25"/>
        <v>24503773</v>
      </c>
      <c r="N96" s="182">
        <f t="shared" si="25"/>
        <v>22004375</v>
      </c>
      <c r="O96" s="183">
        <f t="shared" si="25"/>
        <v>10918261</v>
      </c>
      <c r="P96" s="182">
        <f t="shared" si="25"/>
        <v>113546187</v>
      </c>
      <c r="Q96" s="186">
        <f>SUM(Q97:Q102)</f>
        <v>115106301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96566</v>
      </c>
      <c r="H98" s="188">
        <v>93343</v>
      </c>
      <c r="I98" s="189">
        <f>SUM(G98:H98)</f>
        <v>189909</v>
      </c>
      <c r="J98" s="190">
        <v>0</v>
      </c>
      <c r="K98" s="224">
        <v>1204161</v>
      </c>
      <c r="L98" s="187">
        <v>1968179</v>
      </c>
      <c r="M98" s="187">
        <v>2490247</v>
      </c>
      <c r="N98" s="187">
        <v>4532726</v>
      </c>
      <c r="O98" s="188">
        <v>2846186</v>
      </c>
      <c r="P98" s="187">
        <f t="shared" si="26"/>
        <v>13041499</v>
      </c>
      <c r="Q98" s="191">
        <f>I98+P98</f>
        <v>13231408</v>
      </c>
    </row>
    <row r="99" spans="3:17" ht="18" customHeight="1">
      <c r="C99" s="130"/>
      <c r="D99" s="284" t="s">
        <v>80</v>
      </c>
      <c r="E99" s="285"/>
      <c r="F99" s="286"/>
      <c r="G99" s="187">
        <v>102246</v>
      </c>
      <c r="H99" s="188">
        <v>254241</v>
      </c>
      <c r="I99" s="189">
        <f>SUM(G99:H99)</f>
        <v>356487</v>
      </c>
      <c r="J99" s="190">
        <v>0</v>
      </c>
      <c r="K99" s="224">
        <v>1539946</v>
      </c>
      <c r="L99" s="187">
        <v>1557405</v>
      </c>
      <c r="M99" s="187">
        <v>2468310</v>
      </c>
      <c r="N99" s="187">
        <v>813984</v>
      </c>
      <c r="O99" s="188">
        <v>957498</v>
      </c>
      <c r="P99" s="187">
        <f>SUM(J99:O99)</f>
        <v>7337143</v>
      </c>
      <c r="Q99" s="191">
        <f t="shared" si="27"/>
        <v>7693630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1013718</v>
      </c>
      <c r="I100" s="189">
        <f>SUM(G100:H100)</f>
        <v>1013718</v>
      </c>
      <c r="J100" s="200"/>
      <c r="K100" s="224">
        <v>26263787</v>
      </c>
      <c r="L100" s="187">
        <v>23586300</v>
      </c>
      <c r="M100" s="187">
        <v>19545216</v>
      </c>
      <c r="N100" s="187">
        <v>16657665</v>
      </c>
      <c r="O100" s="188">
        <v>7114577</v>
      </c>
      <c r="P100" s="187">
        <f t="shared" si="26"/>
        <v>93167545</v>
      </c>
      <c r="Q100" s="191">
        <f t="shared" si="27"/>
        <v>94181263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227292</v>
      </c>
      <c r="I103" s="184">
        <f>SUM(I104:I106)</f>
        <v>227292</v>
      </c>
      <c r="J103" s="203"/>
      <c r="K103" s="223">
        <f aca="true" t="shared" si="28" ref="K103:P103">SUM(K104:K106)</f>
        <v>51720691</v>
      </c>
      <c r="L103" s="182">
        <f t="shared" si="28"/>
        <v>99607373</v>
      </c>
      <c r="M103" s="182">
        <f t="shared" si="28"/>
        <v>144586161</v>
      </c>
      <c r="N103" s="182">
        <f t="shared" si="28"/>
        <v>152763156</v>
      </c>
      <c r="O103" s="183">
        <f t="shared" si="28"/>
        <v>231319640</v>
      </c>
      <c r="P103" s="182">
        <f t="shared" si="28"/>
        <v>679997021</v>
      </c>
      <c r="Q103" s="186">
        <f>SUM(Q104:Q106)</f>
        <v>680224313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227292</v>
      </c>
      <c r="I104" s="189">
        <f>SUM(G104:H104)</f>
        <v>227292</v>
      </c>
      <c r="J104" s="200"/>
      <c r="K104" s="224">
        <v>16484790</v>
      </c>
      <c r="L104" s="187">
        <v>38912298</v>
      </c>
      <c r="M104" s="187">
        <v>67904383</v>
      </c>
      <c r="N104" s="187">
        <v>82552550</v>
      </c>
      <c r="O104" s="188">
        <v>101408510</v>
      </c>
      <c r="P104" s="187">
        <f>SUM(J104:O104)</f>
        <v>307262531</v>
      </c>
      <c r="Q104" s="191">
        <f>I104+P104</f>
        <v>307489823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33622055</v>
      </c>
      <c r="L105" s="187">
        <v>61206155</v>
      </c>
      <c r="M105" s="187">
        <v>70162734</v>
      </c>
      <c r="N105" s="187">
        <v>50114525</v>
      </c>
      <c r="O105" s="188">
        <v>43663650</v>
      </c>
      <c r="P105" s="187">
        <f>SUM(J105:O105)</f>
        <v>258769119</v>
      </c>
      <c r="Q105" s="191">
        <f>I105+P105</f>
        <v>258769119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1613846</v>
      </c>
      <c r="L106" s="209">
        <v>-511080</v>
      </c>
      <c r="M106" s="209">
        <v>6519044</v>
      </c>
      <c r="N106" s="209">
        <v>20096081</v>
      </c>
      <c r="O106" s="208">
        <v>86247480</v>
      </c>
      <c r="P106" s="209">
        <f>SUM(J106:O106)</f>
        <v>113965371</v>
      </c>
      <c r="Q106" s="210">
        <f>I106+P106</f>
        <v>113965371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63833770</v>
      </c>
      <c r="H107" s="212">
        <f t="shared" si="29"/>
        <v>55009506</v>
      </c>
      <c r="I107" s="213">
        <f t="shared" si="29"/>
        <v>118843276</v>
      </c>
      <c r="J107" s="214">
        <f t="shared" si="29"/>
        <v>-64563</v>
      </c>
      <c r="K107" s="227">
        <f t="shared" si="29"/>
        <v>250317987</v>
      </c>
      <c r="L107" s="211">
        <f t="shared" si="29"/>
        <v>307512065</v>
      </c>
      <c r="M107" s="211">
        <f t="shared" si="29"/>
        <v>356722847</v>
      </c>
      <c r="N107" s="211">
        <f t="shared" si="29"/>
        <v>299409398</v>
      </c>
      <c r="O107" s="212">
        <f t="shared" si="29"/>
        <v>364427405</v>
      </c>
      <c r="P107" s="211">
        <f t="shared" si="29"/>
        <v>1578325139</v>
      </c>
      <c r="Q107" s="215">
        <f>Q76+Q96+Q103</f>
        <v>1697168415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58095389</v>
      </c>
      <c r="H109" s="183">
        <f t="shared" si="30"/>
        <v>48466380</v>
      </c>
      <c r="I109" s="184">
        <f t="shared" si="30"/>
        <v>106561769</v>
      </c>
      <c r="J109" s="185">
        <f t="shared" si="30"/>
        <v>-58554</v>
      </c>
      <c r="K109" s="223">
        <f t="shared" si="30"/>
        <v>154401268</v>
      </c>
      <c r="L109" s="182">
        <f t="shared" si="30"/>
        <v>164117404</v>
      </c>
      <c r="M109" s="182">
        <f t="shared" si="30"/>
        <v>170208713</v>
      </c>
      <c r="N109" s="182">
        <f t="shared" si="30"/>
        <v>112921383</v>
      </c>
      <c r="O109" s="183">
        <f t="shared" si="30"/>
        <v>110597468</v>
      </c>
      <c r="P109" s="182">
        <f t="shared" si="30"/>
        <v>712187682</v>
      </c>
      <c r="Q109" s="186">
        <f t="shared" si="30"/>
        <v>818749451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27290333</v>
      </c>
      <c r="H110" s="188">
        <f t="shared" si="31"/>
        <v>17333588</v>
      </c>
      <c r="I110" s="189">
        <f t="shared" si="31"/>
        <v>44623921</v>
      </c>
      <c r="J110" s="190">
        <f t="shared" si="31"/>
        <v>-54049</v>
      </c>
      <c r="K110" s="224">
        <f t="shared" si="31"/>
        <v>57392781</v>
      </c>
      <c r="L110" s="187">
        <f t="shared" si="31"/>
        <v>60964564</v>
      </c>
      <c r="M110" s="187">
        <f t="shared" si="31"/>
        <v>66928628</v>
      </c>
      <c r="N110" s="187">
        <f t="shared" si="31"/>
        <v>49864474</v>
      </c>
      <c r="O110" s="188">
        <f t="shared" si="31"/>
        <v>65729647</v>
      </c>
      <c r="P110" s="187">
        <f t="shared" si="31"/>
        <v>300826045</v>
      </c>
      <c r="Q110" s="191">
        <f t="shared" si="31"/>
        <v>345449966</v>
      </c>
    </row>
    <row r="111" spans="3:17" ht="18" customHeight="1">
      <c r="C111" s="130"/>
      <c r="D111" s="133"/>
      <c r="E111" s="134" t="s">
        <v>92</v>
      </c>
      <c r="F111" s="135"/>
      <c r="G111" s="187">
        <v>25099659</v>
      </c>
      <c r="H111" s="188">
        <v>14287231</v>
      </c>
      <c r="I111" s="189">
        <f>SUM(G111:H111)</f>
        <v>39386890</v>
      </c>
      <c r="J111" s="190">
        <v>-54049</v>
      </c>
      <c r="K111" s="224">
        <v>47287538</v>
      </c>
      <c r="L111" s="187">
        <v>49015897</v>
      </c>
      <c r="M111" s="187">
        <v>49578114</v>
      </c>
      <c r="N111" s="187">
        <v>34806088</v>
      </c>
      <c r="O111" s="188">
        <v>39391392</v>
      </c>
      <c r="P111" s="187">
        <f>SUM(J111:O111)</f>
        <v>220024980</v>
      </c>
      <c r="Q111" s="191">
        <f>I111+P111</f>
        <v>259411870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140953</v>
      </c>
      <c r="L112" s="187">
        <v>1020587</v>
      </c>
      <c r="M112" s="187">
        <v>1826202</v>
      </c>
      <c r="N112" s="187">
        <v>3211276</v>
      </c>
      <c r="O112" s="188">
        <v>9457281</v>
      </c>
      <c r="P112" s="187">
        <f>SUM(J112:O112)</f>
        <v>15656299</v>
      </c>
      <c r="Q112" s="191">
        <f>I112+P112</f>
        <v>15721476</v>
      </c>
    </row>
    <row r="113" spans="3:17" ht="18" customHeight="1">
      <c r="C113" s="130"/>
      <c r="D113" s="133"/>
      <c r="E113" s="134" t="s">
        <v>94</v>
      </c>
      <c r="F113" s="135"/>
      <c r="G113" s="187">
        <v>1544411</v>
      </c>
      <c r="H113" s="188">
        <v>2368038</v>
      </c>
      <c r="I113" s="189">
        <f>SUM(G113:H113)</f>
        <v>3912449</v>
      </c>
      <c r="J113" s="190">
        <v>0</v>
      </c>
      <c r="K113" s="224">
        <v>7633808</v>
      </c>
      <c r="L113" s="187">
        <v>8431927</v>
      </c>
      <c r="M113" s="187">
        <v>13139726</v>
      </c>
      <c r="N113" s="187">
        <v>10300958</v>
      </c>
      <c r="O113" s="188">
        <v>14972390</v>
      </c>
      <c r="P113" s="187">
        <f>SUM(J113:O113)</f>
        <v>54478809</v>
      </c>
      <c r="Q113" s="191">
        <f>I113+P113</f>
        <v>58391258</v>
      </c>
    </row>
    <row r="114" spans="3:17" ht="18" customHeight="1">
      <c r="C114" s="130"/>
      <c r="D114" s="133"/>
      <c r="E114" s="134" t="s">
        <v>95</v>
      </c>
      <c r="F114" s="135"/>
      <c r="G114" s="187">
        <v>43803</v>
      </c>
      <c r="H114" s="188">
        <v>170162</v>
      </c>
      <c r="I114" s="189">
        <f>SUM(G114:H114)</f>
        <v>213965</v>
      </c>
      <c r="J114" s="190">
        <v>0</v>
      </c>
      <c r="K114" s="224">
        <v>384502</v>
      </c>
      <c r="L114" s="187">
        <v>480063</v>
      </c>
      <c r="M114" s="187">
        <v>445716</v>
      </c>
      <c r="N114" s="187">
        <v>101832</v>
      </c>
      <c r="O114" s="188">
        <v>184724</v>
      </c>
      <c r="P114" s="187">
        <f>SUM(J114:O114)</f>
        <v>1596837</v>
      </c>
      <c r="Q114" s="191">
        <f>I114+P114</f>
        <v>1810802</v>
      </c>
    </row>
    <row r="115" spans="3:17" ht="18" customHeight="1">
      <c r="C115" s="130"/>
      <c r="D115" s="133"/>
      <c r="E115" s="295" t="s">
        <v>105</v>
      </c>
      <c r="F115" s="296"/>
      <c r="G115" s="187">
        <v>602460</v>
      </c>
      <c r="H115" s="188">
        <v>442980</v>
      </c>
      <c r="I115" s="189">
        <f>SUM(G115:H115)</f>
        <v>1045440</v>
      </c>
      <c r="J115" s="190">
        <v>0</v>
      </c>
      <c r="K115" s="224">
        <v>1945980</v>
      </c>
      <c r="L115" s="187">
        <v>2016090</v>
      </c>
      <c r="M115" s="187">
        <v>1938870</v>
      </c>
      <c r="N115" s="187">
        <v>1444320</v>
      </c>
      <c r="O115" s="188">
        <v>1723860</v>
      </c>
      <c r="P115" s="187">
        <f>SUM(J115:O115)</f>
        <v>9069120</v>
      </c>
      <c r="Q115" s="191">
        <f>I115+P115</f>
        <v>10114560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13556209</v>
      </c>
      <c r="H116" s="188">
        <f t="shared" si="32"/>
        <v>18056517</v>
      </c>
      <c r="I116" s="189">
        <f t="shared" si="32"/>
        <v>31612726</v>
      </c>
      <c r="J116" s="190">
        <f t="shared" si="32"/>
        <v>0</v>
      </c>
      <c r="K116" s="224">
        <f t="shared" si="32"/>
        <v>50722443</v>
      </c>
      <c r="L116" s="187">
        <f t="shared" si="32"/>
        <v>51110892</v>
      </c>
      <c r="M116" s="187">
        <f t="shared" si="32"/>
        <v>49590935</v>
      </c>
      <c r="N116" s="187">
        <f t="shared" si="32"/>
        <v>26736551</v>
      </c>
      <c r="O116" s="188">
        <f t="shared" si="32"/>
        <v>14344938</v>
      </c>
      <c r="P116" s="187">
        <f t="shared" si="32"/>
        <v>192505759</v>
      </c>
      <c r="Q116" s="191">
        <f t="shared" si="32"/>
        <v>224118485</v>
      </c>
    </row>
    <row r="117" spans="3:17" ht="18" customHeight="1">
      <c r="C117" s="130"/>
      <c r="D117" s="133"/>
      <c r="E117" s="137" t="s">
        <v>97</v>
      </c>
      <c r="F117" s="137"/>
      <c r="G117" s="187">
        <v>11276265</v>
      </c>
      <c r="H117" s="188">
        <v>14777514</v>
      </c>
      <c r="I117" s="189">
        <f>SUM(G117:H117)</f>
        <v>26053779</v>
      </c>
      <c r="J117" s="190">
        <v>0</v>
      </c>
      <c r="K117" s="224">
        <v>41577295</v>
      </c>
      <c r="L117" s="187">
        <v>39707746</v>
      </c>
      <c r="M117" s="187">
        <v>39724510</v>
      </c>
      <c r="N117" s="187">
        <v>20091431</v>
      </c>
      <c r="O117" s="188">
        <v>11558588</v>
      </c>
      <c r="P117" s="187">
        <f>SUM(J117:O117)</f>
        <v>152659570</v>
      </c>
      <c r="Q117" s="191">
        <f>I117+P117</f>
        <v>178713349</v>
      </c>
    </row>
    <row r="118" spans="3:17" ht="18" customHeight="1">
      <c r="C118" s="130"/>
      <c r="D118" s="133"/>
      <c r="E118" s="137" t="s">
        <v>98</v>
      </c>
      <c r="F118" s="137"/>
      <c r="G118" s="187">
        <v>2279944</v>
      </c>
      <c r="H118" s="188">
        <v>3279003</v>
      </c>
      <c r="I118" s="189">
        <f>SUM(G118:H118)</f>
        <v>5558947</v>
      </c>
      <c r="J118" s="190">
        <v>0</v>
      </c>
      <c r="K118" s="224">
        <v>9145148</v>
      </c>
      <c r="L118" s="187">
        <v>11403146</v>
      </c>
      <c r="M118" s="187">
        <v>9866425</v>
      </c>
      <c r="N118" s="187">
        <v>6645120</v>
      </c>
      <c r="O118" s="188">
        <v>2786350</v>
      </c>
      <c r="P118" s="187">
        <f>SUM(J118:O118)</f>
        <v>39846189</v>
      </c>
      <c r="Q118" s="191">
        <f>I118+P118</f>
        <v>45405136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235638</v>
      </c>
      <c r="H119" s="188">
        <f t="shared" si="33"/>
        <v>555810</v>
      </c>
      <c r="I119" s="189">
        <f t="shared" si="33"/>
        <v>791448</v>
      </c>
      <c r="J119" s="190">
        <f t="shared" si="33"/>
        <v>0</v>
      </c>
      <c r="K119" s="224">
        <f t="shared" si="33"/>
        <v>5307056</v>
      </c>
      <c r="L119" s="187">
        <f t="shared" si="33"/>
        <v>9178597</v>
      </c>
      <c r="M119" s="187">
        <f t="shared" si="33"/>
        <v>11436617</v>
      </c>
      <c r="N119" s="187">
        <f t="shared" si="33"/>
        <v>10202355</v>
      </c>
      <c r="O119" s="188">
        <f t="shared" si="33"/>
        <v>8327375</v>
      </c>
      <c r="P119" s="187">
        <f t="shared" si="33"/>
        <v>44452000</v>
      </c>
      <c r="Q119" s="191">
        <f t="shared" si="33"/>
        <v>45243448</v>
      </c>
    </row>
    <row r="120" spans="3:17" ht="18" customHeight="1">
      <c r="C120" s="130"/>
      <c r="D120" s="133"/>
      <c r="E120" s="134" t="s">
        <v>99</v>
      </c>
      <c r="F120" s="135"/>
      <c r="G120" s="187">
        <v>165430</v>
      </c>
      <c r="H120" s="188">
        <v>325428</v>
      </c>
      <c r="I120" s="189">
        <f>SUM(G120:H120)</f>
        <v>490858</v>
      </c>
      <c r="J120" s="190">
        <v>0</v>
      </c>
      <c r="K120" s="224">
        <v>4586105</v>
      </c>
      <c r="L120" s="187">
        <v>7609404</v>
      </c>
      <c r="M120" s="187">
        <v>8914438</v>
      </c>
      <c r="N120" s="187">
        <v>8059463</v>
      </c>
      <c r="O120" s="188">
        <v>5897269</v>
      </c>
      <c r="P120" s="187">
        <f>SUM(J120:O120)</f>
        <v>35066679</v>
      </c>
      <c r="Q120" s="191">
        <f>I120+P120</f>
        <v>35557537</v>
      </c>
    </row>
    <row r="121" spans="3:17" ht="18" customHeight="1">
      <c r="C121" s="130"/>
      <c r="D121" s="133"/>
      <c r="E121" s="284" t="s">
        <v>100</v>
      </c>
      <c r="F121" s="286"/>
      <c r="G121" s="187">
        <v>70208</v>
      </c>
      <c r="H121" s="188">
        <v>230382</v>
      </c>
      <c r="I121" s="189">
        <f>SUM(G121:H121)</f>
        <v>300590</v>
      </c>
      <c r="J121" s="190">
        <v>0</v>
      </c>
      <c r="K121" s="224">
        <v>720951</v>
      </c>
      <c r="L121" s="187">
        <v>1569193</v>
      </c>
      <c r="M121" s="187">
        <v>2522179</v>
      </c>
      <c r="N121" s="187">
        <v>2090786</v>
      </c>
      <c r="O121" s="188">
        <v>2351876</v>
      </c>
      <c r="P121" s="187">
        <f>SUM(J121:O121)</f>
        <v>9254985</v>
      </c>
      <c r="Q121" s="191">
        <f>I121+P121</f>
        <v>9555575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52106</v>
      </c>
      <c r="O122" s="188">
        <v>78230</v>
      </c>
      <c r="P122" s="187">
        <f>SUM(J122:O122)</f>
        <v>130336</v>
      </c>
      <c r="Q122" s="191">
        <f>I122+P122</f>
        <v>130336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5063152</v>
      </c>
      <c r="H123" s="188">
        <f t="shared" si="34"/>
        <v>3687529</v>
      </c>
      <c r="I123" s="189">
        <f t="shared" si="34"/>
        <v>8750681</v>
      </c>
      <c r="J123" s="190">
        <f t="shared" si="34"/>
        <v>0</v>
      </c>
      <c r="K123" s="188">
        <f t="shared" si="34"/>
        <v>7696761</v>
      </c>
      <c r="L123" s="187">
        <f t="shared" si="34"/>
        <v>12650565</v>
      </c>
      <c r="M123" s="187">
        <f t="shared" si="34"/>
        <v>13854734</v>
      </c>
      <c r="N123" s="187">
        <f t="shared" si="34"/>
        <v>8715510</v>
      </c>
      <c r="O123" s="188">
        <f t="shared" si="34"/>
        <v>9509209</v>
      </c>
      <c r="P123" s="187">
        <f t="shared" si="34"/>
        <v>52426779</v>
      </c>
      <c r="Q123" s="191">
        <f t="shared" si="34"/>
        <v>61177460</v>
      </c>
    </row>
    <row r="124" spans="3:17" ht="18" customHeight="1">
      <c r="C124" s="130"/>
      <c r="D124" s="133"/>
      <c r="E124" s="139" t="s">
        <v>102</v>
      </c>
      <c r="F124" s="135"/>
      <c r="G124" s="187">
        <v>2031174</v>
      </c>
      <c r="H124" s="188">
        <v>1950840</v>
      </c>
      <c r="I124" s="189">
        <f>SUM(G124:H124)</f>
        <v>3982014</v>
      </c>
      <c r="J124" s="190">
        <v>0</v>
      </c>
      <c r="K124" s="188">
        <v>5171634</v>
      </c>
      <c r="L124" s="187">
        <v>9983376</v>
      </c>
      <c r="M124" s="187">
        <v>10999836</v>
      </c>
      <c r="N124" s="187">
        <v>7942320</v>
      </c>
      <c r="O124" s="188">
        <v>8635509</v>
      </c>
      <c r="P124" s="187">
        <f>SUM(J124:O124)</f>
        <v>42732675</v>
      </c>
      <c r="Q124" s="191">
        <f>I124+P124</f>
        <v>46714689</v>
      </c>
    </row>
    <row r="125" spans="3:17" ht="18" customHeight="1">
      <c r="C125" s="130"/>
      <c r="D125" s="140"/>
      <c r="E125" s="137" t="s">
        <v>74</v>
      </c>
      <c r="F125" s="141"/>
      <c r="G125" s="187">
        <v>631136</v>
      </c>
      <c r="H125" s="188">
        <v>310176</v>
      </c>
      <c r="I125" s="189">
        <f>SUM(G125:H125)</f>
        <v>941312</v>
      </c>
      <c r="J125" s="190">
        <v>0</v>
      </c>
      <c r="K125" s="188">
        <v>729184</v>
      </c>
      <c r="L125" s="187">
        <v>520881</v>
      </c>
      <c r="M125" s="187">
        <v>896970</v>
      </c>
      <c r="N125" s="187">
        <v>480768</v>
      </c>
      <c r="O125" s="188">
        <v>268425</v>
      </c>
      <c r="P125" s="187">
        <f>SUM(J125:O125)</f>
        <v>2896228</v>
      </c>
      <c r="Q125" s="191">
        <f>I125+P125</f>
        <v>3837540</v>
      </c>
    </row>
    <row r="126" spans="3:17" ht="18" customHeight="1">
      <c r="C126" s="130"/>
      <c r="D126" s="142"/>
      <c r="E126" s="134" t="s">
        <v>75</v>
      </c>
      <c r="F126" s="143"/>
      <c r="G126" s="187">
        <v>2400842</v>
      </c>
      <c r="H126" s="188">
        <v>1426513</v>
      </c>
      <c r="I126" s="189">
        <f>SUM(G126:H126)</f>
        <v>3827355</v>
      </c>
      <c r="J126" s="190">
        <v>0</v>
      </c>
      <c r="K126" s="188">
        <v>1795943</v>
      </c>
      <c r="L126" s="187">
        <v>2146308</v>
      </c>
      <c r="M126" s="187">
        <v>1957928</v>
      </c>
      <c r="N126" s="187">
        <v>292422</v>
      </c>
      <c r="O126" s="188">
        <v>605275</v>
      </c>
      <c r="P126" s="187">
        <f>SUM(J126:O126)</f>
        <v>6797876</v>
      </c>
      <c r="Q126" s="191">
        <f>I126+P126</f>
        <v>10625231</v>
      </c>
    </row>
    <row r="127" spans="3:17" ht="18" customHeight="1">
      <c r="C127" s="130"/>
      <c r="D127" s="133" t="s">
        <v>76</v>
      </c>
      <c r="E127" s="144"/>
      <c r="F127" s="144"/>
      <c r="G127" s="187">
        <v>3709041</v>
      </c>
      <c r="H127" s="188">
        <v>4954396</v>
      </c>
      <c r="I127" s="189">
        <f>SUM(G127:H127)</f>
        <v>8663437</v>
      </c>
      <c r="J127" s="190">
        <v>0</v>
      </c>
      <c r="K127" s="188">
        <v>15562698</v>
      </c>
      <c r="L127" s="187">
        <v>16164546</v>
      </c>
      <c r="M127" s="187">
        <v>14567279</v>
      </c>
      <c r="N127" s="187">
        <v>9960829</v>
      </c>
      <c r="O127" s="188">
        <v>6412887</v>
      </c>
      <c r="P127" s="187">
        <f>SUM(J127:O127)</f>
        <v>62668239</v>
      </c>
      <c r="Q127" s="191">
        <f>I127+P127</f>
        <v>71331676</v>
      </c>
    </row>
    <row r="128" spans="3:17" ht="18" customHeight="1">
      <c r="C128" s="145"/>
      <c r="D128" s="146" t="s">
        <v>103</v>
      </c>
      <c r="E128" s="147"/>
      <c r="F128" s="147"/>
      <c r="G128" s="192">
        <v>8241016</v>
      </c>
      <c r="H128" s="193">
        <v>3878540</v>
      </c>
      <c r="I128" s="194">
        <f>SUM(G128:H128)</f>
        <v>12119556</v>
      </c>
      <c r="J128" s="195">
        <v>-4505</v>
      </c>
      <c r="K128" s="193">
        <v>17719529</v>
      </c>
      <c r="L128" s="192">
        <v>14048240</v>
      </c>
      <c r="M128" s="192">
        <v>13830520</v>
      </c>
      <c r="N128" s="192">
        <v>7441664</v>
      </c>
      <c r="O128" s="193">
        <v>6273412</v>
      </c>
      <c r="P128" s="194">
        <f>SUM(J128:O128)</f>
        <v>59308860</v>
      </c>
      <c r="Q128" s="196">
        <f>I128+P128</f>
        <v>71428416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178927</v>
      </c>
      <c r="H129" s="183">
        <f t="shared" si="35"/>
        <v>1225169</v>
      </c>
      <c r="I129" s="184">
        <f t="shared" si="35"/>
        <v>1404096</v>
      </c>
      <c r="J129" s="185">
        <f t="shared" si="35"/>
        <v>0</v>
      </c>
      <c r="K129" s="223">
        <f t="shared" si="35"/>
        <v>26107032</v>
      </c>
      <c r="L129" s="182">
        <f t="shared" si="35"/>
        <v>24400654</v>
      </c>
      <c r="M129" s="182">
        <f t="shared" si="35"/>
        <v>22053348</v>
      </c>
      <c r="N129" s="182">
        <f t="shared" si="35"/>
        <v>19803910</v>
      </c>
      <c r="O129" s="183">
        <f t="shared" si="35"/>
        <v>9826412</v>
      </c>
      <c r="P129" s="182">
        <f t="shared" si="35"/>
        <v>102191356</v>
      </c>
      <c r="Q129" s="186">
        <f t="shared" si="35"/>
        <v>103595452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86908</v>
      </c>
      <c r="H131" s="188">
        <v>84008</v>
      </c>
      <c r="I131" s="189">
        <f>SUM(G131:H131)</f>
        <v>170916</v>
      </c>
      <c r="J131" s="190">
        <v>0</v>
      </c>
      <c r="K131" s="224">
        <v>1083739</v>
      </c>
      <c r="L131" s="187">
        <v>1771353</v>
      </c>
      <c r="M131" s="187">
        <v>2241212</v>
      </c>
      <c r="N131" s="187">
        <v>4079437</v>
      </c>
      <c r="O131" s="188">
        <v>2561554</v>
      </c>
      <c r="P131" s="187">
        <f t="shared" si="36"/>
        <v>11737295</v>
      </c>
      <c r="Q131" s="191">
        <f t="shared" si="37"/>
        <v>11908211</v>
      </c>
    </row>
    <row r="132" spans="3:17" ht="18" customHeight="1">
      <c r="C132" s="130"/>
      <c r="D132" s="284" t="s">
        <v>80</v>
      </c>
      <c r="E132" s="285"/>
      <c r="F132" s="286"/>
      <c r="G132" s="187">
        <v>92019</v>
      </c>
      <c r="H132" s="188">
        <v>228816</v>
      </c>
      <c r="I132" s="189">
        <f>SUM(G132:H132)</f>
        <v>320835</v>
      </c>
      <c r="J132" s="190">
        <v>0</v>
      </c>
      <c r="K132" s="224">
        <v>1385947</v>
      </c>
      <c r="L132" s="187">
        <v>1401660</v>
      </c>
      <c r="M132" s="187">
        <v>2221470</v>
      </c>
      <c r="N132" s="187">
        <v>732585</v>
      </c>
      <c r="O132" s="188">
        <v>861746</v>
      </c>
      <c r="P132" s="187">
        <f t="shared" si="36"/>
        <v>6603408</v>
      </c>
      <c r="Q132" s="191">
        <f t="shared" si="37"/>
        <v>6924243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912345</v>
      </c>
      <c r="I133" s="189">
        <f>SUM(G133:H133)</f>
        <v>912345</v>
      </c>
      <c r="J133" s="200"/>
      <c r="K133" s="224">
        <v>23637346</v>
      </c>
      <c r="L133" s="187">
        <v>21227641</v>
      </c>
      <c r="M133" s="187">
        <v>17590666</v>
      </c>
      <c r="N133" s="187">
        <v>14991888</v>
      </c>
      <c r="O133" s="188">
        <v>6403112</v>
      </c>
      <c r="P133" s="187">
        <f t="shared" si="36"/>
        <v>83850653</v>
      </c>
      <c r="Q133" s="191">
        <f t="shared" si="37"/>
        <v>84762998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220473</v>
      </c>
      <c r="I136" s="184">
        <f>SUM(I137:I139)</f>
        <v>220473</v>
      </c>
      <c r="J136" s="203"/>
      <c r="K136" s="223">
        <f aca="true" t="shared" si="38" ref="K136:Q136">SUM(K137:K139)</f>
        <v>46587666</v>
      </c>
      <c r="L136" s="182">
        <f t="shared" si="38"/>
        <v>89728882</v>
      </c>
      <c r="M136" s="182">
        <f t="shared" si="38"/>
        <v>130222701</v>
      </c>
      <c r="N136" s="182">
        <f t="shared" si="38"/>
        <v>137776754</v>
      </c>
      <c r="O136" s="183">
        <f t="shared" si="38"/>
        <v>208576176</v>
      </c>
      <c r="P136" s="182">
        <f t="shared" si="38"/>
        <v>612892179</v>
      </c>
      <c r="Q136" s="186">
        <f t="shared" si="38"/>
        <v>613112652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220473</v>
      </c>
      <c r="I137" s="189">
        <f>SUM(G137:H137)</f>
        <v>220473</v>
      </c>
      <c r="J137" s="200"/>
      <c r="K137" s="224">
        <v>14875430</v>
      </c>
      <c r="L137" s="187">
        <v>35103384</v>
      </c>
      <c r="M137" s="187">
        <v>61209219</v>
      </c>
      <c r="N137" s="187">
        <v>74587309</v>
      </c>
      <c r="O137" s="188">
        <v>91656290</v>
      </c>
      <c r="P137" s="187">
        <f>SUM(J137:O137)</f>
        <v>277431632</v>
      </c>
      <c r="Q137" s="191">
        <f>I137+P137</f>
        <v>277652105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30259776</v>
      </c>
      <c r="L138" s="187">
        <v>55085469</v>
      </c>
      <c r="M138" s="187">
        <v>63146350</v>
      </c>
      <c r="N138" s="187">
        <v>45102993</v>
      </c>
      <c r="O138" s="188">
        <v>39297207</v>
      </c>
      <c r="P138" s="187">
        <f>SUM(J138:O138)</f>
        <v>232891795</v>
      </c>
      <c r="Q138" s="191">
        <f>I138+P138</f>
        <v>232891795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1452460</v>
      </c>
      <c r="L139" s="209">
        <v>-459971</v>
      </c>
      <c r="M139" s="209">
        <v>5867132</v>
      </c>
      <c r="N139" s="209">
        <v>18086452</v>
      </c>
      <c r="O139" s="208">
        <v>77622679</v>
      </c>
      <c r="P139" s="209">
        <f>SUM(J139:O139)</f>
        <v>102568752</v>
      </c>
      <c r="Q139" s="210">
        <f>I139+P139</f>
        <v>102568752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58274316</v>
      </c>
      <c r="H140" s="212">
        <f t="shared" si="39"/>
        <v>49912022</v>
      </c>
      <c r="I140" s="213">
        <f t="shared" si="39"/>
        <v>108186338</v>
      </c>
      <c r="J140" s="214">
        <f t="shared" si="39"/>
        <v>-58554</v>
      </c>
      <c r="K140" s="227">
        <f t="shared" si="39"/>
        <v>227095966</v>
      </c>
      <c r="L140" s="211">
        <f t="shared" si="39"/>
        <v>278246940</v>
      </c>
      <c r="M140" s="211">
        <f t="shared" si="39"/>
        <v>322484762</v>
      </c>
      <c r="N140" s="211">
        <f t="shared" si="39"/>
        <v>270502047</v>
      </c>
      <c r="O140" s="212">
        <f t="shared" si="39"/>
        <v>329000056</v>
      </c>
      <c r="P140" s="211">
        <f t="shared" si="39"/>
        <v>1427271217</v>
      </c>
      <c r="Q140" s="215">
        <f t="shared" si="39"/>
        <v>1535457555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5" sqref="G5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平成２０年９月月報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3</v>
      </c>
      <c r="I11" s="184">
        <f t="shared" si="0"/>
        <v>6</v>
      </c>
      <c r="J11" s="185">
        <f t="shared" si="0"/>
        <v>0</v>
      </c>
      <c r="K11" s="228">
        <f t="shared" si="0"/>
        <v>177</v>
      </c>
      <c r="L11" s="221">
        <f t="shared" si="0"/>
        <v>322</v>
      </c>
      <c r="M11" s="221">
        <f t="shared" si="0"/>
        <v>409</v>
      </c>
      <c r="N11" s="221">
        <f t="shared" si="0"/>
        <v>382</v>
      </c>
      <c r="O11" s="221">
        <f t="shared" si="0"/>
        <v>456</v>
      </c>
      <c r="P11" s="184">
        <f t="shared" si="0"/>
        <v>1746</v>
      </c>
      <c r="Q11" s="186">
        <f t="shared" si="0"/>
        <v>1752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55</v>
      </c>
      <c r="L12" s="221">
        <v>125</v>
      </c>
      <c r="M12" s="221">
        <v>194</v>
      </c>
      <c r="N12" s="221">
        <v>221</v>
      </c>
      <c r="O12" s="221">
        <v>233</v>
      </c>
      <c r="P12" s="219">
        <f aca="true" t="shared" si="2" ref="P12:P18">SUM(J12:O12)</f>
        <v>828</v>
      </c>
      <c r="Q12" s="222">
        <f aca="true" t="shared" si="3" ref="Q12:Q18">I12+P12</f>
        <v>828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83</v>
      </c>
      <c r="L13" s="221">
        <v>128</v>
      </c>
      <c r="M13" s="221">
        <v>133</v>
      </c>
      <c r="N13" s="221">
        <v>90</v>
      </c>
      <c r="O13" s="221">
        <v>67</v>
      </c>
      <c r="P13" s="219">
        <f t="shared" si="2"/>
        <v>501</v>
      </c>
      <c r="Q13" s="222">
        <f t="shared" si="3"/>
        <v>501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4</v>
      </c>
      <c r="L14" s="221">
        <v>0</v>
      </c>
      <c r="M14" s="221">
        <v>15</v>
      </c>
      <c r="N14" s="221">
        <v>30</v>
      </c>
      <c r="O14" s="221">
        <v>125</v>
      </c>
      <c r="P14" s="219">
        <f t="shared" si="2"/>
        <v>174</v>
      </c>
      <c r="Q14" s="222">
        <f t="shared" si="3"/>
        <v>174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3</v>
      </c>
      <c r="H16" s="221">
        <v>1</v>
      </c>
      <c r="I16" s="219">
        <f t="shared" si="1"/>
        <v>4</v>
      </c>
      <c r="J16" s="220">
        <v>0</v>
      </c>
      <c r="K16" s="229">
        <v>32</v>
      </c>
      <c r="L16" s="221">
        <v>58</v>
      </c>
      <c r="M16" s="221">
        <v>59</v>
      </c>
      <c r="N16" s="221">
        <v>34</v>
      </c>
      <c r="O16" s="221">
        <v>25</v>
      </c>
      <c r="P16" s="219">
        <f t="shared" si="2"/>
        <v>208</v>
      </c>
      <c r="Q16" s="222">
        <f t="shared" si="3"/>
        <v>212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2</v>
      </c>
      <c r="I17" s="231">
        <f t="shared" si="1"/>
        <v>2</v>
      </c>
      <c r="J17" s="232">
        <v>0</v>
      </c>
      <c r="K17" s="233">
        <v>3</v>
      </c>
      <c r="L17" s="230">
        <v>11</v>
      </c>
      <c r="M17" s="230">
        <v>8</v>
      </c>
      <c r="N17" s="230">
        <v>7</v>
      </c>
      <c r="O17" s="230">
        <v>5</v>
      </c>
      <c r="P17" s="231">
        <f t="shared" si="2"/>
        <v>34</v>
      </c>
      <c r="Q17" s="234">
        <f t="shared" si="3"/>
        <v>36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1</v>
      </c>
      <c r="P18" s="194">
        <f t="shared" si="2"/>
        <v>1</v>
      </c>
      <c r="Q18" s="196">
        <f t="shared" si="3"/>
        <v>1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1</v>
      </c>
      <c r="I19" s="189">
        <f t="shared" si="4"/>
        <v>3</v>
      </c>
      <c r="J19" s="190">
        <f t="shared" si="4"/>
        <v>0</v>
      </c>
      <c r="K19" s="228">
        <f t="shared" si="4"/>
        <v>71</v>
      </c>
      <c r="L19" s="187">
        <f t="shared" si="4"/>
        <v>136</v>
      </c>
      <c r="M19" s="187">
        <f t="shared" si="4"/>
        <v>165</v>
      </c>
      <c r="N19" s="187">
        <f t="shared" si="4"/>
        <v>129</v>
      </c>
      <c r="O19" s="187">
        <f t="shared" si="4"/>
        <v>118</v>
      </c>
      <c r="P19" s="189">
        <f t="shared" si="4"/>
        <v>619</v>
      </c>
      <c r="Q19" s="191">
        <f t="shared" si="4"/>
        <v>622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23</v>
      </c>
      <c r="L20" s="221">
        <v>64</v>
      </c>
      <c r="M20" s="221">
        <v>91</v>
      </c>
      <c r="N20" s="221">
        <v>88</v>
      </c>
      <c r="O20" s="221">
        <v>64</v>
      </c>
      <c r="P20" s="219">
        <f aca="true" t="shared" si="6" ref="P20:P26">SUM(J20:O20)</f>
        <v>330</v>
      </c>
      <c r="Q20" s="222">
        <f aca="true" t="shared" si="7" ref="Q20:Q26">I20+P20</f>
        <v>330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17</v>
      </c>
      <c r="L21" s="221">
        <v>31</v>
      </c>
      <c r="M21" s="221">
        <v>26</v>
      </c>
      <c r="N21" s="221">
        <v>13</v>
      </c>
      <c r="O21" s="221">
        <v>11</v>
      </c>
      <c r="P21" s="219">
        <f t="shared" si="6"/>
        <v>98</v>
      </c>
      <c r="Q21" s="222">
        <f t="shared" si="7"/>
        <v>98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0</v>
      </c>
      <c r="M22" s="221">
        <v>3</v>
      </c>
      <c r="N22" s="221">
        <v>5</v>
      </c>
      <c r="O22" s="221">
        <v>25</v>
      </c>
      <c r="P22" s="219">
        <f t="shared" si="6"/>
        <v>35</v>
      </c>
      <c r="Q22" s="222">
        <f t="shared" si="7"/>
        <v>35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1</v>
      </c>
      <c r="I24" s="219">
        <f t="shared" si="5"/>
        <v>3</v>
      </c>
      <c r="J24" s="220">
        <v>0</v>
      </c>
      <c r="K24" s="229">
        <v>27</v>
      </c>
      <c r="L24" s="221">
        <v>39</v>
      </c>
      <c r="M24" s="221">
        <v>43</v>
      </c>
      <c r="N24" s="221">
        <v>22</v>
      </c>
      <c r="O24" s="221">
        <v>18</v>
      </c>
      <c r="P24" s="219">
        <f t="shared" si="6"/>
        <v>149</v>
      </c>
      <c r="Q24" s="222">
        <f t="shared" si="7"/>
        <v>152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2</v>
      </c>
      <c r="L25" s="230">
        <v>2</v>
      </c>
      <c r="M25" s="230">
        <v>2</v>
      </c>
      <c r="N25" s="230">
        <v>1</v>
      </c>
      <c r="O25" s="230">
        <v>0</v>
      </c>
      <c r="P25" s="231">
        <f t="shared" si="6"/>
        <v>7</v>
      </c>
      <c r="Q25" s="234">
        <f t="shared" si="7"/>
        <v>7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10890</v>
      </c>
      <c r="H28" s="221">
        <f t="shared" si="8"/>
        <v>8130</v>
      </c>
      <c r="I28" s="184">
        <f t="shared" si="8"/>
        <v>19020</v>
      </c>
      <c r="J28" s="185">
        <f t="shared" si="8"/>
        <v>0</v>
      </c>
      <c r="K28" s="228">
        <f t="shared" si="8"/>
        <v>4377080</v>
      </c>
      <c r="L28" s="221">
        <f t="shared" si="8"/>
        <v>7646820</v>
      </c>
      <c r="M28" s="221">
        <f t="shared" si="8"/>
        <v>10204310</v>
      </c>
      <c r="N28" s="221">
        <f t="shared" si="8"/>
        <v>10327700</v>
      </c>
      <c r="O28" s="221">
        <f t="shared" si="8"/>
        <v>11994480</v>
      </c>
      <c r="P28" s="184">
        <f t="shared" si="8"/>
        <v>44550390</v>
      </c>
      <c r="Q28" s="186">
        <f>SUM(Q29:Q35)</f>
        <v>44569410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1774110</v>
      </c>
      <c r="L29" s="221">
        <v>3493650</v>
      </c>
      <c r="M29" s="221">
        <v>5351820</v>
      </c>
      <c r="N29" s="221">
        <v>6538560</v>
      </c>
      <c r="O29" s="221">
        <v>6437230</v>
      </c>
      <c r="P29" s="219">
        <f aca="true" t="shared" si="10" ref="P29:P35">SUM(J29:O29)</f>
        <v>23595370</v>
      </c>
      <c r="Q29" s="222">
        <f aca="true" t="shared" si="11" ref="Q29:Q35">I29+P29</f>
        <v>23595370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2268860</v>
      </c>
      <c r="L30" s="221">
        <v>3713470</v>
      </c>
      <c r="M30" s="221">
        <v>3922000</v>
      </c>
      <c r="N30" s="221">
        <v>2316420</v>
      </c>
      <c r="O30" s="221">
        <v>1817990</v>
      </c>
      <c r="P30" s="219">
        <f t="shared" si="10"/>
        <v>14038740</v>
      </c>
      <c r="Q30" s="222">
        <f t="shared" si="11"/>
        <v>14038740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122760</v>
      </c>
      <c r="L31" s="221">
        <v>1980</v>
      </c>
      <c r="M31" s="221">
        <v>420960</v>
      </c>
      <c r="N31" s="221">
        <v>1084580</v>
      </c>
      <c r="O31" s="221">
        <v>3458450</v>
      </c>
      <c r="P31" s="219">
        <f t="shared" si="10"/>
        <v>5088730</v>
      </c>
      <c r="Q31" s="222">
        <f>I31+P31</f>
        <v>5088730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10890</v>
      </c>
      <c r="H33" s="221">
        <v>3960</v>
      </c>
      <c r="I33" s="219">
        <f t="shared" si="9"/>
        <v>14850</v>
      </c>
      <c r="J33" s="220">
        <v>0</v>
      </c>
      <c r="K33" s="229">
        <v>190900</v>
      </c>
      <c r="L33" s="221">
        <v>390970</v>
      </c>
      <c r="M33" s="221">
        <v>445160</v>
      </c>
      <c r="N33" s="221">
        <v>358920</v>
      </c>
      <c r="O33" s="221">
        <v>247480</v>
      </c>
      <c r="P33" s="219">
        <f t="shared" si="10"/>
        <v>1633430</v>
      </c>
      <c r="Q33" s="222">
        <f t="shared" si="11"/>
        <v>1648280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4170</v>
      </c>
      <c r="I34" s="231">
        <f t="shared" si="9"/>
        <v>4170</v>
      </c>
      <c r="J34" s="232">
        <v>0</v>
      </c>
      <c r="K34" s="233">
        <v>20450</v>
      </c>
      <c r="L34" s="230">
        <v>46750</v>
      </c>
      <c r="M34" s="230">
        <v>64370</v>
      </c>
      <c r="N34" s="230">
        <v>29220</v>
      </c>
      <c r="O34" s="230">
        <v>27390</v>
      </c>
      <c r="P34" s="231">
        <f t="shared" si="10"/>
        <v>188180</v>
      </c>
      <c r="Q34" s="234">
        <f t="shared" si="11"/>
        <v>192350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5940</v>
      </c>
      <c r="P35" s="194">
        <f t="shared" si="10"/>
        <v>5940</v>
      </c>
      <c r="Q35" s="196">
        <f t="shared" si="11"/>
        <v>5940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5110</v>
      </c>
      <c r="H36" s="187">
        <f t="shared" si="12"/>
        <v>2920</v>
      </c>
      <c r="I36" s="189">
        <f t="shared" si="12"/>
        <v>8030</v>
      </c>
      <c r="J36" s="190">
        <f t="shared" si="12"/>
        <v>0</v>
      </c>
      <c r="K36" s="228">
        <f t="shared" si="12"/>
        <v>1087710</v>
      </c>
      <c r="L36" s="187">
        <f t="shared" si="12"/>
        <v>2253540</v>
      </c>
      <c r="M36" s="187">
        <f t="shared" si="12"/>
        <v>2870950</v>
      </c>
      <c r="N36" s="187">
        <f t="shared" si="12"/>
        <v>2531220</v>
      </c>
      <c r="O36" s="187">
        <f t="shared" si="12"/>
        <v>2042840</v>
      </c>
      <c r="P36" s="189">
        <f t="shared" si="12"/>
        <v>10786260</v>
      </c>
      <c r="Q36" s="191">
        <f>SUM(Q37:Q43)</f>
        <v>10794290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540680</v>
      </c>
      <c r="L37" s="221">
        <v>1394670</v>
      </c>
      <c r="M37" s="221">
        <v>2115450</v>
      </c>
      <c r="N37" s="221">
        <v>1886700</v>
      </c>
      <c r="O37" s="221">
        <v>1300920</v>
      </c>
      <c r="P37" s="219">
        <f aca="true" t="shared" si="14" ref="P37:P43">SUM(J37:O37)</f>
        <v>7238420</v>
      </c>
      <c r="Q37" s="222">
        <f aca="true" t="shared" si="15" ref="Q37:Q43">I37+P37</f>
        <v>7238420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349060</v>
      </c>
      <c r="L38" s="221">
        <v>609450</v>
      </c>
      <c r="M38" s="221">
        <v>443710</v>
      </c>
      <c r="N38" s="221">
        <v>248080</v>
      </c>
      <c r="O38" s="221">
        <v>229690</v>
      </c>
      <c r="P38" s="219">
        <f t="shared" si="14"/>
        <v>1879990</v>
      </c>
      <c r="Q38" s="222">
        <f t="shared" si="15"/>
        <v>1879990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0</v>
      </c>
      <c r="M39" s="221">
        <v>55490</v>
      </c>
      <c r="N39" s="221">
        <v>238300</v>
      </c>
      <c r="O39" s="221">
        <v>400040</v>
      </c>
      <c r="P39" s="219">
        <f t="shared" si="14"/>
        <v>765130</v>
      </c>
      <c r="Q39" s="222">
        <f>I39+P39</f>
        <v>765130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5110</v>
      </c>
      <c r="H41" s="221">
        <v>2920</v>
      </c>
      <c r="I41" s="219">
        <f t="shared" si="13"/>
        <v>8030</v>
      </c>
      <c r="J41" s="220">
        <v>0</v>
      </c>
      <c r="K41" s="229">
        <v>124200</v>
      </c>
      <c r="L41" s="221">
        <v>239070</v>
      </c>
      <c r="M41" s="221">
        <v>243640</v>
      </c>
      <c r="N41" s="221">
        <v>157150</v>
      </c>
      <c r="O41" s="221">
        <v>112190</v>
      </c>
      <c r="P41" s="219">
        <f t="shared" si="14"/>
        <v>876250</v>
      </c>
      <c r="Q41" s="222">
        <f t="shared" si="15"/>
        <v>884280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2470</v>
      </c>
      <c r="L42" s="221">
        <v>10350</v>
      </c>
      <c r="M42" s="221">
        <v>12660</v>
      </c>
      <c r="N42" s="221">
        <v>990</v>
      </c>
      <c r="O42" s="221">
        <v>0</v>
      </c>
      <c r="P42" s="219">
        <f t="shared" si="14"/>
        <v>26470</v>
      </c>
      <c r="Q42" s="222">
        <f t="shared" si="15"/>
        <v>26470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16000</v>
      </c>
      <c r="H44" s="211">
        <f t="shared" si="16"/>
        <v>11050</v>
      </c>
      <c r="I44" s="213">
        <f t="shared" si="16"/>
        <v>27050</v>
      </c>
      <c r="J44" s="214">
        <f t="shared" si="16"/>
        <v>0</v>
      </c>
      <c r="K44" s="243">
        <f t="shared" si="16"/>
        <v>5464790</v>
      </c>
      <c r="L44" s="211">
        <f t="shared" si="16"/>
        <v>9900360</v>
      </c>
      <c r="M44" s="211">
        <f t="shared" si="16"/>
        <v>13075260</v>
      </c>
      <c r="N44" s="211">
        <f t="shared" si="16"/>
        <v>12858920</v>
      </c>
      <c r="O44" s="211">
        <f>O28+O36</f>
        <v>14037320</v>
      </c>
      <c r="P44" s="213">
        <f t="shared" si="16"/>
        <v>55336650</v>
      </c>
      <c r="Q44" s="215">
        <f>Q28+Q36</f>
        <v>55363700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C5" sqref="C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平成２０年９月月報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167</v>
      </c>
      <c r="H14" s="254">
        <v>292</v>
      </c>
      <c r="I14" s="312">
        <f>SUM(G14:H14)</f>
        <v>459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1002691</v>
      </c>
      <c r="H15" s="255">
        <v>2655155</v>
      </c>
      <c r="I15" s="314">
        <f>SUM(G15:H15)</f>
        <v>3657846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60</v>
      </c>
      <c r="H19" s="254">
        <v>359</v>
      </c>
      <c r="I19" s="312">
        <f>SUM(G19:H19)</f>
        <v>419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490961</v>
      </c>
      <c r="H20" s="255">
        <v>2011539</v>
      </c>
      <c r="I20" s="314">
        <f>SUM(G20:H20)</f>
        <v>2502500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75</v>
      </c>
      <c r="H24" s="254">
        <v>1839</v>
      </c>
      <c r="I24" s="312">
        <f>SUM(G24:H24)</f>
        <v>1914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728881</v>
      </c>
      <c r="H25" s="256">
        <v>21082835</v>
      </c>
      <c r="I25" s="314">
        <f>SUM(G25:H25)</f>
        <v>21811716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5</v>
      </c>
      <c r="H29" s="254">
        <v>26</v>
      </c>
      <c r="I29" s="312">
        <f>SUM(G29:H29)</f>
        <v>31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45026</v>
      </c>
      <c r="H30" s="255">
        <v>315563</v>
      </c>
      <c r="I30" s="314">
        <f>SUM(G30:H30)</f>
        <v>360589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307</v>
      </c>
      <c r="H34" s="254">
        <f>H14+H19+H24+H29</f>
        <v>2516</v>
      </c>
      <c r="I34" s="312">
        <f>SUM(G34:H34)</f>
        <v>2823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2267559</v>
      </c>
      <c r="H35" s="255">
        <f>H15+H20+H25+H30</f>
        <v>26065092</v>
      </c>
      <c r="I35" s="314">
        <f>SUM(G35:H35)</f>
        <v>28332651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6</v>
      </c>
      <c r="H40" s="254">
        <v>7</v>
      </c>
      <c r="I40" s="312">
        <f>SUM(G40:H40)</f>
        <v>13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35741</v>
      </c>
      <c r="H41" s="255">
        <v>37968</v>
      </c>
      <c r="I41" s="314">
        <f>SUM(G41:H41)</f>
        <v>73709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2008-10-20T01:38:33Z</cp:lastPrinted>
  <dcterms:created xsi:type="dcterms:W3CDTF">2006-12-27T00:16:47Z</dcterms:created>
  <dcterms:modified xsi:type="dcterms:W3CDTF">2008-10-20T01:38:35Z</dcterms:modified>
  <cp:category/>
  <cp:version/>
  <cp:contentType/>
  <cp:contentStatus/>
</cp:coreProperties>
</file>