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4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<sst xmlns="http://schemas.openxmlformats.org/spreadsheetml/2006/main" count="346" uniqueCount="130">
  <si>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</si>
  <si>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</si>
  <si>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</si>
  <si>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</si>
  <si>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</si>
  <si>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</si>
  <si>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</si>
  <si>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</si>
  <si>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</si>
  <si>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</si>
  <si>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</si>
  <si>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</si>
  <si>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</si>
  <si>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</si>
  <si>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</si>
  <si>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</si>
  <si>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</si>
  <si>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</si>
  <si>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</si>
  <si>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</si>
  <si>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</si>
  <si>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</si>
  <si>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</si>
  <si>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</si>
  <si>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</si>
  <si>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</si>
  <si>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</si>
  <si>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</si>
  <si>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</si>
  <si>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</si>
  <si>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</si>
  <si>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</si>
  <si>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</si>
  <si>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</si>
  <si>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</si>
  <si>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</si>
  <si>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</si>
  <si>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</si>
  <si>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</si>
  <si>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</si>
  <si>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</si>
  <si>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</si>
  <si>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</si>
  <si>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</si>
  <si>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</si>
  <si>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</si>
  <si>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</si>
  <si>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</si>
  <si>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</si>
  <si>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</si>
  <si>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</si>
  <si>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</si>
  <si>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</si>
  <si>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</si>
  <si>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</si>
  <si>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</si>
  <si>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</si>
  <si>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</si>
  <si>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</si>
  <si>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</si>
  <si>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</si>
  <si>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</si>
  <si>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</si>
  <si>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</si>
  <si>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</si>
  <si>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</si>
  <si>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</si>
  <si>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</si>
  <si>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</si>
  <si>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</si>
  <si>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</si>
  <si>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</si>
  <si>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</si>
  <si>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</si>
  <si>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</si>
  <si>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</si>
  <si>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</si>
  <si>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</si>
  <si>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</si>
  <si>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</si>
  <si>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</si>
  <si>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</si>
  <si>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</si>
  <si>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</si>
  <si>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</si>
  <si>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</si>
  <si>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</si>
  <si>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</si>
  <si>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</si>
  <si>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</si>
  <si>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</si>
  <si>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</si>
  <si>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</si>
  <si>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</si>
  <si>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</si>
  <si>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</si>
  <si>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</si>
  <si>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</si>
  <si>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</si>
  <si>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</si>
  <si>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</si>
  <si>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</si>
  <si>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</si>
  <si>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</si>
  <si>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</si>
  <si>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</si>
  <si>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</si>
  <si>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</si>
  <si>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</si>
  <si>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</si>
  <si>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</si>
  <si>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</si>
  <si>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</si>
  <si>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</si>
  <si>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</si>
  <si>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</si>
  <si>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</si>
  <si>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</si>
  <si>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</si>
  <si>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</si>
  <si>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</si>
  <si>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</si>
  <si>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</si>
  <si>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</si>
  <si>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</si>
  <si>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</si>
  <si>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</si>
  <si>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</si>
  <si>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</si>
  <si>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平成２１年１１月月報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</si>
</sst>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view="pageBreakPreview" zoomScaleSheetLayoutView="100" workbookViewId="0" topLeftCell="A1">
      <selection activeCell="D1" sqref="D1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49777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49731</v>
      </c>
      <c r="T14" s="262"/>
    </row>
    <row r="15" spans="3:20" ht="21.75" customHeight="1">
      <c r="C15" s="73" t="s">
        <v>18</v>
      </c>
      <c r="D15" s="261">
        <v>39856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39994</v>
      </c>
      <c r="T15" s="262"/>
    </row>
    <row r="16" spans="3:20" ht="21.75" customHeight="1">
      <c r="C16" s="75" t="s">
        <v>19</v>
      </c>
      <c r="D16" s="261">
        <v>891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893</v>
      </c>
      <c r="T16" s="262"/>
    </row>
    <row r="17" spans="3:20" ht="21.75" customHeight="1">
      <c r="C17" s="75" t="s">
        <v>20</v>
      </c>
      <c r="D17" s="261">
        <v>296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295</v>
      </c>
      <c r="T17" s="262"/>
    </row>
    <row r="18" spans="3:20" ht="21.75" customHeight="1" thickBot="1">
      <c r="C18" s="76" t="s">
        <v>2</v>
      </c>
      <c r="D18" s="257">
        <f>SUM(D14:H15)</f>
        <v>89633</v>
      </c>
      <c r="E18" s="258"/>
      <c r="F18" s="258"/>
      <c r="G18" s="258"/>
      <c r="H18" s="259"/>
      <c r="I18" s="77" t="s">
        <v>21</v>
      </c>
      <c r="J18" s="78"/>
      <c r="K18" s="258">
        <f>S23</f>
        <v>411</v>
      </c>
      <c r="L18" s="258"/>
      <c r="M18" s="259"/>
      <c r="N18" s="77" t="s">
        <v>22</v>
      </c>
      <c r="O18" s="78"/>
      <c r="P18" s="258">
        <f>S25</f>
        <v>319</v>
      </c>
      <c r="Q18" s="258"/>
      <c r="R18" s="259"/>
      <c r="S18" s="257">
        <f>SUM(S14:T15)</f>
        <v>89725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63</v>
      </c>
      <c r="E23" s="263"/>
      <c r="F23" s="264"/>
      <c r="G23" s="261">
        <v>2</v>
      </c>
      <c r="H23" s="263"/>
      <c r="I23" s="264"/>
      <c r="J23" s="261">
        <v>342</v>
      </c>
      <c r="K23" s="263"/>
      <c r="L23" s="264"/>
      <c r="M23" s="261">
        <v>0</v>
      </c>
      <c r="N23" s="263"/>
      <c r="O23" s="264"/>
      <c r="P23" s="261">
        <v>4</v>
      </c>
      <c r="Q23" s="263"/>
      <c r="R23" s="264"/>
      <c r="S23" s="89">
        <f>SUM(D23:R23)</f>
        <v>411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90</v>
      </c>
      <c r="E25" s="258"/>
      <c r="F25" s="259"/>
      <c r="G25" s="257">
        <v>0</v>
      </c>
      <c r="H25" s="258"/>
      <c r="I25" s="259"/>
      <c r="J25" s="257">
        <v>226</v>
      </c>
      <c r="K25" s="258"/>
      <c r="L25" s="259"/>
      <c r="M25" s="257">
        <v>0</v>
      </c>
      <c r="N25" s="258"/>
      <c r="O25" s="259"/>
      <c r="P25" s="257">
        <v>3</v>
      </c>
      <c r="Q25" s="258"/>
      <c r="R25" s="259"/>
      <c r="S25" s="90">
        <f>SUM(D25:R25)</f>
        <v>319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F5" sqref="F5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平成２１年１１月月報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2820</v>
      </c>
      <c r="G12" s="91">
        <f>SUM(G13:G14)</f>
        <v>1377</v>
      </c>
      <c r="H12" s="92">
        <f>SUM(F12:G12)</f>
        <v>4197</v>
      </c>
      <c r="I12" s="93">
        <f aca="true" t="shared" si="0" ref="I12:N12">SUM(I13:I14)</f>
        <v>0</v>
      </c>
      <c r="J12" s="95">
        <f t="shared" si="0"/>
        <v>2531</v>
      </c>
      <c r="K12" s="91">
        <f t="shared" si="0"/>
        <v>1941</v>
      </c>
      <c r="L12" s="91">
        <f t="shared" si="0"/>
        <v>1816</v>
      </c>
      <c r="M12" s="91">
        <f t="shared" si="0"/>
        <v>1308</v>
      </c>
      <c r="N12" s="91">
        <f t="shared" si="0"/>
        <v>1480</v>
      </c>
      <c r="O12" s="91">
        <f>SUM(I12:N12)</f>
        <v>9076</v>
      </c>
      <c r="P12" s="94">
        <f>H12+O12</f>
        <v>13273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481</v>
      </c>
      <c r="G13" s="91">
        <v>251</v>
      </c>
      <c r="H13" s="92">
        <f>SUM(F13:G13)</f>
        <v>732</v>
      </c>
      <c r="I13" s="93">
        <v>0</v>
      </c>
      <c r="J13" s="95">
        <v>352</v>
      </c>
      <c r="K13" s="91">
        <v>258</v>
      </c>
      <c r="L13" s="91">
        <v>241</v>
      </c>
      <c r="M13" s="91">
        <v>160</v>
      </c>
      <c r="N13" s="91">
        <v>183</v>
      </c>
      <c r="O13" s="91">
        <f>SUM(I13:N13)</f>
        <v>1194</v>
      </c>
      <c r="P13" s="94">
        <f>H13+O13</f>
        <v>1926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2339</v>
      </c>
      <c r="G14" s="91">
        <v>1126</v>
      </c>
      <c r="H14" s="92">
        <f>SUM(F14:G14)</f>
        <v>3465</v>
      </c>
      <c r="I14" s="93">
        <v>0</v>
      </c>
      <c r="J14" s="95">
        <v>2179</v>
      </c>
      <c r="K14" s="91">
        <v>1683</v>
      </c>
      <c r="L14" s="91">
        <v>1575</v>
      </c>
      <c r="M14" s="91">
        <v>1148</v>
      </c>
      <c r="N14" s="91">
        <v>1297</v>
      </c>
      <c r="O14" s="91">
        <f>SUM(I14:N14)</f>
        <v>7882</v>
      </c>
      <c r="P14" s="94">
        <f>H14+O14</f>
        <v>11347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52</v>
      </c>
      <c r="G15" s="91">
        <v>61</v>
      </c>
      <c r="H15" s="92">
        <f>SUM(F15:G15)</f>
        <v>113</v>
      </c>
      <c r="I15" s="93">
        <v>0</v>
      </c>
      <c r="J15" s="95">
        <v>98</v>
      </c>
      <c r="K15" s="91">
        <v>79</v>
      </c>
      <c r="L15" s="91">
        <v>65</v>
      </c>
      <c r="M15" s="91">
        <v>49</v>
      </c>
      <c r="N15" s="91">
        <v>72</v>
      </c>
      <c r="O15" s="91">
        <f>SUM(I15:N15)</f>
        <v>363</v>
      </c>
      <c r="P15" s="94">
        <f>H15+O15</f>
        <v>476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2872</v>
      </c>
      <c r="G16" s="96">
        <f>G12+G15</f>
        <v>1438</v>
      </c>
      <c r="H16" s="97">
        <f>SUM(F16:G16)</f>
        <v>4310</v>
      </c>
      <c r="I16" s="98">
        <f aca="true" t="shared" si="1" ref="I16:N16">I12+I15</f>
        <v>0</v>
      </c>
      <c r="J16" s="100">
        <f t="shared" si="1"/>
        <v>2629</v>
      </c>
      <c r="K16" s="96">
        <f t="shared" si="1"/>
        <v>2020</v>
      </c>
      <c r="L16" s="96">
        <f t="shared" si="1"/>
        <v>1881</v>
      </c>
      <c r="M16" s="96">
        <f t="shared" si="1"/>
        <v>1357</v>
      </c>
      <c r="N16" s="96">
        <f t="shared" si="1"/>
        <v>1552</v>
      </c>
      <c r="O16" s="96">
        <f>SUM(I16:N16)</f>
        <v>9439</v>
      </c>
      <c r="P16" s="99">
        <f>H16+O16</f>
        <v>13749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2019</v>
      </c>
      <c r="G21" s="91">
        <v>1018</v>
      </c>
      <c r="H21" s="92">
        <f>SUM(F21:G21)</f>
        <v>3037</v>
      </c>
      <c r="I21" s="93">
        <v>0</v>
      </c>
      <c r="J21" s="95">
        <v>1837</v>
      </c>
      <c r="K21" s="91">
        <v>1326</v>
      </c>
      <c r="L21" s="91">
        <v>1022</v>
      </c>
      <c r="M21" s="91">
        <v>589</v>
      </c>
      <c r="N21" s="91">
        <v>498</v>
      </c>
      <c r="O21" s="101">
        <f>SUM(I21:N21)</f>
        <v>5272</v>
      </c>
      <c r="P21" s="94">
        <f>O21+H21</f>
        <v>8309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35</v>
      </c>
      <c r="G22" s="91">
        <v>48</v>
      </c>
      <c r="H22" s="92">
        <f>SUM(F22:G22)</f>
        <v>83</v>
      </c>
      <c r="I22" s="93">
        <v>0</v>
      </c>
      <c r="J22" s="95">
        <v>66</v>
      </c>
      <c r="K22" s="91">
        <v>60</v>
      </c>
      <c r="L22" s="91">
        <v>45</v>
      </c>
      <c r="M22" s="91">
        <v>38</v>
      </c>
      <c r="N22" s="91">
        <v>31</v>
      </c>
      <c r="O22" s="101">
        <f>SUM(I22:N22)</f>
        <v>240</v>
      </c>
      <c r="P22" s="94">
        <f>O22+H22</f>
        <v>323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2054</v>
      </c>
      <c r="G23" s="96">
        <f aca="true" t="shared" si="2" ref="G23:N23">SUM(G21:G22)</f>
        <v>1066</v>
      </c>
      <c r="H23" s="97">
        <f>SUM(F23:G23)</f>
        <v>3120</v>
      </c>
      <c r="I23" s="98">
        <f t="shared" si="2"/>
        <v>0</v>
      </c>
      <c r="J23" s="100">
        <f t="shared" si="2"/>
        <v>1903</v>
      </c>
      <c r="K23" s="96">
        <f t="shared" si="2"/>
        <v>1386</v>
      </c>
      <c r="L23" s="96">
        <f t="shared" si="2"/>
        <v>1067</v>
      </c>
      <c r="M23" s="96">
        <f t="shared" si="2"/>
        <v>627</v>
      </c>
      <c r="N23" s="96">
        <f t="shared" si="2"/>
        <v>529</v>
      </c>
      <c r="O23" s="102">
        <f>SUM(I23:N23)</f>
        <v>5512</v>
      </c>
      <c r="P23" s="99">
        <f>O23+H23</f>
        <v>8632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6</v>
      </c>
      <c r="G28" s="91">
        <v>17</v>
      </c>
      <c r="H28" s="92">
        <f>SUM(F28:G28)</f>
        <v>23</v>
      </c>
      <c r="I28" s="93">
        <v>0</v>
      </c>
      <c r="J28" s="95">
        <v>125</v>
      </c>
      <c r="K28" s="91">
        <v>113</v>
      </c>
      <c r="L28" s="91">
        <v>117</v>
      </c>
      <c r="M28" s="91">
        <v>100</v>
      </c>
      <c r="N28" s="91">
        <v>46</v>
      </c>
      <c r="O28" s="101">
        <f>SUM(I28:N28)</f>
        <v>501</v>
      </c>
      <c r="P28" s="94">
        <f>O28+H28</f>
        <v>524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0</v>
      </c>
      <c r="L29" s="91">
        <v>2</v>
      </c>
      <c r="M29" s="91">
        <v>0</v>
      </c>
      <c r="N29" s="91">
        <v>3</v>
      </c>
      <c r="O29" s="101">
        <f>SUM(I29:N29)</f>
        <v>6</v>
      </c>
      <c r="P29" s="94">
        <f>O29+H29</f>
        <v>6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6</v>
      </c>
      <c r="G30" s="96">
        <f>SUM(G28:G29)</f>
        <v>17</v>
      </c>
      <c r="H30" s="97">
        <f>SUM(F30:G30)</f>
        <v>23</v>
      </c>
      <c r="I30" s="98">
        <f aca="true" t="shared" si="3" ref="I30:N30">SUM(I28:I29)</f>
        <v>0</v>
      </c>
      <c r="J30" s="100">
        <f t="shared" si="3"/>
        <v>126</v>
      </c>
      <c r="K30" s="96">
        <f t="shared" si="3"/>
        <v>113</v>
      </c>
      <c r="L30" s="96">
        <f t="shared" si="3"/>
        <v>119</v>
      </c>
      <c r="M30" s="96">
        <f t="shared" si="3"/>
        <v>100</v>
      </c>
      <c r="N30" s="96">
        <f t="shared" si="3"/>
        <v>49</v>
      </c>
      <c r="O30" s="102">
        <f>SUM(I30:N30)</f>
        <v>507</v>
      </c>
      <c r="P30" s="99">
        <f>O30+H30</f>
        <v>530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70</v>
      </c>
      <c r="J35" s="105">
        <f t="shared" si="4"/>
        <v>163</v>
      </c>
      <c r="K35" s="105">
        <f t="shared" si="4"/>
        <v>291</v>
      </c>
      <c r="L35" s="105">
        <f t="shared" si="4"/>
        <v>306</v>
      </c>
      <c r="M35" s="105">
        <f t="shared" si="4"/>
        <v>378</v>
      </c>
      <c r="N35" s="106">
        <f aca="true" t="shared" si="6" ref="N35:N44">SUM(I35:M35)</f>
        <v>1208</v>
      </c>
      <c r="O35" s="107">
        <f aca="true" t="shared" si="7" ref="O35:O43">SUM(H35+N35)</f>
        <v>1208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70</v>
      </c>
      <c r="J36" s="91">
        <v>163</v>
      </c>
      <c r="K36" s="91">
        <v>291</v>
      </c>
      <c r="L36" s="91">
        <v>305</v>
      </c>
      <c r="M36" s="91">
        <v>372</v>
      </c>
      <c r="N36" s="101">
        <f t="shared" si="6"/>
        <v>1201</v>
      </c>
      <c r="O36" s="94">
        <f t="shared" si="7"/>
        <v>1201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6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147</v>
      </c>
      <c r="J38" s="105">
        <f>SUM(J39:J40)</f>
        <v>216</v>
      </c>
      <c r="K38" s="105">
        <f>SUM(K39:K40)</f>
        <v>238</v>
      </c>
      <c r="L38" s="105">
        <f>SUM(L39:L40)</f>
        <v>177</v>
      </c>
      <c r="M38" s="105">
        <f>SUM(M39:M40)</f>
        <v>140</v>
      </c>
      <c r="N38" s="106">
        <f t="shared" si="6"/>
        <v>918</v>
      </c>
      <c r="O38" s="107">
        <f t="shared" si="7"/>
        <v>918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145</v>
      </c>
      <c r="J39" s="91">
        <v>212</v>
      </c>
      <c r="K39" s="91">
        <v>236</v>
      </c>
      <c r="L39" s="91">
        <v>175</v>
      </c>
      <c r="M39" s="91">
        <v>131</v>
      </c>
      <c r="N39" s="101">
        <f t="shared" si="6"/>
        <v>899</v>
      </c>
      <c r="O39" s="94">
        <f t="shared" si="7"/>
        <v>899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2</v>
      </c>
      <c r="J40" s="96">
        <v>4</v>
      </c>
      <c r="K40" s="96">
        <v>2</v>
      </c>
      <c r="L40" s="96">
        <v>2</v>
      </c>
      <c r="M40" s="96">
        <v>9</v>
      </c>
      <c r="N40" s="102">
        <f t="shared" si="6"/>
        <v>19</v>
      </c>
      <c r="O40" s="99">
        <f t="shared" si="7"/>
        <v>19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4</v>
      </c>
      <c r="J41" s="105">
        <f>SUM(J42:J43)</f>
        <v>7</v>
      </c>
      <c r="K41" s="105">
        <f>SUM(K42:K43)</f>
        <v>16</v>
      </c>
      <c r="L41" s="105">
        <f>SUM(L42:L43)</f>
        <v>47</v>
      </c>
      <c r="M41" s="105">
        <f>SUM(M42:M43)</f>
        <v>172</v>
      </c>
      <c r="N41" s="106">
        <f t="shared" si="6"/>
        <v>246</v>
      </c>
      <c r="O41" s="107">
        <f t="shared" si="7"/>
        <v>246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4</v>
      </c>
      <c r="J42" s="91">
        <v>7</v>
      </c>
      <c r="K42" s="91">
        <v>16</v>
      </c>
      <c r="L42" s="91">
        <v>44</v>
      </c>
      <c r="M42" s="91">
        <v>171</v>
      </c>
      <c r="N42" s="101">
        <f t="shared" si="6"/>
        <v>242</v>
      </c>
      <c r="O42" s="94">
        <f t="shared" si="7"/>
        <v>242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1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221</v>
      </c>
      <c r="J44" s="96">
        <v>386</v>
      </c>
      <c r="K44" s="96">
        <v>542</v>
      </c>
      <c r="L44" s="96">
        <v>526</v>
      </c>
      <c r="M44" s="96">
        <v>687</v>
      </c>
      <c r="N44" s="102">
        <f t="shared" si="6"/>
        <v>2362</v>
      </c>
      <c r="O44" s="110">
        <f>H44+N44</f>
        <v>2362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G1" sqref="G1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平成２１年１１月月報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4799</v>
      </c>
      <c r="H12" s="183">
        <f t="shared" si="0"/>
        <v>2757</v>
      </c>
      <c r="I12" s="184">
        <f t="shared" si="0"/>
        <v>7556</v>
      </c>
      <c r="J12" s="185">
        <f>J13+J19+J22+J26+J30+J31</f>
        <v>0</v>
      </c>
      <c r="K12" s="183">
        <f t="shared" si="0"/>
        <v>5625</v>
      </c>
      <c r="L12" s="182">
        <f t="shared" si="0"/>
        <v>4590</v>
      </c>
      <c r="M12" s="182">
        <f t="shared" si="0"/>
        <v>3903</v>
      </c>
      <c r="N12" s="182">
        <f t="shared" si="0"/>
        <v>2543</v>
      </c>
      <c r="O12" s="183">
        <f t="shared" si="0"/>
        <v>2351</v>
      </c>
      <c r="P12" s="182">
        <f t="shared" si="0"/>
        <v>19012</v>
      </c>
      <c r="Q12" s="186">
        <f t="shared" si="0"/>
        <v>26568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1660</v>
      </c>
      <c r="H13" s="188">
        <f t="shared" si="1"/>
        <v>771</v>
      </c>
      <c r="I13" s="189">
        <f t="shared" si="1"/>
        <v>2431</v>
      </c>
      <c r="J13" s="190">
        <f t="shared" si="1"/>
        <v>0</v>
      </c>
      <c r="K13" s="188">
        <f t="shared" si="1"/>
        <v>1744</v>
      </c>
      <c r="L13" s="187">
        <f t="shared" si="1"/>
        <v>1356</v>
      </c>
      <c r="M13" s="187">
        <f t="shared" si="1"/>
        <v>1190</v>
      </c>
      <c r="N13" s="187">
        <f t="shared" si="1"/>
        <v>913</v>
      </c>
      <c r="O13" s="188">
        <f t="shared" si="1"/>
        <v>1099</v>
      </c>
      <c r="P13" s="187">
        <f t="shared" si="1"/>
        <v>6302</v>
      </c>
      <c r="Q13" s="191">
        <f t="shared" si="1"/>
        <v>8733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1449</v>
      </c>
      <c r="H14" s="188">
        <v>575</v>
      </c>
      <c r="I14" s="189">
        <f>SUM(G14:H14)</f>
        <v>2024</v>
      </c>
      <c r="J14" s="190">
        <v>0</v>
      </c>
      <c r="K14" s="188">
        <v>1177</v>
      </c>
      <c r="L14" s="187">
        <v>759</v>
      </c>
      <c r="M14" s="187">
        <v>590</v>
      </c>
      <c r="N14" s="187">
        <v>419</v>
      </c>
      <c r="O14" s="188">
        <v>392</v>
      </c>
      <c r="P14" s="187">
        <f>SUM(J14:O14)</f>
        <v>3337</v>
      </c>
      <c r="Q14" s="191">
        <f>I14+P14</f>
        <v>5361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0</v>
      </c>
      <c r="I15" s="189">
        <f>SUM(G15:H15)</f>
        <v>0</v>
      </c>
      <c r="J15" s="190">
        <v>0</v>
      </c>
      <c r="K15" s="188">
        <v>4</v>
      </c>
      <c r="L15" s="187">
        <v>8</v>
      </c>
      <c r="M15" s="187">
        <v>31</v>
      </c>
      <c r="N15" s="187">
        <v>52</v>
      </c>
      <c r="O15" s="188">
        <v>176</v>
      </c>
      <c r="P15" s="187">
        <f>SUM(J15:O15)</f>
        <v>271</v>
      </c>
      <c r="Q15" s="191">
        <f>I15+P15</f>
        <v>271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80</v>
      </c>
      <c r="H16" s="188">
        <v>101</v>
      </c>
      <c r="I16" s="189">
        <f>SUM(G16:H16)</f>
        <v>181</v>
      </c>
      <c r="J16" s="190">
        <v>0</v>
      </c>
      <c r="K16" s="188">
        <v>237</v>
      </c>
      <c r="L16" s="187">
        <v>236</v>
      </c>
      <c r="M16" s="187">
        <v>269</v>
      </c>
      <c r="N16" s="187">
        <v>211</v>
      </c>
      <c r="O16" s="188">
        <v>266</v>
      </c>
      <c r="P16" s="187">
        <f>SUM(J16:O16)</f>
        <v>1219</v>
      </c>
      <c r="Q16" s="191">
        <f>I16+P16</f>
        <v>1400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11</v>
      </c>
      <c r="H17" s="188">
        <v>13</v>
      </c>
      <c r="I17" s="189">
        <f>SUM(G17:H17)</f>
        <v>24</v>
      </c>
      <c r="J17" s="190">
        <v>0</v>
      </c>
      <c r="K17" s="188">
        <v>22</v>
      </c>
      <c r="L17" s="187">
        <v>31</v>
      </c>
      <c r="M17" s="187">
        <v>23</v>
      </c>
      <c r="N17" s="187">
        <v>20</v>
      </c>
      <c r="O17" s="188">
        <v>16</v>
      </c>
      <c r="P17" s="187">
        <f>SUM(J17:O17)</f>
        <v>112</v>
      </c>
      <c r="Q17" s="191">
        <f>I17+P17</f>
        <v>136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120</v>
      </c>
      <c r="H18" s="188">
        <v>82</v>
      </c>
      <c r="I18" s="189">
        <f>SUM(G18:H18)</f>
        <v>202</v>
      </c>
      <c r="J18" s="190">
        <v>0</v>
      </c>
      <c r="K18" s="188">
        <v>304</v>
      </c>
      <c r="L18" s="187">
        <v>322</v>
      </c>
      <c r="M18" s="187">
        <v>277</v>
      </c>
      <c r="N18" s="187">
        <v>211</v>
      </c>
      <c r="O18" s="188">
        <v>249</v>
      </c>
      <c r="P18" s="187">
        <f>SUM(J18:O18)</f>
        <v>1363</v>
      </c>
      <c r="Q18" s="191">
        <f>I18+P18</f>
        <v>1565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636</v>
      </c>
      <c r="H19" s="188">
        <f t="shared" si="2"/>
        <v>502</v>
      </c>
      <c r="I19" s="189">
        <f t="shared" si="2"/>
        <v>1138</v>
      </c>
      <c r="J19" s="190">
        <f t="shared" si="2"/>
        <v>0</v>
      </c>
      <c r="K19" s="188">
        <f t="shared" si="2"/>
        <v>1077</v>
      </c>
      <c r="L19" s="187">
        <f>SUM(L20:L21)</f>
        <v>867</v>
      </c>
      <c r="M19" s="187">
        <f t="shared" si="2"/>
        <v>664</v>
      </c>
      <c r="N19" s="187">
        <f t="shared" si="2"/>
        <v>346</v>
      </c>
      <c r="O19" s="188">
        <f t="shared" si="2"/>
        <v>164</v>
      </c>
      <c r="P19" s="187">
        <f>SUM(P20:P21)</f>
        <v>3118</v>
      </c>
      <c r="Q19" s="191">
        <f t="shared" si="2"/>
        <v>4256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524</v>
      </c>
      <c r="H20" s="188">
        <v>411</v>
      </c>
      <c r="I20" s="189">
        <f>SUM(G20:H20)</f>
        <v>935</v>
      </c>
      <c r="J20" s="190">
        <v>0</v>
      </c>
      <c r="K20" s="188">
        <v>876</v>
      </c>
      <c r="L20" s="187">
        <v>662</v>
      </c>
      <c r="M20" s="187">
        <v>505</v>
      </c>
      <c r="N20" s="187">
        <v>255</v>
      </c>
      <c r="O20" s="188">
        <v>136</v>
      </c>
      <c r="P20" s="187">
        <f>SUM(J20:O20)</f>
        <v>2434</v>
      </c>
      <c r="Q20" s="191">
        <f>I20+P20</f>
        <v>3369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112</v>
      </c>
      <c r="H21" s="188">
        <v>91</v>
      </c>
      <c r="I21" s="189">
        <f>SUM(G21:H21)</f>
        <v>203</v>
      </c>
      <c r="J21" s="190">
        <v>0</v>
      </c>
      <c r="K21" s="188">
        <v>201</v>
      </c>
      <c r="L21" s="187">
        <v>205</v>
      </c>
      <c r="M21" s="187">
        <v>159</v>
      </c>
      <c r="N21" s="187">
        <v>91</v>
      </c>
      <c r="O21" s="188">
        <v>28</v>
      </c>
      <c r="P21" s="187">
        <f>SUM(J21:O21)</f>
        <v>684</v>
      </c>
      <c r="Q21" s="191">
        <f>I21+P21</f>
        <v>887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9</v>
      </c>
      <c r="H22" s="188">
        <f t="shared" si="3"/>
        <v>27</v>
      </c>
      <c r="I22" s="189">
        <f t="shared" si="3"/>
        <v>36</v>
      </c>
      <c r="J22" s="190">
        <f t="shared" si="3"/>
        <v>0</v>
      </c>
      <c r="K22" s="188">
        <f t="shared" si="3"/>
        <v>138</v>
      </c>
      <c r="L22" s="187">
        <f t="shared" si="3"/>
        <v>160</v>
      </c>
      <c r="M22" s="187">
        <f t="shared" si="3"/>
        <v>227</v>
      </c>
      <c r="N22" s="187">
        <f t="shared" si="3"/>
        <v>164</v>
      </c>
      <c r="O22" s="188">
        <f t="shared" si="3"/>
        <v>110</v>
      </c>
      <c r="P22" s="187">
        <f t="shared" si="3"/>
        <v>799</v>
      </c>
      <c r="Q22" s="191">
        <f t="shared" si="3"/>
        <v>835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8</v>
      </c>
      <c r="H23" s="188">
        <v>23</v>
      </c>
      <c r="I23" s="189">
        <f>SUM(G23:H23)</f>
        <v>31</v>
      </c>
      <c r="J23" s="190">
        <v>0</v>
      </c>
      <c r="K23" s="188">
        <v>127</v>
      </c>
      <c r="L23" s="187">
        <v>133</v>
      </c>
      <c r="M23" s="187">
        <v>180</v>
      </c>
      <c r="N23" s="187">
        <v>132</v>
      </c>
      <c r="O23" s="188">
        <v>83</v>
      </c>
      <c r="P23" s="187">
        <f>SUM(J23:O23)</f>
        <v>655</v>
      </c>
      <c r="Q23" s="191">
        <f>I23+P23</f>
        <v>686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4</v>
      </c>
      <c r="I24" s="189">
        <f>SUM(G24:H24)</f>
        <v>5</v>
      </c>
      <c r="J24" s="190">
        <v>0</v>
      </c>
      <c r="K24" s="188">
        <v>11</v>
      </c>
      <c r="L24" s="187">
        <v>27</v>
      </c>
      <c r="M24" s="187">
        <v>47</v>
      </c>
      <c r="N24" s="187">
        <v>32</v>
      </c>
      <c r="O24" s="188">
        <v>27</v>
      </c>
      <c r="P24" s="187">
        <f>SUM(J24:O24)</f>
        <v>144</v>
      </c>
      <c r="Q24" s="191">
        <f>I24+P24</f>
        <v>149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447</v>
      </c>
      <c r="H26" s="188">
        <f t="shared" si="4"/>
        <v>391</v>
      </c>
      <c r="I26" s="189">
        <f t="shared" si="4"/>
        <v>838</v>
      </c>
      <c r="J26" s="190">
        <f t="shared" si="4"/>
        <v>0</v>
      </c>
      <c r="K26" s="188">
        <f t="shared" si="4"/>
        <v>794</v>
      </c>
      <c r="L26" s="187">
        <f t="shared" si="4"/>
        <v>868</v>
      </c>
      <c r="M26" s="187">
        <f t="shared" si="4"/>
        <v>788</v>
      </c>
      <c r="N26" s="187">
        <f t="shared" si="4"/>
        <v>523</v>
      </c>
      <c r="O26" s="188">
        <f t="shared" si="4"/>
        <v>472</v>
      </c>
      <c r="P26" s="187">
        <f t="shared" si="4"/>
        <v>3445</v>
      </c>
      <c r="Q26" s="191">
        <f t="shared" si="4"/>
        <v>4283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385</v>
      </c>
      <c r="H27" s="188">
        <v>362</v>
      </c>
      <c r="I27" s="189">
        <f>SUM(G27:H27)</f>
        <v>747</v>
      </c>
      <c r="J27" s="190">
        <v>0</v>
      </c>
      <c r="K27" s="188">
        <v>758</v>
      </c>
      <c r="L27" s="187">
        <v>835</v>
      </c>
      <c r="M27" s="187">
        <v>751</v>
      </c>
      <c r="N27" s="187">
        <v>502</v>
      </c>
      <c r="O27" s="188">
        <v>466</v>
      </c>
      <c r="P27" s="187">
        <f>SUM(J27:O27)</f>
        <v>3312</v>
      </c>
      <c r="Q27" s="191">
        <f>I27+P27</f>
        <v>4059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29</v>
      </c>
      <c r="H28" s="188">
        <v>17</v>
      </c>
      <c r="I28" s="189">
        <f>SUM(G28:H28)</f>
        <v>46</v>
      </c>
      <c r="J28" s="190">
        <v>0</v>
      </c>
      <c r="K28" s="188">
        <v>19</v>
      </c>
      <c r="L28" s="187">
        <v>24</v>
      </c>
      <c r="M28" s="187">
        <v>24</v>
      </c>
      <c r="N28" s="187">
        <v>13</v>
      </c>
      <c r="O28" s="188">
        <v>6</v>
      </c>
      <c r="P28" s="187">
        <f>SUM(J28:O28)</f>
        <v>86</v>
      </c>
      <c r="Q28" s="191">
        <f>I28+P28</f>
        <v>132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33</v>
      </c>
      <c r="H29" s="188">
        <v>12</v>
      </c>
      <c r="I29" s="189">
        <f>SUM(G29:H29)</f>
        <v>45</v>
      </c>
      <c r="J29" s="190">
        <v>0</v>
      </c>
      <c r="K29" s="188">
        <v>17</v>
      </c>
      <c r="L29" s="187">
        <v>9</v>
      </c>
      <c r="M29" s="187">
        <v>13</v>
      </c>
      <c r="N29" s="187">
        <v>8</v>
      </c>
      <c r="O29" s="188">
        <v>0</v>
      </c>
      <c r="P29" s="187">
        <f>SUM(J29:O29)</f>
        <v>47</v>
      </c>
      <c r="Q29" s="191">
        <f>I29+P29</f>
        <v>92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73</v>
      </c>
      <c r="H30" s="188">
        <v>42</v>
      </c>
      <c r="I30" s="189">
        <f>SUM(G30:H30)</f>
        <v>115</v>
      </c>
      <c r="J30" s="190">
        <v>0</v>
      </c>
      <c r="K30" s="188">
        <v>96</v>
      </c>
      <c r="L30" s="187">
        <v>72</v>
      </c>
      <c r="M30" s="187">
        <v>83</v>
      </c>
      <c r="N30" s="187">
        <v>58</v>
      </c>
      <c r="O30" s="188">
        <v>57</v>
      </c>
      <c r="P30" s="187">
        <f>SUM(J30:O30)</f>
        <v>366</v>
      </c>
      <c r="Q30" s="191">
        <f>I30+P30</f>
        <v>481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1974</v>
      </c>
      <c r="H31" s="193">
        <v>1024</v>
      </c>
      <c r="I31" s="194">
        <f>SUM(G31:H31)</f>
        <v>2998</v>
      </c>
      <c r="J31" s="195">
        <v>0</v>
      </c>
      <c r="K31" s="193">
        <v>1776</v>
      </c>
      <c r="L31" s="192">
        <v>1267</v>
      </c>
      <c r="M31" s="192">
        <v>951</v>
      </c>
      <c r="N31" s="192">
        <v>539</v>
      </c>
      <c r="O31" s="193">
        <v>449</v>
      </c>
      <c r="P31" s="194">
        <f>SUM(J31:O31)</f>
        <v>4982</v>
      </c>
      <c r="Q31" s="196">
        <f>I31+P31</f>
        <v>7980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7</v>
      </c>
      <c r="H32" s="183">
        <f t="shared" si="5"/>
        <v>18</v>
      </c>
      <c r="I32" s="184">
        <f t="shared" si="5"/>
        <v>25</v>
      </c>
      <c r="J32" s="185">
        <f t="shared" si="5"/>
        <v>0</v>
      </c>
      <c r="K32" s="183">
        <f t="shared" si="5"/>
        <v>125</v>
      </c>
      <c r="L32" s="182">
        <f t="shared" si="5"/>
        <v>109</v>
      </c>
      <c r="M32" s="182">
        <f t="shared" si="5"/>
        <v>121</v>
      </c>
      <c r="N32" s="182">
        <f t="shared" si="5"/>
        <v>103</v>
      </c>
      <c r="O32" s="183">
        <f t="shared" si="5"/>
        <v>49</v>
      </c>
      <c r="P32" s="182">
        <f t="shared" si="5"/>
        <v>507</v>
      </c>
      <c r="Q32" s="186">
        <f t="shared" si="5"/>
        <v>532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4</v>
      </c>
      <c r="H34" s="188">
        <v>5</v>
      </c>
      <c r="I34" s="189">
        <f>SUM(G34:H34)</f>
        <v>9</v>
      </c>
      <c r="J34" s="190">
        <v>0</v>
      </c>
      <c r="K34" s="188">
        <v>21</v>
      </c>
      <c r="L34" s="187">
        <v>21</v>
      </c>
      <c r="M34" s="187">
        <v>29</v>
      </c>
      <c r="N34" s="187">
        <v>33</v>
      </c>
      <c r="O34" s="188">
        <v>22</v>
      </c>
      <c r="P34" s="187">
        <f t="shared" si="6"/>
        <v>126</v>
      </c>
      <c r="Q34" s="191">
        <f t="shared" si="7"/>
        <v>135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6</v>
      </c>
      <c r="I35" s="189">
        <f>SUM(G35:H35)</f>
        <v>9</v>
      </c>
      <c r="J35" s="190">
        <v>0</v>
      </c>
      <c r="K35" s="188">
        <v>11</v>
      </c>
      <c r="L35" s="187">
        <v>13</v>
      </c>
      <c r="M35" s="187">
        <v>19</v>
      </c>
      <c r="N35" s="187">
        <v>12</v>
      </c>
      <c r="O35" s="188">
        <v>1</v>
      </c>
      <c r="P35" s="187">
        <f t="shared" si="6"/>
        <v>56</v>
      </c>
      <c r="Q35" s="191">
        <f t="shared" si="7"/>
        <v>65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7</v>
      </c>
      <c r="I36" s="189">
        <f>SUM(G36:H36)</f>
        <v>7</v>
      </c>
      <c r="J36" s="200"/>
      <c r="K36" s="188">
        <v>93</v>
      </c>
      <c r="L36" s="187">
        <v>75</v>
      </c>
      <c r="M36" s="187">
        <v>73</v>
      </c>
      <c r="N36" s="187">
        <v>58</v>
      </c>
      <c r="O36" s="188">
        <v>26</v>
      </c>
      <c r="P36" s="187">
        <f t="shared" si="6"/>
        <v>325</v>
      </c>
      <c r="Q36" s="191">
        <f t="shared" si="7"/>
        <v>332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226</v>
      </c>
      <c r="L39" s="182">
        <f t="shared" si="8"/>
        <v>393</v>
      </c>
      <c r="M39" s="182">
        <f t="shared" si="8"/>
        <v>546</v>
      </c>
      <c r="N39" s="182">
        <f t="shared" si="8"/>
        <v>537</v>
      </c>
      <c r="O39" s="183">
        <f t="shared" si="8"/>
        <v>698</v>
      </c>
      <c r="P39" s="182">
        <f t="shared" si="8"/>
        <v>2400</v>
      </c>
      <c r="Q39" s="186">
        <f t="shared" si="8"/>
        <v>2400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72</v>
      </c>
      <c r="L40" s="187">
        <v>167</v>
      </c>
      <c r="M40" s="187">
        <v>292</v>
      </c>
      <c r="N40" s="187">
        <v>308</v>
      </c>
      <c r="O40" s="188">
        <v>385</v>
      </c>
      <c r="P40" s="187">
        <f>SUM(J40:O40)</f>
        <v>1224</v>
      </c>
      <c r="Q40" s="191">
        <f>I40+P40</f>
        <v>1224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150</v>
      </c>
      <c r="L41" s="187">
        <v>219</v>
      </c>
      <c r="M41" s="187">
        <v>238</v>
      </c>
      <c r="N41" s="187">
        <v>179</v>
      </c>
      <c r="O41" s="188">
        <v>141</v>
      </c>
      <c r="P41" s="187">
        <f>SUM(J41:O41)</f>
        <v>927</v>
      </c>
      <c r="Q41" s="191">
        <f>I41+P41</f>
        <v>927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4</v>
      </c>
      <c r="L42" s="209">
        <v>7</v>
      </c>
      <c r="M42" s="209">
        <v>16</v>
      </c>
      <c r="N42" s="209">
        <v>50</v>
      </c>
      <c r="O42" s="208">
        <v>172</v>
      </c>
      <c r="P42" s="209">
        <f>SUM(J42:O42)</f>
        <v>249</v>
      </c>
      <c r="Q42" s="210">
        <f>I42+P42</f>
        <v>249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4806</v>
      </c>
      <c r="H43" s="212">
        <f t="shared" si="9"/>
        <v>2775</v>
      </c>
      <c r="I43" s="213">
        <f t="shared" si="9"/>
        <v>7581</v>
      </c>
      <c r="J43" s="214">
        <f>J12+J32+J39</f>
        <v>0</v>
      </c>
      <c r="K43" s="212">
        <f t="shared" si="9"/>
        <v>5976</v>
      </c>
      <c r="L43" s="211">
        <f t="shared" si="9"/>
        <v>5092</v>
      </c>
      <c r="M43" s="211">
        <f t="shared" si="9"/>
        <v>4570</v>
      </c>
      <c r="N43" s="211">
        <f t="shared" si="9"/>
        <v>3183</v>
      </c>
      <c r="O43" s="212">
        <f t="shared" si="9"/>
        <v>3098</v>
      </c>
      <c r="P43" s="211">
        <f t="shared" si="9"/>
        <v>21919</v>
      </c>
      <c r="Q43" s="215">
        <f t="shared" si="9"/>
        <v>29500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6085252</v>
      </c>
      <c r="H45" s="183">
        <f t="shared" si="10"/>
        <v>5681842</v>
      </c>
      <c r="I45" s="184">
        <f t="shared" si="10"/>
        <v>11767094</v>
      </c>
      <c r="J45" s="185">
        <f t="shared" si="10"/>
        <v>0</v>
      </c>
      <c r="K45" s="183">
        <f t="shared" si="10"/>
        <v>17540774</v>
      </c>
      <c r="L45" s="182">
        <f t="shared" si="10"/>
        <v>16760632</v>
      </c>
      <c r="M45" s="182">
        <f t="shared" si="10"/>
        <v>17920628</v>
      </c>
      <c r="N45" s="182">
        <f t="shared" si="10"/>
        <v>12975433</v>
      </c>
      <c r="O45" s="183">
        <f t="shared" si="10"/>
        <v>12648175</v>
      </c>
      <c r="P45" s="182">
        <f t="shared" si="10"/>
        <v>77845642</v>
      </c>
      <c r="Q45" s="186">
        <f t="shared" si="10"/>
        <v>89612736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2947541</v>
      </c>
      <c r="H46" s="188">
        <f t="shared" si="11"/>
        <v>1906577</v>
      </c>
      <c r="I46" s="189">
        <f t="shared" si="11"/>
        <v>4854118</v>
      </c>
      <c r="J46" s="190">
        <f t="shared" si="11"/>
        <v>0</v>
      </c>
      <c r="K46" s="188">
        <f t="shared" si="11"/>
        <v>6677904</v>
      </c>
      <c r="L46" s="187">
        <f t="shared" si="11"/>
        <v>6308385</v>
      </c>
      <c r="M46" s="187">
        <f t="shared" si="11"/>
        <v>6933622</v>
      </c>
      <c r="N46" s="187">
        <f t="shared" si="11"/>
        <v>5736253</v>
      </c>
      <c r="O46" s="188">
        <f t="shared" si="11"/>
        <v>7275425</v>
      </c>
      <c r="P46" s="187">
        <f t="shared" si="11"/>
        <v>32931589</v>
      </c>
      <c r="Q46" s="191">
        <f t="shared" si="11"/>
        <v>37785707</v>
      </c>
    </row>
    <row r="47" spans="3:17" ht="18" customHeight="1">
      <c r="C47" s="130"/>
      <c r="D47" s="133"/>
      <c r="E47" s="134" t="s">
        <v>92</v>
      </c>
      <c r="F47" s="135"/>
      <c r="G47" s="187">
        <v>2652038</v>
      </c>
      <c r="H47" s="188">
        <v>1481520</v>
      </c>
      <c r="I47" s="189">
        <f>SUM(G47:H47)</f>
        <v>4133558</v>
      </c>
      <c r="J47" s="190">
        <v>0</v>
      </c>
      <c r="K47" s="188">
        <v>5439704</v>
      </c>
      <c r="L47" s="187">
        <v>4857163</v>
      </c>
      <c r="M47" s="187">
        <v>5130816</v>
      </c>
      <c r="N47" s="187">
        <v>4156955</v>
      </c>
      <c r="O47" s="188">
        <v>4361400</v>
      </c>
      <c r="P47" s="187">
        <f>SUM(J47:O47)</f>
        <v>23946038</v>
      </c>
      <c r="Q47" s="191">
        <f>I47+P47</f>
        <v>28079596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0</v>
      </c>
      <c r="I48" s="189">
        <f>SUM(G48:H48)</f>
        <v>0</v>
      </c>
      <c r="J48" s="190">
        <v>0</v>
      </c>
      <c r="K48" s="188">
        <v>32500</v>
      </c>
      <c r="L48" s="187">
        <v>48822</v>
      </c>
      <c r="M48" s="187">
        <v>160625</v>
      </c>
      <c r="N48" s="187">
        <v>296744</v>
      </c>
      <c r="O48" s="188">
        <v>1090669</v>
      </c>
      <c r="P48" s="187">
        <f>SUM(J48:O48)</f>
        <v>1629360</v>
      </c>
      <c r="Q48" s="191">
        <f>I48+P48</f>
        <v>1629360</v>
      </c>
    </row>
    <row r="49" spans="3:17" ht="18" customHeight="1">
      <c r="C49" s="130"/>
      <c r="D49" s="133"/>
      <c r="E49" s="134" t="s">
        <v>94</v>
      </c>
      <c r="F49" s="135"/>
      <c r="G49" s="187">
        <v>164089</v>
      </c>
      <c r="H49" s="188">
        <v>325781</v>
      </c>
      <c r="I49" s="189">
        <f>SUM(G49:H49)</f>
        <v>489870</v>
      </c>
      <c r="J49" s="190">
        <v>0</v>
      </c>
      <c r="K49" s="188">
        <v>896428</v>
      </c>
      <c r="L49" s="187">
        <v>1018384</v>
      </c>
      <c r="M49" s="187">
        <v>1336264</v>
      </c>
      <c r="N49" s="187">
        <v>1032154</v>
      </c>
      <c r="O49" s="188">
        <v>1568008</v>
      </c>
      <c r="P49" s="187">
        <f>SUM(J49:O49)</f>
        <v>5851238</v>
      </c>
      <c r="Q49" s="191">
        <f>I49+P49</f>
        <v>6341108</v>
      </c>
    </row>
    <row r="50" spans="3:17" ht="18" customHeight="1">
      <c r="C50" s="130"/>
      <c r="D50" s="133"/>
      <c r="E50" s="134" t="s">
        <v>95</v>
      </c>
      <c r="F50" s="135"/>
      <c r="G50" s="187">
        <v>26084</v>
      </c>
      <c r="H50" s="188">
        <v>29006</v>
      </c>
      <c r="I50" s="189">
        <f>SUM(G50:H50)</f>
        <v>55090</v>
      </c>
      <c r="J50" s="190">
        <v>0</v>
      </c>
      <c r="K50" s="188">
        <v>61302</v>
      </c>
      <c r="L50" s="187">
        <v>98226</v>
      </c>
      <c r="M50" s="187">
        <v>65587</v>
      </c>
      <c r="N50" s="187">
        <v>59690</v>
      </c>
      <c r="O50" s="188">
        <v>27928</v>
      </c>
      <c r="P50" s="187">
        <f>SUM(J50:O50)</f>
        <v>312733</v>
      </c>
      <c r="Q50" s="191">
        <f>I50+P50</f>
        <v>367823</v>
      </c>
    </row>
    <row r="51" spans="3:17" ht="18" customHeight="1">
      <c r="C51" s="130"/>
      <c r="D51" s="133"/>
      <c r="E51" s="295" t="s">
        <v>105</v>
      </c>
      <c r="F51" s="296"/>
      <c r="G51" s="187">
        <v>105330</v>
      </c>
      <c r="H51" s="188">
        <v>70270</v>
      </c>
      <c r="I51" s="189">
        <f>SUM(G51:H51)</f>
        <v>175600</v>
      </c>
      <c r="J51" s="190">
        <v>0</v>
      </c>
      <c r="K51" s="188">
        <v>247970</v>
      </c>
      <c r="L51" s="187">
        <v>285790</v>
      </c>
      <c r="M51" s="187">
        <v>240330</v>
      </c>
      <c r="N51" s="187">
        <v>190710</v>
      </c>
      <c r="O51" s="188">
        <v>227420</v>
      </c>
      <c r="P51" s="187">
        <f>SUM(J51:O51)</f>
        <v>1192220</v>
      </c>
      <c r="Q51" s="191">
        <f>I51+P51</f>
        <v>1367820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1571776</v>
      </c>
      <c r="H52" s="188">
        <f t="shared" si="12"/>
        <v>2333464</v>
      </c>
      <c r="I52" s="189">
        <f t="shared" si="12"/>
        <v>3905240</v>
      </c>
      <c r="J52" s="190">
        <f t="shared" si="12"/>
        <v>0</v>
      </c>
      <c r="K52" s="188">
        <f t="shared" si="12"/>
        <v>5641863</v>
      </c>
      <c r="L52" s="187">
        <f t="shared" si="12"/>
        <v>5491712</v>
      </c>
      <c r="M52" s="187">
        <f t="shared" si="12"/>
        <v>5007477</v>
      </c>
      <c r="N52" s="187">
        <f t="shared" si="12"/>
        <v>2748013</v>
      </c>
      <c r="O52" s="188">
        <f t="shared" si="12"/>
        <v>1410269</v>
      </c>
      <c r="P52" s="187">
        <f t="shared" si="12"/>
        <v>20299334</v>
      </c>
      <c r="Q52" s="191">
        <f t="shared" si="12"/>
        <v>24204574</v>
      </c>
    </row>
    <row r="53" spans="3:17" ht="18" customHeight="1">
      <c r="C53" s="130"/>
      <c r="D53" s="133"/>
      <c r="E53" s="137" t="s">
        <v>97</v>
      </c>
      <c r="F53" s="137"/>
      <c r="G53" s="187">
        <v>1261851</v>
      </c>
      <c r="H53" s="188">
        <v>1859208</v>
      </c>
      <c r="I53" s="189">
        <f>SUM(G53:H53)</f>
        <v>3121059</v>
      </c>
      <c r="J53" s="190">
        <v>0</v>
      </c>
      <c r="K53" s="188">
        <v>4676724</v>
      </c>
      <c r="L53" s="187">
        <v>4364889</v>
      </c>
      <c r="M53" s="187">
        <v>3942377</v>
      </c>
      <c r="N53" s="187">
        <v>2053998</v>
      </c>
      <c r="O53" s="188">
        <v>1177968</v>
      </c>
      <c r="P53" s="187">
        <f>SUM(J53:O53)</f>
        <v>16215956</v>
      </c>
      <c r="Q53" s="191">
        <f>I53+P53</f>
        <v>19337015</v>
      </c>
    </row>
    <row r="54" spans="3:17" ht="18" customHeight="1">
      <c r="C54" s="130"/>
      <c r="D54" s="133"/>
      <c r="E54" s="137" t="s">
        <v>98</v>
      </c>
      <c r="F54" s="137"/>
      <c r="G54" s="187">
        <v>309925</v>
      </c>
      <c r="H54" s="188">
        <v>474256</v>
      </c>
      <c r="I54" s="189">
        <f>SUM(G54:H54)</f>
        <v>784181</v>
      </c>
      <c r="J54" s="190">
        <v>0</v>
      </c>
      <c r="K54" s="188">
        <v>965139</v>
      </c>
      <c r="L54" s="187">
        <v>1126823</v>
      </c>
      <c r="M54" s="187">
        <v>1065100</v>
      </c>
      <c r="N54" s="187">
        <v>694015</v>
      </c>
      <c r="O54" s="188">
        <v>232301</v>
      </c>
      <c r="P54" s="187">
        <f>SUM(J54:O54)</f>
        <v>4083378</v>
      </c>
      <c r="Q54" s="191">
        <f>I54+P54</f>
        <v>4867559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21341</v>
      </c>
      <c r="H55" s="188">
        <f t="shared" si="13"/>
        <v>113795</v>
      </c>
      <c r="I55" s="189">
        <f t="shared" si="13"/>
        <v>135136</v>
      </c>
      <c r="J55" s="190">
        <f t="shared" si="13"/>
        <v>0</v>
      </c>
      <c r="K55" s="188">
        <f t="shared" si="13"/>
        <v>689594</v>
      </c>
      <c r="L55" s="187">
        <f t="shared" si="13"/>
        <v>943240</v>
      </c>
      <c r="M55" s="187">
        <f t="shared" si="13"/>
        <v>1568110</v>
      </c>
      <c r="N55" s="187">
        <f t="shared" si="13"/>
        <v>1427543</v>
      </c>
      <c r="O55" s="188">
        <f t="shared" si="13"/>
        <v>902995</v>
      </c>
      <c r="P55" s="187">
        <f t="shared" si="13"/>
        <v>5531482</v>
      </c>
      <c r="Q55" s="191">
        <f t="shared" si="13"/>
        <v>5666618</v>
      </c>
    </row>
    <row r="56" spans="3:17" ht="18" customHeight="1">
      <c r="C56" s="130"/>
      <c r="D56" s="133"/>
      <c r="E56" s="134" t="s">
        <v>99</v>
      </c>
      <c r="F56" s="135"/>
      <c r="G56" s="187">
        <v>18770</v>
      </c>
      <c r="H56" s="188">
        <v>93854</v>
      </c>
      <c r="I56" s="189">
        <f>SUM(G56:H56)</f>
        <v>112624</v>
      </c>
      <c r="J56" s="190">
        <v>0</v>
      </c>
      <c r="K56" s="188">
        <v>633865</v>
      </c>
      <c r="L56" s="187">
        <v>771337</v>
      </c>
      <c r="M56" s="187">
        <v>1221242</v>
      </c>
      <c r="N56" s="187">
        <v>1160374</v>
      </c>
      <c r="O56" s="188">
        <v>679637</v>
      </c>
      <c r="P56" s="187">
        <f>SUM(J56:O56)</f>
        <v>4466455</v>
      </c>
      <c r="Q56" s="191">
        <f>I56+P56</f>
        <v>4579079</v>
      </c>
    </row>
    <row r="57" spans="3:17" ht="18" customHeight="1">
      <c r="C57" s="130"/>
      <c r="D57" s="133"/>
      <c r="E57" s="284" t="s">
        <v>100</v>
      </c>
      <c r="F57" s="286"/>
      <c r="G57" s="187">
        <v>2571</v>
      </c>
      <c r="H57" s="188">
        <v>19941</v>
      </c>
      <c r="I57" s="189">
        <f>SUM(G57:H57)</f>
        <v>22512</v>
      </c>
      <c r="J57" s="190">
        <v>0</v>
      </c>
      <c r="K57" s="188">
        <v>55729</v>
      </c>
      <c r="L57" s="187">
        <v>171903</v>
      </c>
      <c r="M57" s="187">
        <v>346868</v>
      </c>
      <c r="N57" s="187">
        <v>267169</v>
      </c>
      <c r="O57" s="188">
        <v>223358</v>
      </c>
      <c r="P57" s="187">
        <f>SUM(J57:O57)</f>
        <v>1065027</v>
      </c>
      <c r="Q57" s="191">
        <f>I57+P57</f>
        <v>1087539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284725</v>
      </c>
      <c r="H59" s="188">
        <f t="shared" si="14"/>
        <v>313317</v>
      </c>
      <c r="I59" s="189">
        <f t="shared" si="14"/>
        <v>598042</v>
      </c>
      <c r="J59" s="190">
        <f t="shared" si="14"/>
        <v>0</v>
      </c>
      <c r="K59" s="188">
        <f t="shared" si="14"/>
        <v>771724</v>
      </c>
      <c r="L59" s="187">
        <f t="shared" si="14"/>
        <v>1146920</v>
      </c>
      <c r="M59" s="187">
        <f t="shared" si="14"/>
        <v>1219706</v>
      </c>
      <c r="N59" s="187">
        <f t="shared" si="14"/>
        <v>939154</v>
      </c>
      <c r="O59" s="188">
        <f t="shared" si="14"/>
        <v>953176</v>
      </c>
      <c r="P59" s="187">
        <f t="shared" si="14"/>
        <v>5030680</v>
      </c>
      <c r="Q59" s="191">
        <f t="shared" si="14"/>
        <v>5628722</v>
      </c>
    </row>
    <row r="60" spans="3:17" ht="18" customHeight="1">
      <c r="C60" s="130"/>
      <c r="D60" s="133"/>
      <c r="E60" s="134" t="s">
        <v>102</v>
      </c>
      <c r="F60" s="135"/>
      <c r="G60" s="187">
        <v>284725</v>
      </c>
      <c r="H60" s="188">
        <v>313317</v>
      </c>
      <c r="I60" s="189">
        <f>SUM(G60:H60)</f>
        <v>598042</v>
      </c>
      <c r="J60" s="190">
        <v>0</v>
      </c>
      <c r="K60" s="188">
        <v>771724</v>
      </c>
      <c r="L60" s="187">
        <v>1146920</v>
      </c>
      <c r="M60" s="187">
        <v>1219706</v>
      </c>
      <c r="N60" s="187">
        <v>939154</v>
      </c>
      <c r="O60" s="188">
        <v>953176</v>
      </c>
      <c r="P60" s="187">
        <f>SUM(J60:O60)</f>
        <v>5030680</v>
      </c>
      <c r="Q60" s="191">
        <f>I60+P60</f>
        <v>5628722</v>
      </c>
    </row>
    <row r="61" spans="3:17" ht="18" customHeight="1">
      <c r="C61" s="158"/>
      <c r="D61" s="134" t="s">
        <v>106</v>
      </c>
      <c r="E61" s="136"/>
      <c r="F61" s="136"/>
      <c r="G61" s="218">
        <v>421681</v>
      </c>
      <c r="H61" s="218">
        <v>580801</v>
      </c>
      <c r="I61" s="219">
        <f>SUM(G61:H61)</f>
        <v>1002482</v>
      </c>
      <c r="J61" s="220">
        <v>0</v>
      </c>
      <c r="K61" s="218">
        <v>1629713</v>
      </c>
      <c r="L61" s="221">
        <v>1349113</v>
      </c>
      <c r="M61" s="221">
        <v>1749598</v>
      </c>
      <c r="N61" s="221">
        <v>1291758</v>
      </c>
      <c r="O61" s="218">
        <v>1386900</v>
      </c>
      <c r="P61" s="221">
        <f>SUM(J61:O61)</f>
        <v>7407082</v>
      </c>
      <c r="Q61" s="222">
        <f>I61+P61</f>
        <v>8409564</v>
      </c>
    </row>
    <row r="62" spans="3:17" ht="18" customHeight="1">
      <c r="C62" s="145"/>
      <c r="D62" s="146" t="s">
        <v>107</v>
      </c>
      <c r="E62" s="147"/>
      <c r="F62" s="147"/>
      <c r="G62" s="192">
        <v>838188</v>
      </c>
      <c r="H62" s="193">
        <v>433888</v>
      </c>
      <c r="I62" s="194">
        <f>SUM(G62:H62)</f>
        <v>1272076</v>
      </c>
      <c r="J62" s="195">
        <v>0</v>
      </c>
      <c r="K62" s="193">
        <v>2129976</v>
      </c>
      <c r="L62" s="192">
        <v>1521262</v>
      </c>
      <c r="M62" s="192">
        <v>1442115</v>
      </c>
      <c r="N62" s="192">
        <v>832712</v>
      </c>
      <c r="O62" s="193">
        <v>719410</v>
      </c>
      <c r="P62" s="194">
        <f>SUM(J62:O62)</f>
        <v>6645475</v>
      </c>
      <c r="Q62" s="196">
        <f>I62+P62</f>
        <v>7917551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25767</v>
      </c>
      <c r="H63" s="183">
        <f t="shared" si="15"/>
        <v>220646</v>
      </c>
      <c r="I63" s="184">
        <f t="shared" si="15"/>
        <v>246413</v>
      </c>
      <c r="J63" s="185">
        <f t="shared" si="15"/>
        <v>0</v>
      </c>
      <c r="K63" s="183">
        <f t="shared" si="15"/>
        <v>2552476</v>
      </c>
      <c r="L63" s="182">
        <f t="shared" si="15"/>
        <v>2297346</v>
      </c>
      <c r="M63" s="182">
        <f t="shared" si="15"/>
        <v>2629176</v>
      </c>
      <c r="N63" s="182">
        <f t="shared" si="15"/>
        <v>2219569</v>
      </c>
      <c r="O63" s="183">
        <f t="shared" si="15"/>
        <v>943334</v>
      </c>
      <c r="P63" s="182">
        <f t="shared" si="15"/>
        <v>10641901</v>
      </c>
      <c r="Q63" s="186">
        <f t="shared" si="15"/>
        <v>10888314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15302</v>
      </c>
      <c r="H65" s="188">
        <v>32094</v>
      </c>
      <c r="I65" s="189">
        <f>SUM(G65:H65)</f>
        <v>47396</v>
      </c>
      <c r="J65" s="190">
        <v>0</v>
      </c>
      <c r="K65" s="188">
        <v>146098</v>
      </c>
      <c r="L65" s="187">
        <v>172890</v>
      </c>
      <c r="M65" s="187">
        <v>349200</v>
      </c>
      <c r="N65" s="187">
        <v>346904</v>
      </c>
      <c r="O65" s="188">
        <v>271314</v>
      </c>
      <c r="P65" s="187">
        <f t="shared" si="16"/>
        <v>1286406</v>
      </c>
      <c r="Q65" s="191">
        <f t="shared" si="17"/>
        <v>1333802</v>
      </c>
    </row>
    <row r="66" spans="3:17" ht="18" customHeight="1">
      <c r="C66" s="130"/>
      <c r="D66" s="284" t="s">
        <v>80</v>
      </c>
      <c r="E66" s="285"/>
      <c r="F66" s="286"/>
      <c r="G66" s="187">
        <v>10465</v>
      </c>
      <c r="H66" s="188">
        <v>45594</v>
      </c>
      <c r="I66" s="189">
        <f>SUM(G66:H66)</f>
        <v>56059</v>
      </c>
      <c r="J66" s="190">
        <v>0</v>
      </c>
      <c r="K66" s="188">
        <v>121178</v>
      </c>
      <c r="L66" s="187">
        <v>209252</v>
      </c>
      <c r="M66" s="187">
        <v>416040</v>
      </c>
      <c r="N66" s="187">
        <v>308819</v>
      </c>
      <c r="O66" s="188">
        <v>30120</v>
      </c>
      <c r="P66" s="187">
        <f t="shared" si="16"/>
        <v>1085409</v>
      </c>
      <c r="Q66" s="191">
        <f t="shared" si="17"/>
        <v>1141468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142958</v>
      </c>
      <c r="I67" s="189">
        <f>SUM(G67:H67)</f>
        <v>142958</v>
      </c>
      <c r="J67" s="200"/>
      <c r="K67" s="188">
        <v>2285200</v>
      </c>
      <c r="L67" s="187">
        <v>1915204</v>
      </c>
      <c r="M67" s="187">
        <v>1863936</v>
      </c>
      <c r="N67" s="187">
        <v>1563846</v>
      </c>
      <c r="O67" s="188">
        <v>641900</v>
      </c>
      <c r="P67" s="187">
        <f t="shared" si="16"/>
        <v>8270086</v>
      </c>
      <c r="Q67" s="191">
        <f t="shared" si="17"/>
        <v>8413044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5255199</v>
      </c>
      <c r="L70" s="182">
        <f t="shared" si="18"/>
        <v>9937518</v>
      </c>
      <c r="M70" s="182">
        <f t="shared" si="18"/>
        <v>14428332</v>
      </c>
      <c r="N70" s="182">
        <f t="shared" si="18"/>
        <v>15449362</v>
      </c>
      <c r="O70" s="183">
        <f t="shared" si="18"/>
        <v>21850521</v>
      </c>
      <c r="P70" s="182">
        <f t="shared" si="18"/>
        <v>66920932</v>
      </c>
      <c r="Q70" s="186">
        <f t="shared" si="18"/>
        <v>66920932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1547920</v>
      </c>
      <c r="L71" s="187">
        <v>3877663</v>
      </c>
      <c r="M71" s="187">
        <v>7350142</v>
      </c>
      <c r="N71" s="187">
        <v>8401089</v>
      </c>
      <c r="O71" s="188">
        <v>11125721</v>
      </c>
      <c r="P71" s="187">
        <f>SUM(J71:O71)</f>
        <v>32302535</v>
      </c>
      <c r="Q71" s="191">
        <f>I71+P71</f>
        <v>32302535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3615998</v>
      </c>
      <c r="L72" s="187">
        <v>5858091</v>
      </c>
      <c r="M72" s="187">
        <v>6540737</v>
      </c>
      <c r="N72" s="187">
        <v>5261397</v>
      </c>
      <c r="O72" s="188">
        <v>4189648</v>
      </c>
      <c r="P72" s="187">
        <f>SUM(J72:O72)</f>
        <v>25465871</v>
      </c>
      <c r="Q72" s="191">
        <f>I72+P72</f>
        <v>25465871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91281</v>
      </c>
      <c r="L73" s="209">
        <v>201764</v>
      </c>
      <c r="M73" s="209">
        <v>537453</v>
      </c>
      <c r="N73" s="209">
        <v>1786876</v>
      </c>
      <c r="O73" s="208">
        <v>6535152</v>
      </c>
      <c r="P73" s="209">
        <f>SUM(J73:O73)</f>
        <v>9152526</v>
      </c>
      <c r="Q73" s="210">
        <f>I73+P73</f>
        <v>9152526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6111019</v>
      </c>
      <c r="H74" s="212">
        <f t="shared" si="19"/>
        <v>5902488</v>
      </c>
      <c r="I74" s="213">
        <f t="shared" si="19"/>
        <v>12013507</v>
      </c>
      <c r="J74" s="214">
        <f t="shared" si="19"/>
        <v>0</v>
      </c>
      <c r="K74" s="212">
        <f t="shared" si="19"/>
        <v>25348449</v>
      </c>
      <c r="L74" s="211">
        <f t="shared" si="19"/>
        <v>28995496</v>
      </c>
      <c r="M74" s="211">
        <f t="shared" si="19"/>
        <v>34978136</v>
      </c>
      <c r="N74" s="211">
        <f t="shared" si="19"/>
        <v>30644364</v>
      </c>
      <c r="O74" s="212">
        <f t="shared" si="19"/>
        <v>35442030</v>
      </c>
      <c r="P74" s="211">
        <f t="shared" si="19"/>
        <v>155408475</v>
      </c>
      <c r="Q74" s="215">
        <f t="shared" si="19"/>
        <v>167421982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68360297</v>
      </c>
      <c r="H76" s="183">
        <f t="shared" si="20"/>
        <v>61585800</v>
      </c>
      <c r="I76" s="184">
        <f t="shared" si="20"/>
        <v>129946097</v>
      </c>
      <c r="J76" s="185">
        <f t="shared" si="20"/>
        <v>0</v>
      </c>
      <c r="K76" s="223">
        <f t="shared" si="20"/>
        <v>187421390</v>
      </c>
      <c r="L76" s="182">
        <f t="shared" si="20"/>
        <v>177754288</v>
      </c>
      <c r="M76" s="182">
        <f t="shared" si="20"/>
        <v>190497226</v>
      </c>
      <c r="N76" s="182">
        <f t="shared" si="20"/>
        <v>137936191</v>
      </c>
      <c r="O76" s="183">
        <f t="shared" si="20"/>
        <v>133520639</v>
      </c>
      <c r="P76" s="182">
        <f t="shared" si="20"/>
        <v>827129734</v>
      </c>
      <c r="Q76" s="186">
        <f t="shared" si="20"/>
        <v>957075831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31420919</v>
      </c>
      <c r="H77" s="188">
        <f t="shared" si="21"/>
        <v>20290152</v>
      </c>
      <c r="I77" s="189">
        <f t="shared" si="21"/>
        <v>51711071</v>
      </c>
      <c r="J77" s="190">
        <f t="shared" si="21"/>
        <v>0</v>
      </c>
      <c r="K77" s="224">
        <f t="shared" si="21"/>
        <v>71080391</v>
      </c>
      <c r="L77" s="187">
        <f t="shared" si="21"/>
        <v>67090995</v>
      </c>
      <c r="M77" s="187">
        <f t="shared" si="21"/>
        <v>73781045</v>
      </c>
      <c r="N77" s="187">
        <f t="shared" si="21"/>
        <v>61044229</v>
      </c>
      <c r="O77" s="188">
        <f t="shared" si="21"/>
        <v>77395447</v>
      </c>
      <c r="P77" s="187">
        <f t="shared" si="21"/>
        <v>350392107</v>
      </c>
      <c r="Q77" s="191">
        <f t="shared" si="21"/>
        <v>402103178</v>
      </c>
    </row>
    <row r="78" spans="3:17" ht="18" customHeight="1">
      <c r="C78" s="130"/>
      <c r="D78" s="133"/>
      <c r="E78" s="134" t="s">
        <v>92</v>
      </c>
      <c r="F78" s="135"/>
      <c r="G78" s="187">
        <v>28362718</v>
      </c>
      <c r="H78" s="188">
        <v>15847459</v>
      </c>
      <c r="I78" s="189">
        <f>SUM(G78:H78)</f>
        <v>44210177</v>
      </c>
      <c r="J78" s="190">
        <v>0</v>
      </c>
      <c r="K78" s="224">
        <v>58157953</v>
      </c>
      <c r="L78" s="187">
        <v>51946676</v>
      </c>
      <c r="M78" s="187">
        <v>54876657</v>
      </c>
      <c r="N78" s="187">
        <v>44450784</v>
      </c>
      <c r="O78" s="188">
        <v>46624598</v>
      </c>
      <c r="P78" s="187">
        <f>SUM(J78:O78)</f>
        <v>256056668</v>
      </c>
      <c r="Q78" s="191">
        <f>I78+P78</f>
        <v>300266845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0</v>
      </c>
      <c r="I79" s="189">
        <f>SUM(G79:H79)</f>
        <v>0</v>
      </c>
      <c r="J79" s="190">
        <v>0</v>
      </c>
      <c r="K79" s="224">
        <v>347750</v>
      </c>
      <c r="L79" s="187">
        <v>521057</v>
      </c>
      <c r="M79" s="187">
        <v>1718687</v>
      </c>
      <c r="N79" s="187">
        <v>3173376</v>
      </c>
      <c r="O79" s="188">
        <v>11670156</v>
      </c>
      <c r="P79" s="187">
        <f>SUM(J79:O79)</f>
        <v>17431026</v>
      </c>
      <c r="Q79" s="191">
        <f>I79+P79</f>
        <v>17431026</v>
      </c>
    </row>
    <row r="80" spans="3:17" ht="18" customHeight="1">
      <c r="C80" s="130"/>
      <c r="D80" s="133"/>
      <c r="E80" s="134" t="s">
        <v>94</v>
      </c>
      <c r="F80" s="135"/>
      <c r="G80" s="187">
        <v>1730743</v>
      </c>
      <c r="H80" s="188">
        <v>3433983</v>
      </c>
      <c r="I80" s="189">
        <f>SUM(G80:H80)</f>
        <v>5164726</v>
      </c>
      <c r="J80" s="190">
        <v>0</v>
      </c>
      <c r="K80" s="224">
        <v>9450995</v>
      </c>
      <c r="L80" s="187">
        <v>10729089</v>
      </c>
      <c r="M80" s="187">
        <v>14092176</v>
      </c>
      <c r="N80" s="187">
        <v>10883248</v>
      </c>
      <c r="O80" s="188">
        <v>16532131</v>
      </c>
      <c r="P80" s="187">
        <f>SUM(J80:O80)</f>
        <v>61687639</v>
      </c>
      <c r="Q80" s="191">
        <f>I80+P80</f>
        <v>66852365</v>
      </c>
    </row>
    <row r="81" spans="3:17" ht="18" customHeight="1">
      <c r="C81" s="130"/>
      <c r="D81" s="133"/>
      <c r="E81" s="134" t="s">
        <v>95</v>
      </c>
      <c r="F81" s="135"/>
      <c r="G81" s="187">
        <v>274158</v>
      </c>
      <c r="H81" s="188">
        <v>306010</v>
      </c>
      <c r="I81" s="189">
        <f>SUM(G81:H81)</f>
        <v>580168</v>
      </c>
      <c r="J81" s="190">
        <v>0</v>
      </c>
      <c r="K81" s="224">
        <v>643993</v>
      </c>
      <c r="L81" s="187">
        <v>1036273</v>
      </c>
      <c r="M81" s="187">
        <v>690225</v>
      </c>
      <c r="N81" s="187">
        <v>629721</v>
      </c>
      <c r="O81" s="188">
        <v>294362</v>
      </c>
      <c r="P81" s="187">
        <f>SUM(J81:O81)</f>
        <v>3294574</v>
      </c>
      <c r="Q81" s="191">
        <f>I81+P81</f>
        <v>3874742</v>
      </c>
    </row>
    <row r="82" spans="3:17" ht="18" customHeight="1">
      <c r="C82" s="130"/>
      <c r="D82" s="133"/>
      <c r="E82" s="295" t="s">
        <v>105</v>
      </c>
      <c r="F82" s="296"/>
      <c r="G82" s="187">
        <v>1053300</v>
      </c>
      <c r="H82" s="188">
        <v>702700</v>
      </c>
      <c r="I82" s="189">
        <f>SUM(G82:H82)</f>
        <v>1756000</v>
      </c>
      <c r="J82" s="190">
        <v>0</v>
      </c>
      <c r="K82" s="224">
        <v>2479700</v>
      </c>
      <c r="L82" s="187">
        <v>2857900</v>
      </c>
      <c r="M82" s="187">
        <v>2403300</v>
      </c>
      <c r="N82" s="187">
        <v>1907100</v>
      </c>
      <c r="O82" s="188">
        <v>2274200</v>
      </c>
      <c r="P82" s="187">
        <f>SUM(J82:O82)</f>
        <v>11922200</v>
      </c>
      <c r="Q82" s="191">
        <f>I82+P82</f>
        <v>13678200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16451386</v>
      </c>
      <c r="H83" s="188">
        <f t="shared" si="22"/>
        <v>24428418</v>
      </c>
      <c r="I83" s="189">
        <f t="shared" si="22"/>
        <v>40879804</v>
      </c>
      <c r="J83" s="190">
        <f t="shared" si="22"/>
        <v>0</v>
      </c>
      <c r="K83" s="224">
        <f t="shared" si="22"/>
        <v>59017529</v>
      </c>
      <c r="L83" s="187">
        <f t="shared" si="22"/>
        <v>57468551</v>
      </c>
      <c r="M83" s="187">
        <f t="shared" si="22"/>
        <v>52403801</v>
      </c>
      <c r="N83" s="187">
        <f t="shared" si="22"/>
        <v>28769019</v>
      </c>
      <c r="O83" s="188">
        <f t="shared" si="22"/>
        <v>14760468</v>
      </c>
      <c r="P83" s="187">
        <f t="shared" si="22"/>
        <v>212419368</v>
      </c>
      <c r="Q83" s="191">
        <f t="shared" si="22"/>
        <v>253299172</v>
      </c>
    </row>
    <row r="84" spans="3:17" ht="18" customHeight="1">
      <c r="C84" s="130"/>
      <c r="D84" s="133"/>
      <c r="E84" s="137" t="s">
        <v>97</v>
      </c>
      <c r="F84" s="137"/>
      <c r="G84" s="187">
        <v>13183267</v>
      </c>
      <c r="H84" s="188">
        <v>19427853</v>
      </c>
      <c r="I84" s="189">
        <f>SUM(G84:H84)</f>
        <v>32611120</v>
      </c>
      <c r="J84" s="190">
        <v>0</v>
      </c>
      <c r="K84" s="224">
        <v>48837262</v>
      </c>
      <c r="L84" s="187">
        <v>45588273</v>
      </c>
      <c r="M84" s="187">
        <v>41192631</v>
      </c>
      <c r="N84" s="187">
        <v>21447204</v>
      </c>
      <c r="O84" s="188">
        <v>12309704</v>
      </c>
      <c r="P84" s="187">
        <f>SUM(J84:O84)</f>
        <v>169375074</v>
      </c>
      <c r="Q84" s="191">
        <f>I84+P84</f>
        <v>201986194</v>
      </c>
    </row>
    <row r="85" spans="3:17" ht="18" customHeight="1">
      <c r="C85" s="130"/>
      <c r="D85" s="133"/>
      <c r="E85" s="137" t="s">
        <v>98</v>
      </c>
      <c r="F85" s="137"/>
      <c r="G85" s="187">
        <v>3268119</v>
      </c>
      <c r="H85" s="188">
        <v>5000565</v>
      </c>
      <c r="I85" s="189">
        <f>SUM(G85:H85)</f>
        <v>8268684</v>
      </c>
      <c r="J85" s="190">
        <v>0</v>
      </c>
      <c r="K85" s="224">
        <v>10180267</v>
      </c>
      <c r="L85" s="187">
        <v>11880278</v>
      </c>
      <c r="M85" s="187">
        <v>11211170</v>
      </c>
      <c r="N85" s="187">
        <v>7321815</v>
      </c>
      <c r="O85" s="188">
        <v>2450764</v>
      </c>
      <c r="P85" s="187">
        <f>SUM(J85:O85)</f>
        <v>43044294</v>
      </c>
      <c r="Q85" s="191">
        <f>I85+P85</f>
        <v>51312978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223009</v>
      </c>
      <c r="H86" s="188">
        <f t="shared" si="23"/>
        <v>1189143</v>
      </c>
      <c r="I86" s="189">
        <f t="shared" si="23"/>
        <v>1412152</v>
      </c>
      <c r="J86" s="190">
        <f t="shared" si="23"/>
        <v>0</v>
      </c>
      <c r="K86" s="224">
        <f t="shared" si="23"/>
        <v>7206194</v>
      </c>
      <c r="L86" s="187">
        <f t="shared" si="23"/>
        <v>9849009</v>
      </c>
      <c r="M86" s="187">
        <f t="shared" si="23"/>
        <v>16354009</v>
      </c>
      <c r="N86" s="187">
        <f t="shared" si="23"/>
        <v>14904213</v>
      </c>
      <c r="O86" s="188">
        <f t="shared" si="23"/>
        <v>9436251</v>
      </c>
      <c r="P86" s="187">
        <f t="shared" si="23"/>
        <v>57749676</v>
      </c>
      <c r="Q86" s="191">
        <f t="shared" si="23"/>
        <v>59161828</v>
      </c>
    </row>
    <row r="87" spans="3:17" ht="18" customHeight="1">
      <c r="C87" s="130"/>
      <c r="D87" s="133"/>
      <c r="E87" s="134" t="s">
        <v>99</v>
      </c>
      <c r="F87" s="135"/>
      <c r="G87" s="187">
        <v>196143</v>
      </c>
      <c r="H87" s="188">
        <v>980762</v>
      </c>
      <c r="I87" s="189">
        <f>SUM(G87:H87)</f>
        <v>1176905</v>
      </c>
      <c r="J87" s="190">
        <v>0</v>
      </c>
      <c r="K87" s="224">
        <v>6623831</v>
      </c>
      <c r="L87" s="187">
        <v>8053766</v>
      </c>
      <c r="M87" s="187">
        <v>12746863</v>
      </c>
      <c r="N87" s="187">
        <v>12112312</v>
      </c>
      <c r="O87" s="188">
        <v>7102173</v>
      </c>
      <c r="P87" s="187">
        <f>SUM(J87:O87)</f>
        <v>46638945</v>
      </c>
      <c r="Q87" s="191">
        <f>I87+P87</f>
        <v>47815850</v>
      </c>
    </row>
    <row r="88" spans="3:17" ht="18" customHeight="1">
      <c r="C88" s="130"/>
      <c r="D88" s="133"/>
      <c r="E88" s="284" t="s">
        <v>100</v>
      </c>
      <c r="F88" s="286"/>
      <c r="G88" s="187">
        <v>26866</v>
      </c>
      <c r="H88" s="188">
        <v>208381</v>
      </c>
      <c r="I88" s="189">
        <f>SUM(G88:H88)</f>
        <v>235247</v>
      </c>
      <c r="J88" s="190">
        <v>0</v>
      </c>
      <c r="K88" s="224">
        <v>582363</v>
      </c>
      <c r="L88" s="187">
        <v>1795243</v>
      </c>
      <c r="M88" s="187">
        <v>3607146</v>
      </c>
      <c r="N88" s="187">
        <v>2791901</v>
      </c>
      <c r="O88" s="188">
        <v>2334078</v>
      </c>
      <c r="P88" s="187">
        <f>SUM(J88:O88)</f>
        <v>11110731</v>
      </c>
      <c r="Q88" s="191">
        <f>I88+P88</f>
        <v>11345978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6895050</v>
      </c>
      <c r="H90" s="188">
        <f t="shared" si="24"/>
        <v>4991943</v>
      </c>
      <c r="I90" s="189">
        <f t="shared" si="24"/>
        <v>11886993</v>
      </c>
      <c r="J90" s="190">
        <f t="shared" si="24"/>
        <v>0</v>
      </c>
      <c r="K90" s="188">
        <f t="shared" si="24"/>
        <v>10323141</v>
      </c>
      <c r="L90" s="187">
        <f t="shared" si="24"/>
        <v>12999881</v>
      </c>
      <c r="M90" s="187">
        <f t="shared" si="24"/>
        <v>14279024</v>
      </c>
      <c r="N90" s="187">
        <f t="shared" si="24"/>
        <v>10833635</v>
      </c>
      <c r="O90" s="188">
        <f t="shared" si="24"/>
        <v>9743000</v>
      </c>
      <c r="P90" s="187">
        <f t="shared" si="24"/>
        <v>58178681</v>
      </c>
      <c r="Q90" s="191">
        <f t="shared" si="24"/>
        <v>70065674</v>
      </c>
    </row>
    <row r="91" spans="3:17" ht="18" customHeight="1">
      <c r="C91" s="130"/>
      <c r="D91" s="133"/>
      <c r="E91" s="139" t="s">
        <v>102</v>
      </c>
      <c r="F91" s="135"/>
      <c r="G91" s="187">
        <v>2847250</v>
      </c>
      <c r="H91" s="188">
        <v>3133170</v>
      </c>
      <c r="I91" s="189">
        <f>SUM(G91:H91)</f>
        <v>5980420</v>
      </c>
      <c r="J91" s="190">
        <v>0</v>
      </c>
      <c r="K91" s="188">
        <v>7717240</v>
      </c>
      <c r="L91" s="187">
        <v>11469200</v>
      </c>
      <c r="M91" s="187">
        <v>12197060</v>
      </c>
      <c r="N91" s="187">
        <v>9391540</v>
      </c>
      <c r="O91" s="188">
        <v>9531760</v>
      </c>
      <c r="P91" s="187">
        <f>SUM(J91:O91)</f>
        <v>50306800</v>
      </c>
      <c r="Q91" s="191">
        <f>I91+P91</f>
        <v>56287220</v>
      </c>
    </row>
    <row r="92" spans="3:17" ht="18" customHeight="1">
      <c r="C92" s="130"/>
      <c r="D92" s="140"/>
      <c r="E92" s="137" t="s">
        <v>74</v>
      </c>
      <c r="F92" s="141"/>
      <c r="G92" s="187">
        <v>782663</v>
      </c>
      <c r="H92" s="188">
        <v>501352</v>
      </c>
      <c r="I92" s="189">
        <f>SUM(G92:H92)</f>
        <v>1284015</v>
      </c>
      <c r="J92" s="190">
        <v>0</v>
      </c>
      <c r="K92" s="188">
        <v>593205</v>
      </c>
      <c r="L92" s="187">
        <v>696498</v>
      </c>
      <c r="M92" s="187">
        <v>751079</v>
      </c>
      <c r="N92" s="187">
        <v>555245</v>
      </c>
      <c r="O92" s="188">
        <v>211240</v>
      </c>
      <c r="P92" s="187">
        <f>SUM(J92:O92)</f>
        <v>2807267</v>
      </c>
      <c r="Q92" s="191">
        <f>I92+P92</f>
        <v>4091282</v>
      </c>
    </row>
    <row r="93" spans="3:17" ht="18" customHeight="1">
      <c r="C93" s="130"/>
      <c r="D93" s="142"/>
      <c r="E93" s="134" t="s">
        <v>75</v>
      </c>
      <c r="F93" s="143"/>
      <c r="G93" s="187">
        <v>3265137</v>
      </c>
      <c r="H93" s="188">
        <v>1357421</v>
      </c>
      <c r="I93" s="189">
        <f>SUM(G93:H93)</f>
        <v>4622558</v>
      </c>
      <c r="J93" s="190">
        <v>0</v>
      </c>
      <c r="K93" s="188">
        <v>2012696</v>
      </c>
      <c r="L93" s="187">
        <v>834183</v>
      </c>
      <c r="M93" s="187">
        <v>1330885</v>
      </c>
      <c r="N93" s="187">
        <v>886850</v>
      </c>
      <c r="O93" s="188">
        <v>0</v>
      </c>
      <c r="P93" s="187">
        <f>SUM(J93:O93)</f>
        <v>5064614</v>
      </c>
      <c r="Q93" s="191">
        <f>I93+P93</f>
        <v>9687172</v>
      </c>
    </row>
    <row r="94" spans="3:17" ht="18" customHeight="1">
      <c r="C94" s="130"/>
      <c r="D94" s="133" t="s">
        <v>76</v>
      </c>
      <c r="E94" s="144"/>
      <c r="F94" s="144"/>
      <c r="G94" s="187">
        <v>4402399</v>
      </c>
      <c r="H94" s="188">
        <v>6043952</v>
      </c>
      <c r="I94" s="189">
        <f>SUM(G94:H94)</f>
        <v>10446351</v>
      </c>
      <c r="J94" s="190">
        <v>0</v>
      </c>
      <c r="K94" s="188">
        <v>17013712</v>
      </c>
      <c r="L94" s="187">
        <v>14076695</v>
      </c>
      <c r="M94" s="187">
        <v>18255167</v>
      </c>
      <c r="N94" s="187">
        <v>13479348</v>
      </c>
      <c r="O94" s="188">
        <v>14488411</v>
      </c>
      <c r="P94" s="187">
        <f>SUM(J94:O94)</f>
        <v>77313333</v>
      </c>
      <c r="Q94" s="191">
        <f>I94+P94</f>
        <v>87759684</v>
      </c>
    </row>
    <row r="95" spans="3:17" ht="18" customHeight="1">
      <c r="C95" s="145"/>
      <c r="D95" s="146" t="s">
        <v>103</v>
      </c>
      <c r="E95" s="147"/>
      <c r="F95" s="147"/>
      <c r="G95" s="192">
        <v>8967534</v>
      </c>
      <c r="H95" s="193">
        <v>4642192</v>
      </c>
      <c r="I95" s="194">
        <f>SUM(G95:H95)</f>
        <v>13609726</v>
      </c>
      <c r="J95" s="195">
        <v>0</v>
      </c>
      <c r="K95" s="193">
        <v>22780423</v>
      </c>
      <c r="L95" s="192">
        <v>16269157</v>
      </c>
      <c r="M95" s="192">
        <v>15424180</v>
      </c>
      <c r="N95" s="192">
        <v>8905747</v>
      </c>
      <c r="O95" s="193">
        <v>7697062</v>
      </c>
      <c r="P95" s="194">
        <f>SUM(J95:O95)</f>
        <v>71076569</v>
      </c>
      <c r="Q95" s="196">
        <f>I95+P95</f>
        <v>84686295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271839</v>
      </c>
      <c r="H96" s="183">
        <f t="shared" si="25"/>
        <v>2313510</v>
      </c>
      <c r="I96" s="184">
        <f t="shared" si="25"/>
        <v>2585349</v>
      </c>
      <c r="J96" s="185">
        <f t="shared" si="25"/>
        <v>0</v>
      </c>
      <c r="K96" s="223">
        <f t="shared" si="25"/>
        <v>26682383</v>
      </c>
      <c r="L96" s="182">
        <f t="shared" si="25"/>
        <v>24025160</v>
      </c>
      <c r="M96" s="182">
        <f t="shared" si="25"/>
        <v>27506652</v>
      </c>
      <c r="N96" s="182">
        <f t="shared" si="25"/>
        <v>23234251</v>
      </c>
      <c r="O96" s="183">
        <f t="shared" si="25"/>
        <v>9875745</v>
      </c>
      <c r="P96" s="182">
        <f t="shared" si="25"/>
        <v>111324191</v>
      </c>
      <c r="Q96" s="186">
        <f>SUM(Q97:Q102)</f>
        <v>113909540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161435</v>
      </c>
      <c r="H98" s="188">
        <v>338589</v>
      </c>
      <c r="I98" s="189">
        <f>SUM(G98:H98)</f>
        <v>500024</v>
      </c>
      <c r="J98" s="190">
        <v>0</v>
      </c>
      <c r="K98" s="224">
        <v>1538960</v>
      </c>
      <c r="L98" s="187">
        <v>1823978</v>
      </c>
      <c r="M98" s="187">
        <v>3684051</v>
      </c>
      <c r="N98" s="187">
        <v>3658304</v>
      </c>
      <c r="O98" s="188">
        <v>2862351</v>
      </c>
      <c r="P98" s="187">
        <f t="shared" si="26"/>
        <v>13567644</v>
      </c>
      <c r="Q98" s="191">
        <f>I98+P98</f>
        <v>14067668</v>
      </c>
    </row>
    <row r="99" spans="3:17" ht="18" customHeight="1">
      <c r="C99" s="130"/>
      <c r="D99" s="284" t="s">
        <v>80</v>
      </c>
      <c r="E99" s="285"/>
      <c r="F99" s="286"/>
      <c r="G99" s="187">
        <v>110404</v>
      </c>
      <c r="H99" s="188">
        <v>481014</v>
      </c>
      <c r="I99" s="189">
        <f>SUM(G99:H99)</f>
        <v>591418</v>
      </c>
      <c r="J99" s="190">
        <v>0</v>
      </c>
      <c r="K99" s="224">
        <v>1278423</v>
      </c>
      <c r="L99" s="187">
        <v>2207601</v>
      </c>
      <c r="M99" s="187">
        <v>4389215</v>
      </c>
      <c r="N99" s="187">
        <v>3258035</v>
      </c>
      <c r="O99" s="188">
        <v>317766</v>
      </c>
      <c r="P99" s="187">
        <f>SUM(J99:O99)</f>
        <v>11451040</v>
      </c>
      <c r="Q99" s="191">
        <f t="shared" si="27"/>
        <v>12042458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1493907</v>
      </c>
      <c r="I100" s="189">
        <f>SUM(G100:H100)</f>
        <v>1493907</v>
      </c>
      <c r="J100" s="200"/>
      <c r="K100" s="224">
        <v>23865000</v>
      </c>
      <c r="L100" s="187">
        <v>19993581</v>
      </c>
      <c r="M100" s="187">
        <v>19433386</v>
      </c>
      <c r="N100" s="187">
        <v>16317912</v>
      </c>
      <c r="O100" s="188">
        <v>6695628</v>
      </c>
      <c r="P100" s="187">
        <f t="shared" si="26"/>
        <v>86305507</v>
      </c>
      <c r="Q100" s="191">
        <f t="shared" si="27"/>
        <v>87799414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54785807</v>
      </c>
      <c r="L103" s="182">
        <f t="shared" si="28"/>
        <v>103620045</v>
      </c>
      <c r="M103" s="182">
        <f t="shared" si="28"/>
        <v>150424463</v>
      </c>
      <c r="N103" s="182">
        <f t="shared" si="28"/>
        <v>160953046</v>
      </c>
      <c r="O103" s="183">
        <f t="shared" si="28"/>
        <v>227585942</v>
      </c>
      <c r="P103" s="182">
        <f t="shared" si="28"/>
        <v>697369303</v>
      </c>
      <c r="Q103" s="186">
        <f>SUM(Q104:Q106)</f>
        <v>697369303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16141453</v>
      </c>
      <c r="L104" s="187">
        <v>40415250</v>
      </c>
      <c r="M104" s="187">
        <v>76612381</v>
      </c>
      <c r="N104" s="187">
        <v>87562710</v>
      </c>
      <c r="O104" s="188">
        <v>116018229</v>
      </c>
      <c r="P104" s="187">
        <f>SUM(J104:O104)</f>
        <v>336750023</v>
      </c>
      <c r="Q104" s="191">
        <f>I104+P104</f>
        <v>336750023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37703559</v>
      </c>
      <c r="L105" s="187">
        <v>61114403</v>
      </c>
      <c r="M105" s="187">
        <v>68231043</v>
      </c>
      <c r="N105" s="187">
        <v>54918426</v>
      </c>
      <c r="O105" s="188">
        <v>43706728</v>
      </c>
      <c r="P105" s="187">
        <f>SUM(J105:O105)</f>
        <v>265674159</v>
      </c>
      <c r="Q105" s="191">
        <f>I105+P105</f>
        <v>265674159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940795</v>
      </c>
      <c r="L106" s="209">
        <v>2090392</v>
      </c>
      <c r="M106" s="209">
        <v>5581039</v>
      </c>
      <c r="N106" s="209">
        <v>18471910</v>
      </c>
      <c r="O106" s="208">
        <v>67860985</v>
      </c>
      <c r="P106" s="209">
        <f>SUM(J106:O106)</f>
        <v>94945121</v>
      </c>
      <c r="Q106" s="210">
        <f>I106+P106</f>
        <v>94945121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68632136</v>
      </c>
      <c r="H107" s="212">
        <f t="shared" si="29"/>
        <v>63899310</v>
      </c>
      <c r="I107" s="213">
        <f t="shared" si="29"/>
        <v>132531446</v>
      </c>
      <c r="J107" s="214">
        <f t="shared" si="29"/>
        <v>0</v>
      </c>
      <c r="K107" s="227">
        <f t="shared" si="29"/>
        <v>268889580</v>
      </c>
      <c r="L107" s="211">
        <f t="shared" si="29"/>
        <v>305399493</v>
      </c>
      <c r="M107" s="211">
        <f t="shared" si="29"/>
        <v>368428341</v>
      </c>
      <c r="N107" s="211">
        <f t="shared" si="29"/>
        <v>322123488</v>
      </c>
      <c r="O107" s="212">
        <f t="shared" si="29"/>
        <v>370982326</v>
      </c>
      <c r="P107" s="211">
        <f t="shared" si="29"/>
        <v>1635823228</v>
      </c>
      <c r="Q107" s="215">
        <f>Q76+Q96+Q103</f>
        <v>1768354674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62419901</v>
      </c>
      <c r="H109" s="183">
        <f t="shared" si="30"/>
        <v>55885609</v>
      </c>
      <c r="I109" s="184">
        <f t="shared" si="30"/>
        <v>118305510</v>
      </c>
      <c r="J109" s="185">
        <f t="shared" si="30"/>
        <v>0</v>
      </c>
      <c r="K109" s="223">
        <f t="shared" si="30"/>
        <v>170922072</v>
      </c>
      <c r="L109" s="182">
        <f t="shared" si="30"/>
        <v>161604858</v>
      </c>
      <c r="M109" s="182">
        <f t="shared" si="30"/>
        <v>172989108</v>
      </c>
      <c r="N109" s="182">
        <f t="shared" si="30"/>
        <v>125032575</v>
      </c>
      <c r="O109" s="183">
        <f t="shared" si="30"/>
        <v>120937813</v>
      </c>
      <c r="P109" s="182">
        <f t="shared" si="30"/>
        <v>751486426</v>
      </c>
      <c r="Q109" s="186">
        <f t="shared" si="30"/>
        <v>869791936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28278069</v>
      </c>
      <c r="H110" s="188">
        <f t="shared" si="31"/>
        <v>18255573</v>
      </c>
      <c r="I110" s="189">
        <f t="shared" si="31"/>
        <v>46533642</v>
      </c>
      <c r="J110" s="190">
        <f t="shared" si="31"/>
        <v>0</v>
      </c>
      <c r="K110" s="224">
        <f t="shared" si="31"/>
        <v>63937712</v>
      </c>
      <c r="L110" s="187">
        <f t="shared" si="31"/>
        <v>60381463</v>
      </c>
      <c r="M110" s="187">
        <f t="shared" si="31"/>
        <v>66402551</v>
      </c>
      <c r="N110" s="187">
        <f t="shared" si="31"/>
        <v>54939503</v>
      </c>
      <c r="O110" s="188">
        <f t="shared" si="31"/>
        <v>69655568</v>
      </c>
      <c r="P110" s="187">
        <f t="shared" si="31"/>
        <v>315316797</v>
      </c>
      <c r="Q110" s="191">
        <f t="shared" si="31"/>
        <v>361850439</v>
      </c>
    </row>
    <row r="111" spans="3:17" ht="18" customHeight="1">
      <c r="C111" s="130"/>
      <c r="D111" s="133"/>
      <c r="E111" s="134" t="s">
        <v>92</v>
      </c>
      <c r="F111" s="135"/>
      <c r="G111" s="187">
        <v>25525722</v>
      </c>
      <c r="H111" s="188">
        <v>14257191</v>
      </c>
      <c r="I111" s="189">
        <f>SUM(G111:H111)</f>
        <v>39782913</v>
      </c>
      <c r="J111" s="190">
        <v>0</v>
      </c>
      <c r="K111" s="224">
        <v>52307609</v>
      </c>
      <c r="L111" s="187">
        <v>46751673</v>
      </c>
      <c r="M111" s="187">
        <v>49388720</v>
      </c>
      <c r="N111" s="187">
        <v>40005512</v>
      </c>
      <c r="O111" s="188">
        <v>41961963</v>
      </c>
      <c r="P111" s="187">
        <f>SUM(J111:O111)</f>
        <v>230415477</v>
      </c>
      <c r="Q111" s="191">
        <f>I111+P111</f>
        <v>270198390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0</v>
      </c>
      <c r="I112" s="189">
        <f>SUM(G112:H112)</f>
        <v>0</v>
      </c>
      <c r="J112" s="190">
        <v>0</v>
      </c>
      <c r="K112" s="224">
        <v>312974</v>
      </c>
      <c r="L112" s="187">
        <v>468948</v>
      </c>
      <c r="M112" s="187">
        <v>1546809</v>
      </c>
      <c r="N112" s="187">
        <v>2856024</v>
      </c>
      <c r="O112" s="188">
        <v>10503099</v>
      </c>
      <c r="P112" s="187">
        <f>SUM(J112:O112)</f>
        <v>15687854</v>
      </c>
      <c r="Q112" s="191">
        <f>I112+P112</f>
        <v>15687854</v>
      </c>
    </row>
    <row r="113" spans="3:17" ht="18" customHeight="1">
      <c r="C113" s="130"/>
      <c r="D113" s="133"/>
      <c r="E113" s="134" t="s">
        <v>94</v>
      </c>
      <c r="F113" s="135"/>
      <c r="G113" s="187">
        <v>1557640</v>
      </c>
      <c r="H113" s="188">
        <v>3090549</v>
      </c>
      <c r="I113" s="189">
        <f>SUM(G113:H113)</f>
        <v>4648189</v>
      </c>
      <c r="J113" s="190">
        <v>0</v>
      </c>
      <c r="K113" s="224">
        <v>8505815</v>
      </c>
      <c r="L113" s="187">
        <v>9656096</v>
      </c>
      <c r="M113" s="187">
        <v>12682860</v>
      </c>
      <c r="N113" s="187">
        <v>9794836</v>
      </c>
      <c r="O113" s="188">
        <v>14878807</v>
      </c>
      <c r="P113" s="187">
        <f>SUM(J113:O113)</f>
        <v>55518414</v>
      </c>
      <c r="Q113" s="191">
        <f>I113+P113</f>
        <v>60166603</v>
      </c>
    </row>
    <row r="114" spans="3:17" ht="18" customHeight="1">
      <c r="C114" s="130"/>
      <c r="D114" s="133"/>
      <c r="E114" s="134" t="s">
        <v>95</v>
      </c>
      <c r="F114" s="135"/>
      <c r="G114" s="187">
        <v>246737</v>
      </c>
      <c r="H114" s="188">
        <v>275403</v>
      </c>
      <c r="I114" s="189">
        <f>SUM(G114:H114)</f>
        <v>522140</v>
      </c>
      <c r="J114" s="190">
        <v>0</v>
      </c>
      <c r="K114" s="224">
        <v>579584</v>
      </c>
      <c r="L114" s="187">
        <v>932636</v>
      </c>
      <c r="M114" s="187">
        <v>621192</v>
      </c>
      <c r="N114" s="187">
        <v>566741</v>
      </c>
      <c r="O114" s="188">
        <v>264919</v>
      </c>
      <c r="P114" s="187">
        <f>SUM(J114:O114)</f>
        <v>2965072</v>
      </c>
      <c r="Q114" s="191">
        <f>I114+P114</f>
        <v>3487212</v>
      </c>
    </row>
    <row r="115" spans="3:17" ht="18" customHeight="1">
      <c r="C115" s="130"/>
      <c r="D115" s="133"/>
      <c r="E115" s="295" t="s">
        <v>105</v>
      </c>
      <c r="F115" s="296"/>
      <c r="G115" s="187">
        <v>947970</v>
      </c>
      <c r="H115" s="188">
        <v>632430</v>
      </c>
      <c r="I115" s="189">
        <f>SUM(G115:H115)</f>
        <v>1580400</v>
      </c>
      <c r="J115" s="190">
        <v>0</v>
      </c>
      <c r="K115" s="224">
        <v>2231730</v>
      </c>
      <c r="L115" s="187">
        <v>2572110</v>
      </c>
      <c r="M115" s="187">
        <v>2162970</v>
      </c>
      <c r="N115" s="187">
        <v>1716390</v>
      </c>
      <c r="O115" s="188">
        <v>2046780</v>
      </c>
      <c r="P115" s="187">
        <f>SUM(J115:O115)</f>
        <v>10729980</v>
      </c>
      <c r="Q115" s="191">
        <f>I115+P115</f>
        <v>12310380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14805918</v>
      </c>
      <c r="H116" s="188">
        <f t="shared" si="32"/>
        <v>21985344</v>
      </c>
      <c r="I116" s="189">
        <f t="shared" si="32"/>
        <v>36791262</v>
      </c>
      <c r="J116" s="190">
        <f t="shared" si="32"/>
        <v>0</v>
      </c>
      <c r="K116" s="224">
        <f t="shared" si="32"/>
        <v>53115288</v>
      </c>
      <c r="L116" s="187">
        <f t="shared" si="32"/>
        <v>51721320</v>
      </c>
      <c r="M116" s="187">
        <f t="shared" si="32"/>
        <v>47163124</v>
      </c>
      <c r="N116" s="187">
        <f t="shared" si="32"/>
        <v>25891959</v>
      </c>
      <c r="O116" s="188">
        <f t="shared" si="32"/>
        <v>13284349</v>
      </c>
      <c r="P116" s="187">
        <f t="shared" si="32"/>
        <v>191176040</v>
      </c>
      <c r="Q116" s="191">
        <f t="shared" si="32"/>
        <v>227967302</v>
      </c>
    </row>
    <row r="117" spans="3:17" ht="18" customHeight="1">
      <c r="C117" s="130"/>
      <c r="D117" s="133"/>
      <c r="E117" s="137" t="s">
        <v>97</v>
      </c>
      <c r="F117" s="137"/>
      <c r="G117" s="187">
        <v>11864670</v>
      </c>
      <c r="H117" s="188">
        <v>17484858</v>
      </c>
      <c r="I117" s="189">
        <f>SUM(G117:H117)</f>
        <v>29349528</v>
      </c>
      <c r="J117" s="190">
        <v>0</v>
      </c>
      <c r="K117" s="224">
        <v>43953142</v>
      </c>
      <c r="L117" s="187">
        <v>41029165</v>
      </c>
      <c r="M117" s="187">
        <v>37073137</v>
      </c>
      <c r="N117" s="187">
        <v>19302362</v>
      </c>
      <c r="O117" s="188">
        <v>11078674</v>
      </c>
      <c r="P117" s="187">
        <f>SUM(J117:O117)</f>
        <v>152436480</v>
      </c>
      <c r="Q117" s="191">
        <f>I117+P117</f>
        <v>181786008</v>
      </c>
    </row>
    <row r="118" spans="3:17" ht="18" customHeight="1">
      <c r="C118" s="130"/>
      <c r="D118" s="133"/>
      <c r="E118" s="137" t="s">
        <v>98</v>
      </c>
      <c r="F118" s="137"/>
      <c r="G118" s="187">
        <v>2941248</v>
      </c>
      <c r="H118" s="188">
        <v>4500486</v>
      </c>
      <c r="I118" s="189">
        <f>SUM(G118:H118)</f>
        <v>7441734</v>
      </c>
      <c r="J118" s="190">
        <v>0</v>
      </c>
      <c r="K118" s="224">
        <v>9162146</v>
      </c>
      <c r="L118" s="187">
        <v>10692155</v>
      </c>
      <c r="M118" s="187">
        <v>10089987</v>
      </c>
      <c r="N118" s="187">
        <v>6589597</v>
      </c>
      <c r="O118" s="188">
        <v>2205675</v>
      </c>
      <c r="P118" s="187">
        <f>SUM(J118:O118)</f>
        <v>38739560</v>
      </c>
      <c r="Q118" s="191">
        <f>I118+P118</f>
        <v>46181294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200703</v>
      </c>
      <c r="H119" s="188">
        <f t="shared" si="33"/>
        <v>1070215</v>
      </c>
      <c r="I119" s="189">
        <f t="shared" si="33"/>
        <v>1270918</v>
      </c>
      <c r="J119" s="190">
        <f t="shared" si="33"/>
        <v>0</v>
      </c>
      <c r="K119" s="224">
        <f t="shared" si="33"/>
        <v>6485510</v>
      </c>
      <c r="L119" s="187">
        <f t="shared" si="33"/>
        <v>8864032</v>
      </c>
      <c r="M119" s="187">
        <f t="shared" si="33"/>
        <v>14718510</v>
      </c>
      <c r="N119" s="187">
        <f t="shared" si="33"/>
        <v>13413718</v>
      </c>
      <c r="O119" s="188">
        <f t="shared" si="33"/>
        <v>8492580</v>
      </c>
      <c r="P119" s="187">
        <f t="shared" si="33"/>
        <v>51974350</v>
      </c>
      <c r="Q119" s="191">
        <f t="shared" si="33"/>
        <v>53245268</v>
      </c>
    </row>
    <row r="120" spans="3:17" ht="18" customHeight="1">
      <c r="C120" s="130"/>
      <c r="D120" s="133"/>
      <c r="E120" s="134" t="s">
        <v>99</v>
      </c>
      <c r="F120" s="135"/>
      <c r="G120" s="187">
        <v>176524</v>
      </c>
      <c r="H120" s="188">
        <v>882675</v>
      </c>
      <c r="I120" s="189">
        <f>SUM(G120:H120)</f>
        <v>1059199</v>
      </c>
      <c r="J120" s="190">
        <v>0</v>
      </c>
      <c r="K120" s="224">
        <v>5961389</v>
      </c>
      <c r="L120" s="187">
        <v>7248326</v>
      </c>
      <c r="M120" s="187">
        <v>11472098</v>
      </c>
      <c r="N120" s="187">
        <v>10901021</v>
      </c>
      <c r="O120" s="188">
        <v>6391924</v>
      </c>
      <c r="P120" s="187">
        <f>SUM(J120:O120)</f>
        <v>41974758</v>
      </c>
      <c r="Q120" s="191">
        <f>I120+P120</f>
        <v>43033957</v>
      </c>
    </row>
    <row r="121" spans="3:17" ht="18" customHeight="1">
      <c r="C121" s="130"/>
      <c r="D121" s="133"/>
      <c r="E121" s="284" t="s">
        <v>100</v>
      </c>
      <c r="F121" s="286"/>
      <c r="G121" s="187">
        <v>24179</v>
      </c>
      <c r="H121" s="188">
        <v>187540</v>
      </c>
      <c r="I121" s="189">
        <f>SUM(G121:H121)</f>
        <v>211719</v>
      </c>
      <c r="J121" s="190">
        <v>0</v>
      </c>
      <c r="K121" s="224">
        <v>524121</v>
      </c>
      <c r="L121" s="187">
        <v>1615706</v>
      </c>
      <c r="M121" s="187">
        <v>3246412</v>
      </c>
      <c r="N121" s="187">
        <v>2512697</v>
      </c>
      <c r="O121" s="188">
        <v>2100656</v>
      </c>
      <c r="P121" s="187">
        <f>SUM(J121:O121)</f>
        <v>9999592</v>
      </c>
      <c r="Q121" s="191">
        <f>I121+P121</f>
        <v>10211311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6205540</v>
      </c>
      <c r="H123" s="188">
        <f t="shared" si="34"/>
        <v>4492746</v>
      </c>
      <c r="I123" s="189">
        <f t="shared" si="34"/>
        <v>10698286</v>
      </c>
      <c r="J123" s="190">
        <f t="shared" si="34"/>
        <v>0</v>
      </c>
      <c r="K123" s="188">
        <f t="shared" si="34"/>
        <v>9290824</v>
      </c>
      <c r="L123" s="187">
        <f t="shared" si="34"/>
        <v>11699892</v>
      </c>
      <c r="M123" s="187">
        <f t="shared" si="34"/>
        <v>12851119</v>
      </c>
      <c r="N123" s="187">
        <f t="shared" si="34"/>
        <v>9750271</v>
      </c>
      <c r="O123" s="188">
        <f t="shared" si="34"/>
        <v>8768700</v>
      </c>
      <c r="P123" s="187">
        <f t="shared" si="34"/>
        <v>52360806</v>
      </c>
      <c r="Q123" s="191">
        <f t="shared" si="34"/>
        <v>63059092</v>
      </c>
    </row>
    <row r="124" spans="3:17" ht="18" customHeight="1">
      <c r="C124" s="130"/>
      <c r="D124" s="133"/>
      <c r="E124" s="139" t="s">
        <v>102</v>
      </c>
      <c r="F124" s="135"/>
      <c r="G124" s="187">
        <v>2562525</v>
      </c>
      <c r="H124" s="188">
        <v>2819853</v>
      </c>
      <c r="I124" s="189">
        <f>SUM(G124:H124)</f>
        <v>5382378</v>
      </c>
      <c r="J124" s="190">
        <v>0</v>
      </c>
      <c r="K124" s="188">
        <v>6945516</v>
      </c>
      <c r="L124" s="187">
        <v>10322280</v>
      </c>
      <c r="M124" s="187">
        <v>10977354</v>
      </c>
      <c r="N124" s="187">
        <v>8452386</v>
      </c>
      <c r="O124" s="188">
        <v>8578584</v>
      </c>
      <c r="P124" s="187">
        <f>SUM(J124:O124)</f>
        <v>45276120</v>
      </c>
      <c r="Q124" s="191">
        <f>I124+P124</f>
        <v>50658498</v>
      </c>
    </row>
    <row r="125" spans="3:17" ht="18" customHeight="1">
      <c r="C125" s="130"/>
      <c r="D125" s="140"/>
      <c r="E125" s="137" t="s">
        <v>74</v>
      </c>
      <c r="F125" s="141"/>
      <c r="G125" s="187">
        <v>704395</v>
      </c>
      <c r="H125" s="188">
        <v>451216</v>
      </c>
      <c r="I125" s="189">
        <f>SUM(G125:H125)</f>
        <v>1155611</v>
      </c>
      <c r="J125" s="190">
        <v>0</v>
      </c>
      <c r="K125" s="188">
        <v>533884</v>
      </c>
      <c r="L125" s="187">
        <v>626848</v>
      </c>
      <c r="M125" s="187">
        <v>675969</v>
      </c>
      <c r="N125" s="187">
        <v>499720</v>
      </c>
      <c r="O125" s="188">
        <v>190116</v>
      </c>
      <c r="P125" s="187">
        <f>SUM(J125:O125)</f>
        <v>2526537</v>
      </c>
      <c r="Q125" s="191">
        <f>I125+P125</f>
        <v>3682148</v>
      </c>
    </row>
    <row r="126" spans="3:17" ht="18" customHeight="1">
      <c r="C126" s="130"/>
      <c r="D126" s="142"/>
      <c r="E126" s="134" t="s">
        <v>75</v>
      </c>
      <c r="F126" s="143"/>
      <c r="G126" s="187">
        <v>2938620</v>
      </c>
      <c r="H126" s="188">
        <v>1221677</v>
      </c>
      <c r="I126" s="189">
        <f>SUM(G126:H126)</f>
        <v>4160297</v>
      </c>
      <c r="J126" s="190">
        <v>0</v>
      </c>
      <c r="K126" s="188">
        <v>1811424</v>
      </c>
      <c r="L126" s="187">
        <v>750764</v>
      </c>
      <c r="M126" s="187">
        <v>1197796</v>
      </c>
      <c r="N126" s="187">
        <v>798165</v>
      </c>
      <c r="O126" s="188">
        <v>0</v>
      </c>
      <c r="P126" s="187">
        <f>SUM(J126:O126)</f>
        <v>4558149</v>
      </c>
      <c r="Q126" s="191">
        <f>I126+P126</f>
        <v>8718446</v>
      </c>
    </row>
    <row r="127" spans="3:17" ht="18" customHeight="1">
      <c r="C127" s="130"/>
      <c r="D127" s="133" t="s">
        <v>76</v>
      </c>
      <c r="E127" s="144"/>
      <c r="F127" s="144"/>
      <c r="G127" s="187">
        <v>3962137</v>
      </c>
      <c r="H127" s="188">
        <v>5439539</v>
      </c>
      <c r="I127" s="189">
        <f>SUM(G127:H127)</f>
        <v>9401676</v>
      </c>
      <c r="J127" s="190">
        <v>0</v>
      </c>
      <c r="K127" s="188">
        <v>15312315</v>
      </c>
      <c r="L127" s="187">
        <v>12668994</v>
      </c>
      <c r="M127" s="187">
        <v>16429624</v>
      </c>
      <c r="N127" s="187">
        <v>12131377</v>
      </c>
      <c r="O127" s="188">
        <v>13039554</v>
      </c>
      <c r="P127" s="187">
        <f>SUM(J127:O127)</f>
        <v>69581864</v>
      </c>
      <c r="Q127" s="191">
        <f>I127+P127</f>
        <v>78983540</v>
      </c>
    </row>
    <row r="128" spans="3:17" ht="18" customHeight="1">
      <c r="C128" s="145"/>
      <c r="D128" s="146" t="s">
        <v>103</v>
      </c>
      <c r="E128" s="147"/>
      <c r="F128" s="147"/>
      <c r="G128" s="192">
        <v>8967534</v>
      </c>
      <c r="H128" s="193">
        <v>4642192</v>
      </c>
      <c r="I128" s="194">
        <f>SUM(G128:H128)</f>
        <v>13609726</v>
      </c>
      <c r="J128" s="195">
        <v>0</v>
      </c>
      <c r="K128" s="193">
        <v>22780423</v>
      </c>
      <c r="L128" s="192">
        <v>16269157</v>
      </c>
      <c r="M128" s="192">
        <v>15424180</v>
      </c>
      <c r="N128" s="192">
        <v>8905747</v>
      </c>
      <c r="O128" s="193">
        <v>7697062</v>
      </c>
      <c r="P128" s="194">
        <f>SUM(J128:O128)</f>
        <v>71076569</v>
      </c>
      <c r="Q128" s="196">
        <f>I128+P128</f>
        <v>84686295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244652</v>
      </c>
      <c r="H129" s="183">
        <f t="shared" si="35"/>
        <v>2082153</v>
      </c>
      <c r="I129" s="184">
        <f t="shared" si="35"/>
        <v>2326805</v>
      </c>
      <c r="J129" s="185">
        <f t="shared" si="35"/>
        <v>0</v>
      </c>
      <c r="K129" s="223">
        <f t="shared" si="35"/>
        <v>24014098</v>
      </c>
      <c r="L129" s="182">
        <f t="shared" si="35"/>
        <v>21622591</v>
      </c>
      <c r="M129" s="182">
        <f t="shared" si="35"/>
        <v>24755925</v>
      </c>
      <c r="N129" s="182">
        <f t="shared" si="35"/>
        <v>20910771</v>
      </c>
      <c r="O129" s="183">
        <f t="shared" si="35"/>
        <v>8888147</v>
      </c>
      <c r="P129" s="182">
        <f t="shared" si="35"/>
        <v>100191532</v>
      </c>
      <c r="Q129" s="186">
        <f t="shared" si="35"/>
        <v>102518337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145290</v>
      </c>
      <c r="H131" s="188">
        <v>304729</v>
      </c>
      <c r="I131" s="189">
        <f>SUM(G131:H131)</f>
        <v>450019</v>
      </c>
      <c r="J131" s="190">
        <v>0</v>
      </c>
      <c r="K131" s="224">
        <v>1385054</v>
      </c>
      <c r="L131" s="187">
        <v>1641572</v>
      </c>
      <c r="M131" s="187">
        <v>3315632</v>
      </c>
      <c r="N131" s="187">
        <v>3292458</v>
      </c>
      <c r="O131" s="188">
        <v>2576105</v>
      </c>
      <c r="P131" s="187">
        <f t="shared" si="36"/>
        <v>12210821</v>
      </c>
      <c r="Q131" s="191">
        <f t="shared" si="37"/>
        <v>12660840</v>
      </c>
    </row>
    <row r="132" spans="3:17" ht="18" customHeight="1">
      <c r="C132" s="130"/>
      <c r="D132" s="284" t="s">
        <v>80</v>
      </c>
      <c r="E132" s="285"/>
      <c r="F132" s="286"/>
      <c r="G132" s="187">
        <v>99362</v>
      </c>
      <c r="H132" s="188">
        <v>432910</v>
      </c>
      <c r="I132" s="189">
        <f>SUM(G132:H132)</f>
        <v>532272</v>
      </c>
      <c r="J132" s="190">
        <v>0</v>
      </c>
      <c r="K132" s="224">
        <v>1150575</v>
      </c>
      <c r="L132" s="187">
        <v>1986834</v>
      </c>
      <c r="M132" s="187">
        <v>3950285</v>
      </c>
      <c r="N132" s="187">
        <v>2932226</v>
      </c>
      <c r="O132" s="188">
        <v>285989</v>
      </c>
      <c r="P132" s="187">
        <f t="shared" si="36"/>
        <v>10305909</v>
      </c>
      <c r="Q132" s="191">
        <f t="shared" si="37"/>
        <v>10838181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1344514</v>
      </c>
      <c r="I133" s="189">
        <f>SUM(G133:H133)</f>
        <v>1344514</v>
      </c>
      <c r="J133" s="200"/>
      <c r="K133" s="224">
        <v>21478469</v>
      </c>
      <c r="L133" s="187">
        <v>17994185</v>
      </c>
      <c r="M133" s="187">
        <v>17490008</v>
      </c>
      <c r="N133" s="187">
        <v>14686087</v>
      </c>
      <c r="O133" s="188">
        <v>6026053</v>
      </c>
      <c r="P133" s="187">
        <f t="shared" si="36"/>
        <v>77674802</v>
      </c>
      <c r="Q133" s="191">
        <f t="shared" si="37"/>
        <v>79019316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49401820</v>
      </c>
      <c r="L136" s="182">
        <f t="shared" si="38"/>
        <v>93328925</v>
      </c>
      <c r="M136" s="182">
        <f t="shared" si="38"/>
        <v>135452083</v>
      </c>
      <c r="N136" s="182">
        <f t="shared" si="38"/>
        <v>145085151</v>
      </c>
      <c r="O136" s="183">
        <f t="shared" si="38"/>
        <v>205278528</v>
      </c>
      <c r="P136" s="182">
        <f t="shared" si="38"/>
        <v>628546507</v>
      </c>
      <c r="Q136" s="186">
        <f t="shared" si="38"/>
        <v>628546507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14621959</v>
      </c>
      <c r="L137" s="187">
        <v>36444734</v>
      </c>
      <c r="M137" s="187">
        <v>69021314</v>
      </c>
      <c r="N137" s="187">
        <v>79033937</v>
      </c>
      <c r="O137" s="188">
        <v>104867747</v>
      </c>
      <c r="P137" s="187">
        <f>SUM(J137:O137)</f>
        <v>303989691</v>
      </c>
      <c r="Q137" s="191">
        <f>I137+P137</f>
        <v>303989691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33933147</v>
      </c>
      <c r="L138" s="187">
        <v>55002843</v>
      </c>
      <c r="M138" s="187">
        <v>61407843</v>
      </c>
      <c r="N138" s="187">
        <v>49426514</v>
      </c>
      <c r="O138" s="188">
        <v>39335977</v>
      </c>
      <c r="P138" s="187">
        <f>SUM(J138:O138)</f>
        <v>239106324</v>
      </c>
      <c r="Q138" s="191">
        <f>I138+P138</f>
        <v>239106324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846714</v>
      </c>
      <c r="L139" s="209">
        <v>1881348</v>
      </c>
      <c r="M139" s="209">
        <v>5022926</v>
      </c>
      <c r="N139" s="209">
        <v>16624700</v>
      </c>
      <c r="O139" s="208">
        <v>61074804</v>
      </c>
      <c r="P139" s="209">
        <f>SUM(J139:O139)</f>
        <v>85450492</v>
      </c>
      <c r="Q139" s="210">
        <f>I139+P139</f>
        <v>85450492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62664553</v>
      </c>
      <c r="H140" s="212">
        <f t="shared" si="39"/>
        <v>57967762</v>
      </c>
      <c r="I140" s="213">
        <f t="shared" si="39"/>
        <v>120632315</v>
      </c>
      <c r="J140" s="214">
        <f t="shared" si="39"/>
        <v>0</v>
      </c>
      <c r="K140" s="227">
        <f t="shared" si="39"/>
        <v>244337990</v>
      </c>
      <c r="L140" s="211">
        <f t="shared" si="39"/>
        <v>276556374</v>
      </c>
      <c r="M140" s="211">
        <f t="shared" si="39"/>
        <v>333197116</v>
      </c>
      <c r="N140" s="211">
        <f t="shared" si="39"/>
        <v>291028497</v>
      </c>
      <c r="O140" s="212">
        <f t="shared" si="39"/>
        <v>335104488</v>
      </c>
      <c r="P140" s="211">
        <f t="shared" si="39"/>
        <v>1480224465</v>
      </c>
      <c r="Q140" s="215">
        <f t="shared" si="39"/>
        <v>1600856780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1" sqref="G1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平成２１年１１月月報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11</v>
      </c>
      <c r="I11" s="184">
        <f t="shared" si="0"/>
        <v>14</v>
      </c>
      <c r="J11" s="185">
        <f t="shared" si="0"/>
        <v>0</v>
      </c>
      <c r="K11" s="228">
        <f t="shared" si="0"/>
        <v>201</v>
      </c>
      <c r="L11" s="221">
        <f t="shared" si="0"/>
        <v>331</v>
      </c>
      <c r="M11" s="221">
        <f t="shared" si="0"/>
        <v>468</v>
      </c>
      <c r="N11" s="221">
        <f t="shared" si="0"/>
        <v>432</v>
      </c>
      <c r="O11" s="221">
        <f t="shared" si="0"/>
        <v>482</v>
      </c>
      <c r="P11" s="184">
        <f t="shared" si="0"/>
        <v>1914</v>
      </c>
      <c r="Q11" s="186">
        <f t="shared" si="0"/>
        <v>1928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50</v>
      </c>
      <c r="L12" s="221">
        <v>118</v>
      </c>
      <c r="M12" s="221">
        <v>232</v>
      </c>
      <c r="N12" s="221">
        <v>234</v>
      </c>
      <c r="O12" s="221">
        <v>272</v>
      </c>
      <c r="P12" s="219">
        <f aca="true" t="shared" si="2" ref="P12:P18">SUM(J12:O12)</f>
        <v>906</v>
      </c>
      <c r="Q12" s="222">
        <f aca="true" t="shared" si="3" ref="Q12:Q18">I12+P12</f>
        <v>906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88</v>
      </c>
      <c r="L13" s="221">
        <v>126</v>
      </c>
      <c r="M13" s="221">
        <v>142</v>
      </c>
      <c r="N13" s="221">
        <v>96</v>
      </c>
      <c r="O13" s="221">
        <v>79</v>
      </c>
      <c r="P13" s="219">
        <f t="shared" si="2"/>
        <v>531</v>
      </c>
      <c r="Q13" s="222">
        <f t="shared" si="3"/>
        <v>531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5</v>
      </c>
      <c r="M14" s="221">
        <v>12</v>
      </c>
      <c r="N14" s="221">
        <v>31</v>
      </c>
      <c r="O14" s="221">
        <v>94</v>
      </c>
      <c r="P14" s="219">
        <f t="shared" si="2"/>
        <v>145</v>
      </c>
      <c r="Q14" s="222">
        <f t="shared" si="3"/>
        <v>145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11</v>
      </c>
      <c r="I16" s="219">
        <f t="shared" si="1"/>
        <v>14</v>
      </c>
      <c r="J16" s="220">
        <v>0</v>
      </c>
      <c r="K16" s="229">
        <v>57</v>
      </c>
      <c r="L16" s="221">
        <v>68</v>
      </c>
      <c r="M16" s="221">
        <v>75</v>
      </c>
      <c r="N16" s="221">
        <v>64</v>
      </c>
      <c r="O16" s="221">
        <v>31</v>
      </c>
      <c r="P16" s="219">
        <f t="shared" si="2"/>
        <v>295</v>
      </c>
      <c r="Q16" s="222">
        <f t="shared" si="3"/>
        <v>309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3</v>
      </c>
      <c r="L17" s="230">
        <v>14</v>
      </c>
      <c r="M17" s="230">
        <v>7</v>
      </c>
      <c r="N17" s="230">
        <v>7</v>
      </c>
      <c r="O17" s="230">
        <v>6</v>
      </c>
      <c r="P17" s="231">
        <f t="shared" si="2"/>
        <v>37</v>
      </c>
      <c r="Q17" s="234">
        <f t="shared" si="3"/>
        <v>37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8</v>
      </c>
      <c r="I19" s="189">
        <f t="shared" si="4"/>
        <v>11</v>
      </c>
      <c r="J19" s="190">
        <f t="shared" si="4"/>
        <v>0</v>
      </c>
      <c r="K19" s="228">
        <f t="shared" si="4"/>
        <v>94</v>
      </c>
      <c r="L19" s="187">
        <f t="shared" si="4"/>
        <v>133</v>
      </c>
      <c r="M19" s="187">
        <f t="shared" si="4"/>
        <v>204</v>
      </c>
      <c r="N19" s="187">
        <f t="shared" si="4"/>
        <v>172</v>
      </c>
      <c r="O19" s="187">
        <f t="shared" si="4"/>
        <v>144</v>
      </c>
      <c r="P19" s="189">
        <f t="shared" si="4"/>
        <v>747</v>
      </c>
      <c r="Q19" s="191">
        <f t="shared" si="4"/>
        <v>758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25</v>
      </c>
      <c r="L20" s="221">
        <v>58</v>
      </c>
      <c r="M20" s="221">
        <v>117</v>
      </c>
      <c r="N20" s="221">
        <v>90</v>
      </c>
      <c r="O20" s="221">
        <v>86</v>
      </c>
      <c r="P20" s="219">
        <f aca="true" t="shared" si="6" ref="P20:P26">SUM(J20:O20)</f>
        <v>376</v>
      </c>
      <c r="Q20" s="222">
        <f aca="true" t="shared" si="7" ref="Q20:Q26">I20+P20</f>
        <v>376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23</v>
      </c>
      <c r="L21" s="221">
        <v>24</v>
      </c>
      <c r="M21" s="221">
        <v>26</v>
      </c>
      <c r="N21" s="221">
        <v>24</v>
      </c>
      <c r="O21" s="221">
        <v>14</v>
      </c>
      <c r="P21" s="219">
        <f t="shared" si="6"/>
        <v>111</v>
      </c>
      <c r="Q21" s="222">
        <f t="shared" si="7"/>
        <v>111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4</v>
      </c>
      <c r="N22" s="221">
        <v>10</v>
      </c>
      <c r="O22" s="221">
        <v>18</v>
      </c>
      <c r="P22" s="219">
        <f t="shared" si="6"/>
        <v>35</v>
      </c>
      <c r="Q22" s="222">
        <f t="shared" si="7"/>
        <v>35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8</v>
      </c>
      <c r="I24" s="219">
        <f t="shared" si="5"/>
        <v>11</v>
      </c>
      <c r="J24" s="220">
        <v>0</v>
      </c>
      <c r="K24" s="229">
        <v>43</v>
      </c>
      <c r="L24" s="221">
        <v>48</v>
      </c>
      <c r="M24" s="221">
        <v>57</v>
      </c>
      <c r="N24" s="221">
        <v>48</v>
      </c>
      <c r="O24" s="221">
        <v>25</v>
      </c>
      <c r="P24" s="219">
        <f t="shared" si="6"/>
        <v>221</v>
      </c>
      <c r="Q24" s="222">
        <f t="shared" si="7"/>
        <v>232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2</v>
      </c>
      <c r="M25" s="230">
        <v>0</v>
      </c>
      <c r="N25" s="230">
        <v>0</v>
      </c>
      <c r="O25" s="230">
        <v>1</v>
      </c>
      <c r="P25" s="231">
        <f t="shared" si="6"/>
        <v>4</v>
      </c>
      <c r="Q25" s="234">
        <f t="shared" si="7"/>
        <v>4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10890</v>
      </c>
      <c r="H28" s="221">
        <f t="shared" si="8"/>
        <v>54710</v>
      </c>
      <c r="I28" s="184">
        <f t="shared" si="8"/>
        <v>65600</v>
      </c>
      <c r="J28" s="185">
        <f t="shared" si="8"/>
        <v>0</v>
      </c>
      <c r="K28" s="228">
        <f t="shared" si="8"/>
        <v>4260320</v>
      </c>
      <c r="L28" s="221">
        <f t="shared" si="8"/>
        <v>7384820</v>
      </c>
      <c r="M28" s="221">
        <f t="shared" si="8"/>
        <v>11085720</v>
      </c>
      <c r="N28" s="221">
        <f t="shared" si="8"/>
        <v>10586990</v>
      </c>
      <c r="O28" s="221">
        <f t="shared" si="8"/>
        <v>12313170</v>
      </c>
      <c r="P28" s="184">
        <f t="shared" si="8"/>
        <v>45631020</v>
      </c>
      <c r="Q28" s="186">
        <f>SUM(Q29:Q35)</f>
        <v>45696620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1417560</v>
      </c>
      <c r="L29" s="221">
        <v>3259670</v>
      </c>
      <c r="M29" s="221">
        <v>6379830</v>
      </c>
      <c r="N29" s="221">
        <v>6541920</v>
      </c>
      <c r="O29" s="221">
        <v>7451890</v>
      </c>
      <c r="P29" s="219">
        <f aca="true" t="shared" si="10" ref="P29:P35">SUM(J29:O29)</f>
        <v>25050870</v>
      </c>
      <c r="Q29" s="222">
        <f aca="true" t="shared" si="11" ref="Q29:Q35">I29+P29</f>
        <v>25050870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2365460</v>
      </c>
      <c r="L30" s="221">
        <v>3448910</v>
      </c>
      <c r="M30" s="221">
        <v>3719310</v>
      </c>
      <c r="N30" s="221">
        <v>2576000</v>
      </c>
      <c r="O30" s="221">
        <v>2082420</v>
      </c>
      <c r="P30" s="219">
        <f t="shared" si="10"/>
        <v>14192100</v>
      </c>
      <c r="Q30" s="222">
        <f t="shared" si="11"/>
        <v>14192100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89100</v>
      </c>
      <c r="L31" s="221">
        <v>117240</v>
      </c>
      <c r="M31" s="221">
        <v>317380</v>
      </c>
      <c r="N31" s="221">
        <v>846940</v>
      </c>
      <c r="O31" s="221">
        <v>2489250</v>
      </c>
      <c r="P31" s="219">
        <f t="shared" si="10"/>
        <v>3859910</v>
      </c>
      <c r="Q31" s="222">
        <f>I31+P31</f>
        <v>3859910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10890</v>
      </c>
      <c r="H33" s="221">
        <v>54710</v>
      </c>
      <c r="I33" s="219">
        <f t="shared" si="9"/>
        <v>65600</v>
      </c>
      <c r="J33" s="220">
        <v>0</v>
      </c>
      <c r="K33" s="229">
        <v>372480</v>
      </c>
      <c r="L33" s="221">
        <v>485140</v>
      </c>
      <c r="M33" s="221">
        <v>625730</v>
      </c>
      <c r="N33" s="221">
        <v>551420</v>
      </c>
      <c r="O33" s="221">
        <v>245400</v>
      </c>
      <c r="P33" s="219">
        <f t="shared" si="10"/>
        <v>2280170</v>
      </c>
      <c r="Q33" s="222">
        <f t="shared" si="11"/>
        <v>2345770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15720</v>
      </c>
      <c r="L34" s="230">
        <v>73860</v>
      </c>
      <c r="M34" s="230">
        <v>43470</v>
      </c>
      <c r="N34" s="230">
        <v>70710</v>
      </c>
      <c r="O34" s="230">
        <v>44210</v>
      </c>
      <c r="P34" s="231">
        <f t="shared" si="10"/>
        <v>247970</v>
      </c>
      <c r="Q34" s="234">
        <f t="shared" si="11"/>
        <v>247970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10550</v>
      </c>
      <c r="H36" s="187">
        <f t="shared" si="12"/>
        <v>23480</v>
      </c>
      <c r="I36" s="189">
        <f t="shared" si="12"/>
        <v>34030</v>
      </c>
      <c r="J36" s="190">
        <f t="shared" si="12"/>
        <v>0</v>
      </c>
      <c r="K36" s="228">
        <f t="shared" si="12"/>
        <v>1424760</v>
      </c>
      <c r="L36" s="187">
        <f t="shared" si="12"/>
        <v>2156270</v>
      </c>
      <c r="M36" s="187">
        <f t="shared" si="12"/>
        <v>3858190</v>
      </c>
      <c r="N36" s="187">
        <f t="shared" si="12"/>
        <v>3051670</v>
      </c>
      <c r="O36" s="187">
        <f t="shared" si="12"/>
        <v>2404730</v>
      </c>
      <c r="P36" s="189">
        <f t="shared" si="12"/>
        <v>12895620</v>
      </c>
      <c r="Q36" s="191">
        <f>SUM(Q37:Q43)</f>
        <v>12929650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609200</v>
      </c>
      <c r="L37" s="221">
        <v>1359130</v>
      </c>
      <c r="M37" s="221">
        <v>2916230</v>
      </c>
      <c r="N37" s="221">
        <v>2152200</v>
      </c>
      <c r="O37" s="221">
        <v>1570430</v>
      </c>
      <c r="P37" s="219">
        <f aca="true" t="shared" si="14" ref="P37:P43">SUM(J37:O37)</f>
        <v>8607190</v>
      </c>
      <c r="Q37" s="222">
        <f aca="true" t="shared" si="15" ref="Q37:Q43">I37+P37</f>
        <v>8607190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502450</v>
      </c>
      <c r="L38" s="221">
        <v>492150</v>
      </c>
      <c r="M38" s="221">
        <v>510470</v>
      </c>
      <c r="N38" s="221">
        <v>437980</v>
      </c>
      <c r="O38" s="221">
        <v>281700</v>
      </c>
      <c r="P38" s="219">
        <f t="shared" si="14"/>
        <v>2224750</v>
      </c>
      <c r="Q38" s="222">
        <f t="shared" si="15"/>
        <v>2224750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69000</v>
      </c>
      <c r="L39" s="221">
        <v>4480</v>
      </c>
      <c r="M39" s="221">
        <v>63300</v>
      </c>
      <c r="N39" s="221">
        <v>171640</v>
      </c>
      <c r="O39" s="221">
        <v>393170</v>
      </c>
      <c r="P39" s="219">
        <f t="shared" si="14"/>
        <v>701590</v>
      </c>
      <c r="Q39" s="222">
        <f>I39+P39</f>
        <v>701590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10550</v>
      </c>
      <c r="H41" s="221">
        <v>23480</v>
      </c>
      <c r="I41" s="219">
        <f t="shared" si="13"/>
        <v>34030</v>
      </c>
      <c r="J41" s="220">
        <v>0</v>
      </c>
      <c r="K41" s="229">
        <v>234910</v>
      </c>
      <c r="L41" s="221">
        <v>291310</v>
      </c>
      <c r="M41" s="221">
        <v>368190</v>
      </c>
      <c r="N41" s="221">
        <v>289850</v>
      </c>
      <c r="O41" s="221">
        <v>158790</v>
      </c>
      <c r="P41" s="219">
        <f t="shared" si="14"/>
        <v>1343050</v>
      </c>
      <c r="Q41" s="222">
        <f t="shared" si="15"/>
        <v>1377080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9200</v>
      </c>
      <c r="L42" s="221">
        <v>9200</v>
      </c>
      <c r="M42" s="221">
        <v>0</v>
      </c>
      <c r="N42" s="221">
        <v>0</v>
      </c>
      <c r="O42" s="221">
        <v>640</v>
      </c>
      <c r="P42" s="219">
        <f t="shared" si="14"/>
        <v>19040</v>
      </c>
      <c r="Q42" s="222">
        <f t="shared" si="15"/>
        <v>19040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21440</v>
      </c>
      <c r="H44" s="211">
        <f t="shared" si="16"/>
        <v>78190</v>
      </c>
      <c r="I44" s="213">
        <f t="shared" si="16"/>
        <v>99630</v>
      </c>
      <c r="J44" s="214">
        <f t="shared" si="16"/>
        <v>0</v>
      </c>
      <c r="K44" s="243">
        <f t="shared" si="16"/>
        <v>5685080</v>
      </c>
      <c r="L44" s="211">
        <f t="shared" si="16"/>
        <v>9541090</v>
      </c>
      <c r="M44" s="211">
        <f t="shared" si="16"/>
        <v>14943910</v>
      </c>
      <c r="N44" s="211">
        <f t="shared" si="16"/>
        <v>13638660</v>
      </c>
      <c r="O44" s="211">
        <f>O28+O36</f>
        <v>14717900</v>
      </c>
      <c r="P44" s="213">
        <f t="shared" si="16"/>
        <v>58526640</v>
      </c>
      <c r="Q44" s="215">
        <f>Q28+Q36</f>
        <v>58626270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平成２１年１１月月報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183</v>
      </c>
      <c r="H14" s="254">
        <v>326</v>
      </c>
      <c r="I14" s="312">
        <f>SUM(G14:H14)</f>
        <v>509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1065029</v>
      </c>
      <c r="H15" s="255">
        <v>3049749</v>
      </c>
      <c r="I15" s="314">
        <f>SUM(G15:H15)</f>
        <v>4114778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67</v>
      </c>
      <c r="H19" s="254">
        <v>431</v>
      </c>
      <c r="I19" s="312">
        <f>SUM(G19:H19)</f>
        <v>498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600896</v>
      </c>
      <c r="H20" s="255">
        <v>2478174</v>
      </c>
      <c r="I20" s="314">
        <f>SUM(G20:H20)</f>
        <v>3079070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61</v>
      </c>
      <c r="H24" s="254">
        <v>2020</v>
      </c>
      <c r="I24" s="312">
        <f>SUM(G24:H24)</f>
        <v>2081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666136</v>
      </c>
      <c r="H25" s="256">
        <v>23897158</v>
      </c>
      <c r="I25" s="314">
        <f>SUM(G25:H25)</f>
        <v>24563294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2</v>
      </c>
      <c r="H29" s="254">
        <v>29</v>
      </c>
      <c r="I29" s="312">
        <f>SUM(G29:H29)</f>
        <v>31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13104</v>
      </c>
      <c r="H30" s="255">
        <v>337719</v>
      </c>
      <c r="I30" s="314">
        <f>SUM(G30:H30)</f>
        <v>350823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313</v>
      </c>
      <c r="H34" s="254">
        <f>H14+H19+H24+H29</f>
        <v>2806</v>
      </c>
      <c r="I34" s="312">
        <f>SUM(G34:H34)</f>
        <v>3119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2345165</v>
      </c>
      <c r="H35" s="255">
        <f>H15+H20+H25+H30</f>
        <v>29762800</v>
      </c>
      <c r="I35" s="314">
        <f>SUM(G35:H35)</f>
        <v>32107965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2009-12-15T06:13:53Z</cp:lastPrinted>
  <dcterms:created xsi:type="dcterms:W3CDTF">2006-12-27T00:16:47Z</dcterms:created>
  <dcterms:modified xsi:type="dcterms:W3CDTF">2009-12-15T06:13:55Z</dcterms:modified>
  <cp:category/>
  <cp:version/>
  <cp:contentType/>
  <cp:contentStatus/>
</cp:coreProperties>
</file>