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<sst xmlns="http://schemas.openxmlformats.org/spreadsheetml/2006/main" count="346" uniqueCount="130">
  <si>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</si>
  <si>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</si>
  <si>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</si>
  <si>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</si>
  <si>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</si>
  <si>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</si>
  <si>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</si>
  <si>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</si>
  <si>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</si>
  <si>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</si>
  <si>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</si>
  <si>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</si>
  <si>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</si>
  <si>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</si>
  <si>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</si>
  <si>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</si>
  <si>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</si>
  <si>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</si>
  <si>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</si>
  <si>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</si>
  <si>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</si>
  <si>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</si>
  <si>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</si>
  <si>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</si>
  <si>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</si>
  <si>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</si>
  <si>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</si>
  <si>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</si>
  <si>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</si>
  <si>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</si>
  <si>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</si>
  <si>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</si>
  <si>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</si>
  <si>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</si>
  <si>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</si>
  <si>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</si>
  <si>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</si>
  <si>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</si>
  <si>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</si>
  <si>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</si>
  <si>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</si>
  <si>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</si>
  <si>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</si>
  <si>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</si>
  <si>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</si>
  <si>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</si>
  <si>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</si>
  <si>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</si>
  <si>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</si>
  <si>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</si>
  <si>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</si>
  <si>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</si>
  <si>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</si>
  <si>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</si>
  <si>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</si>
  <si>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</si>
  <si>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</si>
  <si>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</si>
  <si>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</si>
  <si>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</si>
  <si>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</si>
  <si>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</si>
  <si>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</si>
  <si>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</si>
  <si>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</si>
  <si>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</si>
  <si>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</si>
  <si>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</si>
  <si>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</si>
  <si>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</si>
  <si>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</si>
  <si>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</si>
  <si>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</si>
  <si>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</si>
  <si>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</si>
  <si>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</si>
  <si>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</si>
  <si>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</si>
  <si>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</si>
  <si>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</si>
  <si>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</si>
  <si>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</si>
  <si>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</si>
  <si>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</si>
  <si>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</si>
  <si>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</si>
  <si>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</si>
  <si>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</si>
  <si>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</si>
  <si>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</si>
  <si>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</si>
  <si>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</si>
  <si>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</si>
  <si>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</si>
  <si>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</si>
  <si>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</si>
  <si>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</si>
  <si>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</si>
  <si>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</si>
  <si>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</si>
  <si>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</si>
  <si>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</si>
  <si>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</si>
  <si>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</si>
  <si>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</si>
  <si>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</si>
  <si>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</si>
  <si>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</si>
  <si>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</si>
  <si>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</si>
  <si>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</si>
  <si>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</si>
  <si>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</si>
  <si>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</si>
  <si>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</si>
  <si>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</si>
  <si>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</si>
  <si>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</si>
  <si>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</si>
  <si>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</si>
  <si>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</si>
  <si>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</si>
  <si>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</si>
  <si>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</si>
  <si>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</si>
  <si>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</si>
  <si>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</si>
  <si>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</si>
  <si>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</si>
  <si>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平成２１年４月月報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</si>
</sst>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4">
      <selection activeCell="C6" sqref="C6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49101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49262</v>
      </c>
      <c r="T14" s="262"/>
    </row>
    <row r="15" spans="3:20" ht="21.75" customHeight="1">
      <c r="C15" s="73" t="s">
        <v>18</v>
      </c>
      <c r="D15" s="261">
        <v>39079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39209</v>
      </c>
      <c r="T15" s="262"/>
    </row>
    <row r="16" spans="3:20" ht="21.75" customHeight="1">
      <c r="C16" s="75" t="s">
        <v>19</v>
      </c>
      <c r="D16" s="261">
        <v>880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881</v>
      </c>
      <c r="T16" s="262"/>
    </row>
    <row r="17" spans="3:20" ht="21.75" customHeight="1">
      <c r="C17" s="75" t="s">
        <v>20</v>
      </c>
      <c r="D17" s="261">
        <v>263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268</v>
      </c>
      <c r="T17" s="262"/>
    </row>
    <row r="18" spans="3:20" ht="21.75" customHeight="1" thickBot="1">
      <c r="C18" s="76" t="s">
        <v>2</v>
      </c>
      <c r="D18" s="257">
        <f>SUM(D14:H15)</f>
        <v>88180</v>
      </c>
      <c r="E18" s="258"/>
      <c r="F18" s="258"/>
      <c r="G18" s="258"/>
      <c r="H18" s="259"/>
      <c r="I18" s="77" t="s">
        <v>21</v>
      </c>
      <c r="J18" s="78"/>
      <c r="K18" s="258">
        <f>S23</f>
        <v>580</v>
      </c>
      <c r="L18" s="258"/>
      <c r="M18" s="259"/>
      <c r="N18" s="77" t="s">
        <v>22</v>
      </c>
      <c r="O18" s="78"/>
      <c r="P18" s="258">
        <f>S25</f>
        <v>289</v>
      </c>
      <c r="Q18" s="258"/>
      <c r="R18" s="259"/>
      <c r="S18" s="257">
        <f>SUM(S14:T15)</f>
        <v>88471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100</v>
      </c>
      <c r="E23" s="263"/>
      <c r="F23" s="264"/>
      <c r="G23" s="261">
        <v>5</v>
      </c>
      <c r="H23" s="263"/>
      <c r="I23" s="264"/>
      <c r="J23" s="261">
        <v>462</v>
      </c>
      <c r="K23" s="263"/>
      <c r="L23" s="264"/>
      <c r="M23" s="261">
        <v>1</v>
      </c>
      <c r="N23" s="263"/>
      <c r="O23" s="264"/>
      <c r="P23" s="261">
        <v>12</v>
      </c>
      <c r="Q23" s="263"/>
      <c r="R23" s="264"/>
      <c r="S23" s="89">
        <f>SUM(D23:R23)</f>
        <v>580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96</v>
      </c>
      <c r="E25" s="258"/>
      <c r="F25" s="259"/>
      <c r="G25" s="257">
        <v>1</v>
      </c>
      <c r="H25" s="258"/>
      <c r="I25" s="259"/>
      <c r="J25" s="257">
        <v>186</v>
      </c>
      <c r="K25" s="258"/>
      <c r="L25" s="259"/>
      <c r="M25" s="257">
        <v>1</v>
      </c>
      <c r="N25" s="258"/>
      <c r="O25" s="259"/>
      <c r="P25" s="257">
        <v>5</v>
      </c>
      <c r="Q25" s="258"/>
      <c r="R25" s="259"/>
      <c r="S25" s="90">
        <f>SUM(D25:R25)</f>
        <v>289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G5" sqref="G5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平成２１年４月月報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2845</v>
      </c>
      <c r="G12" s="91">
        <f>SUM(G13:G14)</f>
        <v>1193</v>
      </c>
      <c r="H12" s="92">
        <f>SUM(F12:G12)</f>
        <v>4038</v>
      </c>
      <c r="I12" s="93">
        <f aca="true" t="shared" si="0" ref="I12:N12">SUM(I13:I14)</f>
        <v>0</v>
      </c>
      <c r="J12" s="95">
        <f t="shared" si="0"/>
        <v>2414</v>
      </c>
      <c r="K12" s="91">
        <f t="shared" si="0"/>
        <v>1956</v>
      </c>
      <c r="L12" s="91">
        <f t="shared" si="0"/>
        <v>1757</v>
      </c>
      <c r="M12" s="91">
        <f t="shared" si="0"/>
        <v>1251</v>
      </c>
      <c r="N12" s="91">
        <f t="shared" si="0"/>
        <v>1396</v>
      </c>
      <c r="O12" s="91">
        <f>SUM(I12:N12)</f>
        <v>8774</v>
      </c>
      <c r="P12" s="94">
        <f>H12+O12</f>
        <v>12812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448</v>
      </c>
      <c r="G13" s="91">
        <v>208</v>
      </c>
      <c r="H13" s="92">
        <f>SUM(F13:G13)</f>
        <v>656</v>
      </c>
      <c r="I13" s="93">
        <v>0</v>
      </c>
      <c r="J13" s="95">
        <v>352</v>
      </c>
      <c r="K13" s="91">
        <v>267</v>
      </c>
      <c r="L13" s="91">
        <v>219</v>
      </c>
      <c r="M13" s="91">
        <v>148</v>
      </c>
      <c r="N13" s="91">
        <v>173</v>
      </c>
      <c r="O13" s="91">
        <f>SUM(I13:N13)</f>
        <v>1159</v>
      </c>
      <c r="P13" s="94">
        <f>H13+O13</f>
        <v>1815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2397</v>
      </c>
      <c r="G14" s="91">
        <v>985</v>
      </c>
      <c r="H14" s="92">
        <f>SUM(F14:G14)</f>
        <v>3382</v>
      </c>
      <c r="I14" s="93">
        <v>0</v>
      </c>
      <c r="J14" s="95">
        <v>2062</v>
      </c>
      <c r="K14" s="91">
        <v>1689</v>
      </c>
      <c r="L14" s="91">
        <v>1538</v>
      </c>
      <c r="M14" s="91">
        <v>1103</v>
      </c>
      <c r="N14" s="91">
        <v>1223</v>
      </c>
      <c r="O14" s="91">
        <f>SUM(I14:N14)</f>
        <v>7615</v>
      </c>
      <c r="P14" s="94">
        <f>H14+O14</f>
        <v>10997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51</v>
      </c>
      <c r="G15" s="91">
        <v>58</v>
      </c>
      <c r="H15" s="92">
        <f>SUM(F15:G15)</f>
        <v>109</v>
      </c>
      <c r="I15" s="93">
        <v>0</v>
      </c>
      <c r="J15" s="95">
        <v>93</v>
      </c>
      <c r="K15" s="91">
        <v>74</v>
      </c>
      <c r="L15" s="91">
        <v>70</v>
      </c>
      <c r="M15" s="91">
        <v>49</v>
      </c>
      <c r="N15" s="91">
        <v>66</v>
      </c>
      <c r="O15" s="91">
        <f>SUM(I15:N15)</f>
        <v>352</v>
      </c>
      <c r="P15" s="94">
        <f>H15+O15</f>
        <v>461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2896</v>
      </c>
      <c r="G16" s="96">
        <f>G12+G15</f>
        <v>1251</v>
      </c>
      <c r="H16" s="97">
        <f>SUM(F16:G16)</f>
        <v>4147</v>
      </c>
      <c r="I16" s="98">
        <f aca="true" t="shared" si="1" ref="I16:N16">I12+I15</f>
        <v>0</v>
      </c>
      <c r="J16" s="100">
        <f t="shared" si="1"/>
        <v>2507</v>
      </c>
      <c r="K16" s="96">
        <f t="shared" si="1"/>
        <v>2030</v>
      </c>
      <c r="L16" s="96">
        <f t="shared" si="1"/>
        <v>1827</v>
      </c>
      <c r="M16" s="96">
        <f t="shared" si="1"/>
        <v>1300</v>
      </c>
      <c r="N16" s="96">
        <f t="shared" si="1"/>
        <v>1462</v>
      </c>
      <c r="O16" s="96">
        <f>SUM(I16:N16)</f>
        <v>9126</v>
      </c>
      <c r="P16" s="99">
        <f>H16+O16</f>
        <v>13273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1974</v>
      </c>
      <c r="G21" s="91">
        <v>922</v>
      </c>
      <c r="H21" s="92">
        <f>SUM(F21:G21)</f>
        <v>2896</v>
      </c>
      <c r="I21" s="93">
        <v>0</v>
      </c>
      <c r="J21" s="95">
        <v>1755</v>
      </c>
      <c r="K21" s="91">
        <v>1308</v>
      </c>
      <c r="L21" s="91">
        <v>978</v>
      </c>
      <c r="M21" s="91">
        <v>537</v>
      </c>
      <c r="N21" s="91">
        <v>487</v>
      </c>
      <c r="O21" s="101">
        <f>SUM(I21:N21)</f>
        <v>5065</v>
      </c>
      <c r="P21" s="94">
        <f>O21+H21</f>
        <v>7961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39</v>
      </c>
      <c r="G22" s="91">
        <v>44</v>
      </c>
      <c r="H22" s="92">
        <f>SUM(F22:G22)</f>
        <v>83</v>
      </c>
      <c r="I22" s="93">
        <v>0</v>
      </c>
      <c r="J22" s="95">
        <v>73</v>
      </c>
      <c r="K22" s="91">
        <v>51</v>
      </c>
      <c r="L22" s="91">
        <v>53</v>
      </c>
      <c r="M22" s="91">
        <v>33</v>
      </c>
      <c r="N22" s="91">
        <v>24</v>
      </c>
      <c r="O22" s="101">
        <f>SUM(I22:N22)</f>
        <v>234</v>
      </c>
      <c r="P22" s="94">
        <f>O22+H22</f>
        <v>317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2013</v>
      </c>
      <c r="G23" s="96">
        <f aca="true" t="shared" si="2" ref="G23:N23">SUM(G21:G22)</f>
        <v>966</v>
      </c>
      <c r="H23" s="97">
        <f>SUM(F23:G23)</f>
        <v>2979</v>
      </c>
      <c r="I23" s="98">
        <f t="shared" si="2"/>
        <v>0</v>
      </c>
      <c r="J23" s="100">
        <f t="shared" si="2"/>
        <v>1828</v>
      </c>
      <c r="K23" s="96">
        <f t="shared" si="2"/>
        <v>1359</v>
      </c>
      <c r="L23" s="96">
        <f t="shared" si="2"/>
        <v>1031</v>
      </c>
      <c r="M23" s="96">
        <f t="shared" si="2"/>
        <v>570</v>
      </c>
      <c r="N23" s="96">
        <f t="shared" si="2"/>
        <v>511</v>
      </c>
      <c r="O23" s="102">
        <f>SUM(I23:N23)</f>
        <v>5299</v>
      </c>
      <c r="P23" s="99">
        <f>O23+H23</f>
        <v>8278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4</v>
      </c>
      <c r="G28" s="91">
        <v>10</v>
      </c>
      <c r="H28" s="92">
        <f>SUM(F28:G28)</f>
        <v>14</v>
      </c>
      <c r="I28" s="93">
        <v>0</v>
      </c>
      <c r="J28" s="95">
        <v>129</v>
      </c>
      <c r="K28" s="91">
        <v>106</v>
      </c>
      <c r="L28" s="91">
        <v>108</v>
      </c>
      <c r="M28" s="91">
        <v>90</v>
      </c>
      <c r="N28" s="91">
        <v>42</v>
      </c>
      <c r="O28" s="101">
        <f>SUM(I28:N28)</f>
        <v>475</v>
      </c>
      <c r="P28" s="94">
        <f>O28+H28</f>
        <v>489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1</v>
      </c>
      <c r="G29" s="91">
        <v>0</v>
      </c>
      <c r="H29" s="92">
        <f>SUM(F29:G29)</f>
        <v>1</v>
      </c>
      <c r="I29" s="93">
        <v>0</v>
      </c>
      <c r="J29" s="95">
        <v>0</v>
      </c>
      <c r="K29" s="91">
        <v>0</v>
      </c>
      <c r="L29" s="91">
        <v>2</v>
      </c>
      <c r="M29" s="91">
        <v>1</v>
      </c>
      <c r="N29" s="91">
        <v>2</v>
      </c>
      <c r="O29" s="101">
        <f>SUM(I29:N29)</f>
        <v>5</v>
      </c>
      <c r="P29" s="94">
        <f>O29+H29</f>
        <v>6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5</v>
      </c>
      <c r="G30" s="96">
        <f>SUM(G28:G29)</f>
        <v>10</v>
      </c>
      <c r="H30" s="97">
        <f>SUM(F30:G30)</f>
        <v>15</v>
      </c>
      <c r="I30" s="98">
        <f aca="true" t="shared" si="3" ref="I30:N30">SUM(I28:I29)</f>
        <v>0</v>
      </c>
      <c r="J30" s="100">
        <f t="shared" si="3"/>
        <v>129</v>
      </c>
      <c r="K30" s="96">
        <f t="shared" si="3"/>
        <v>106</v>
      </c>
      <c r="L30" s="96">
        <f t="shared" si="3"/>
        <v>110</v>
      </c>
      <c r="M30" s="96">
        <f t="shared" si="3"/>
        <v>91</v>
      </c>
      <c r="N30" s="96">
        <f t="shared" si="3"/>
        <v>44</v>
      </c>
      <c r="O30" s="102">
        <f>SUM(I30:N30)</f>
        <v>480</v>
      </c>
      <c r="P30" s="99">
        <f>O30+H30</f>
        <v>495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70</v>
      </c>
      <c r="J35" s="105">
        <f t="shared" si="4"/>
        <v>169</v>
      </c>
      <c r="K35" s="105">
        <f t="shared" si="4"/>
        <v>281</v>
      </c>
      <c r="L35" s="105">
        <f t="shared" si="4"/>
        <v>304</v>
      </c>
      <c r="M35" s="105">
        <f t="shared" si="4"/>
        <v>347</v>
      </c>
      <c r="N35" s="106">
        <f aca="true" t="shared" si="6" ref="N35:N44">SUM(I35:M35)</f>
        <v>1171</v>
      </c>
      <c r="O35" s="107">
        <f aca="true" t="shared" si="7" ref="O35:O43">SUM(H35+N35)</f>
        <v>1171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70</v>
      </c>
      <c r="J36" s="91">
        <v>169</v>
      </c>
      <c r="K36" s="91">
        <v>281</v>
      </c>
      <c r="L36" s="91">
        <v>303</v>
      </c>
      <c r="M36" s="91">
        <v>343</v>
      </c>
      <c r="N36" s="101">
        <f t="shared" si="6"/>
        <v>1166</v>
      </c>
      <c r="O36" s="94">
        <f t="shared" si="7"/>
        <v>1166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4</v>
      </c>
      <c r="N37" s="102">
        <f t="shared" si="6"/>
        <v>5</v>
      </c>
      <c r="O37" s="99">
        <f t="shared" si="7"/>
        <v>5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145</v>
      </c>
      <c r="J38" s="105">
        <f>SUM(J39:J40)</f>
        <v>237</v>
      </c>
      <c r="K38" s="105">
        <f>SUM(K39:K40)</f>
        <v>231</v>
      </c>
      <c r="L38" s="105">
        <f>SUM(L39:L40)</f>
        <v>156</v>
      </c>
      <c r="M38" s="105">
        <f>SUM(M39:M40)</f>
        <v>150</v>
      </c>
      <c r="N38" s="106">
        <f t="shared" si="6"/>
        <v>919</v>
      </c>
      <c r="O38" s="107">
        <f t="shared" si="7"/>
        <v>919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142</v>
      </c>
      <c r="J39" s="91">
        <v>234</v>
      </c>
      <c r="K39" s="91">
        <v>226</v>
      </c>
      <c r="L39" s="91">
        <v>154</v>
      </c>
      <c r="M39" s="91">
        <v>141</v>
      </c>
      <c r="N39" s="101">
        <f t="shared" si="6"/>
        <v>897</v>
      </c>
      <c r="O39" s="94">
        <f t="shared" si="7"/>
        <v>897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3</v>
      </c>
      <c r="J40" s="96">
        <v>3</v>
      </c>
      <c r="K40" s="96">
        <v>5</v>
      </c>
      <c r="L40" s="96">
        <v>2</v>
      </c>
      <c r="M40" s="96">
        <v>9</v>
      </c>
      <c r="N40" s="102">
        <f t="shared" si="6"/>
        <v>22</v>
      </c>
      <c r="O40" s="99">
        <f t="shared" si="7"/>
        <v>22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6</v>
      </c>
      <c r="J41" s="105">
        <f>SUM(J42:J43)</f>
        <v>9</v>
      </c>
      <c r="K41" s="105">
        <f>SUM(K42:K43)</f>
        <v>21</v>
      </c>
      <c r="L41" s="105">
        <f>SUM(L42:L43)</f>
        <v>51</v>
      </c>
      <c r="M41" s="105">
        <f>SUM(M42:M43)</f>
        <v>175</v>
      </c>
      <c r="N41" s="106">
        <f t="shared" si="6"/>
        <v>262</v>
      </c>
      <c r="O41" s="107">
        <f t="shared" si="7"/>
        <v>262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6</v>
      </c>
      <c r="J42" s="91">
        <v>9</v>
      </c>
      <c r="K42" s="91">
        <v>20</v>
      </c>
      <c r="L42" s="91">
        <v>48</v>
      </c>
      <c r="M42" s="91">
        <v>173</v>
      </c>
      <c r="N42" s="101">
        <f t="shared" si="6"/>
        <v>256</v>
      </c>
      <c r="O42" s="94">
        <f t="shared" si="7"/>
        <v>256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1</v>
      </c>
      <c r="L43" s="96">
        <v>3</v>
      </c>
      <c r="M43" s="96">
        <v>2</v>
      </c>
      <c r="N43" s="102">
        <f t="shared" si="6"/>
        <v>6</v>
      </c>
      <c r="O43" s="99">
        <f t="shared" si="7"/>
        <v>6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221</v>
      </c>
      <c r="J44" s="96">
        <v>413</v>
      </c>
      <c r="K44" s="96">
        <v>533</v>
      </c>
      <c r="L44" s="96">
        <v>507</v>
      </c>
      <c r="M44" s="96">
        <v>670</v>
      </c>
      <c r="N44" s="102">
        <f t="shared" si="6"/>
        <v>2344</v>
      </c>
      <c r="O44" s="110">
        <f>H44+N44</f>
        <v>2344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F4" sqref="F4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平成２１年４月月報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4606</v>
      </c>
      <c r="H12" s="183">
        <f t="shared" si="0"/>
        <v>2537</v>
      </c>
      <c r="I12" s="184">
        <f t="shared" si="0"/>
        <v>7143</v>
      </c>
      <c r="J12" s="185">
        <f>J13+J19+J22+J26+J30+J31</f>
        <v>0</v>
      </c>
      <c r="K12" s="183">
        <f t="shared" si="0"/>
        <v>5360</v>
      </c>
      <c r="L12" s="182">
        <f t="shared" si="0"/>
        <v>4566</v>
      </c>
      <c r="M12" s="182">
        <f t="shared" si="0"/>
        <v>3752</v>
      </c>
      <c r="N12" s="182">
        <f t="shared" si="0"/>
        <v>2305</v>
      </c>
      <c r="O12" s="183">
        <f t="shared" si="0"/>
        <v>2364</v>
      </c>
      <c r="P12" s="182">
        <f t="shared" si="0"/>
        <v>18347</v>
      </c>
      <c r="Q12" s="186">
        <f t="shared" si="0"/>
        <v>25490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1589</v>
      </c>
      <c r="H13" s="188">
        <f t="shared" si="1"/>
        <v>754</v>
      </c>
      <c r="I13" s="189">
        <f t="shared" si="1"/>
        <v>2343</v>
      </c>
      <c r="J13" s="190">
        <f t="shared" si="1"/>
        <v>0</v>
      </c>
      <c r="K13" s="188">
        <f t="shared" si="1"/>
        <v>1688</v>
      </c>
      <c r="L13" s="187">
        <f t="shared" si="1"/>
        <v>1358</v>
      </c>
      <c r="M13" s="187">
        <f t="shared" si="1"/>
        <v>1191</v>
      </c>
      <c r="N13" s="187">
        <f t="shared" si="1"/>
        <v>821</v>
      </c>
      <c r="O13" s="188">
        <f t="shared" si="1"/>
        <v>1105</v>
      </c>
      <c r="P13" s="187">
        <f t="shared" si="1"/>
        <v>6163</v>
      </c>
      <c r="Q13" s="191">
        <f t="shared" si="1"/>
        <v>8506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1430</v>
      </c>
      <c r="H14" s="188">
        <v>586</v>
      </c>
      <c r="I14" s="189">
        <f>SUM(G14:H14)</f>
        <v>2016</v>
      </c>
      <c r="J14" s="190">
        <v>0</v>
      </c>
      <c r="K14" s="188">
        <v>1164</v>
      </c>
      <c r="L14" s="187">
        <v>787</v>
      </c>
      <c r="M14" s="187">
        <v>586</v>
      </c>
      <c r="N14" s="187">
        <v>388</v>
      </c>
      <c r="O14" s="188">
        <v>408</v>
      </c>
      <c r="P14" s="187">
        <f>SUM(J14:O14)</f>
        <v>3333</v>
      </c>
      <c r="Q14" s="191">
        <f>I14+P14</f>
        <v>5349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1</v>
      </c>
      <c r="H15" s="188">
        <v>2</v>
      </c>
      <c r="I15" s="189">
        <f>SUM(G15:H15)</f>
        <v>3</v>
      </c>
      <c r="J15" s="190">
        <v>0</v>
      </c>
      <c r="K15" s="188">
        <v>7</v>
      </c>
      <c r="L15" s="187">
        <v>16</v>
      </c>
      <c r="M15" s="187">
        <v>41</v>
      </c>
      <c r="N15" s="187">
        <v>50</v>
      </c>
      <c r="O15" s="188">
        <v>166</v>
      </c>
      <c r="P15" s="187">
        <f>SUM(J15:O15)</f>
        <v>280</v>
      </c>
      <c r="Q15" s="191">
        <f>I15+P15</f>
        <v>283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66</v>
      </c>
      <c r="H16" s="188">
        <v>89</v>
      </c>
      <c r="I16" s="189">
        <f>SUM(G16:H16)</f>
        <v>155</v>
      </c>
      <c r="J16" s="190">
        <v>0</v>
      </c>
      <c r="K16" s="188">
        <v>229</v>
      </c>
      <c r="L16" s="187">
        <v>225</v>
      </c>
      <c r="M16" s="187">
        <v>262</v>
      </c>
      <c r="N16" s="187">
        <v>181</v>
      </c>
      <c r="O16" s="188">
        <v>271</v>
      </c>
      <c r="P16" s="187">
        <f>SUM(J16:O16)</f>
        <v>1168</v>
      </c>
      <c r="Q16" s="191">
        <f>I16+P16</f>
        <v>1323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5</v>
      </c>
      <c r="H17" s="188">
        <v>9</v>
      </c>
      <c r="I17" s="189">
        <f>SUM(G17:H17)</f>
        <v>14</v>
      </c>
      <c r="J17" s="190">
        <v>0</v>
      </c>
      <c r="K17" s="188">
        <v>17</v>
      </c>
      <c r="L17" s="187">
        <v>17</v>
      </c>
      <c r="M17" s="187">
        <v>13</v>
      </c>
      <c r="N17" s="187">
        <v>12</v>
      </c>
      <c r="O17" s="188">
        <v>13</v>
      </c>
      <c r="P17" s="187">
        <f>SUM(J17:O17)</f>
        <v>72</v>
      </c>
      <c r="Q17" s="191">
        <f>I17+P17</f>
        <v>86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87</v>
      </c>
      <c r="H18" s="188">
        <v>68</v>
      </c>
      <c r="I18" s="189">
        <f>SUM(G18:H18)</f>
        <v>155</v>
      </c>
      <c r="J18" s="190">
        <v>0</v>
      </c>
      <c r="K18" s="188">
        <v>271</v>
      </c>
      <c r="L18" s="187">
        <v>313</v>
      </c>
      <c r="M18" s="187">
        <v>289</v>
      </c>
      <c r="N18" s="187">
        <v>190</v>
      </c>
      <c r="O18" s="188">
        <v>247</v>
      </c>
      <c r="P18" s="187">
        <f>SUM(J18:O18)</f>
        <v>1310</v>
      </c>
      <c r="Q18" s="191">
        <f>I18+P18</f>
        <v>1465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589</v>
      </c>
      <c r="H19" s="188">
        <f t="shared" si="2"/>
        <v>451</v>
      </c>
      <c r="I19" s="189">
        <f t="shared" si="2"/>
        <v>1040</v>
      </c>
      <c r="J19" s="190">
        <f t="shared" si="2"/>
        <v>0</v>
      </c>
      <c r="K19" s="188">
        <f t="shared" si="2"/>
        <v>1028</v>
      </c>
      <c r="L19" s="187">
        <f>SUM(L20:L21)</f>
        <v>853</v>
      </c>
      <c r="M19" s="187">
        <f t="shared" si="2"/>
        <v>595</v>
      </c>
      <c r="N19" s="187">
        <f t="shared" si="2"/>
        <v>322</v>
      </c>
      <c r="O19" s="188">
        <f t="shared" si="2"/>
        <v>175</v>
      </c>
      <c r="P19" s="187">
        <f>SUM(P20:P21)</f>
        <v>2973</v>
      </c>
      <c r="Q19" s="191">
        <f t="shared" si="2"/>
        <v>4013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487</v>
      </c>
      <c r="H20" s="188">
        <v>383</v>
      </c>
      <c r="I20" s="189">
        <f>SUM(G20:H20)</f>
        <v>870</v>
      </c>
      <c r="J20" s="190">
        <v>0</v>
      </c>
      <c r="K20" s="188">
        <v>823</v>
      </c>
      <c r="L20" s="187">
        <v>651</v>
      </c>
      <c r="M20" s="187">
        <v>450</v>
      </c>
      <c r="N20" s="187">
        <v>247</v>
      </c>
      <c r="O20" s="188">
        <v>141</v>
      </c>
      <c r="P20" s="187">
        <f>SUM(J20:O20)</f>
        <v>2312</v>
      </c>
      <c r="Q20" s="191">
        <f>I20+P20</f>
        <v>3182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102</v>
      </c>
      <c r="H21" s="188">
        <v>68</v>
      </c>
      <c r="I21" s="189">
        <f>SUM(G21:H21)</f>
        <v>170</v>
      </c>
      <c r="J21" s="190">
        <v>0</v>
      </c>
      <c r="K21" s="188">
        <v>205</v>
      </c>
      <c r="L21" s="187">
        <v>202</v>
      </c>
      <c r="M21" s="187">
        <v>145</v>
      </c>
      <c r="N21" s="187">
        <v>75</v>
      </c>
      <c r="O21" s="188">
        <v>34</v>
      </c>
      <c r="P21" s="187">
        <f>SUM(J21:O21)</f>
        <v>661</v>
      </c>
      <c r="Q21" s="191">
        <f>I21+P21</f>
        <v>831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8</v>
      </c>
      <c r="H22" s="188">
        <f t="shared" si="3"/>
        <v>21</v>
      </c>
      <c r="I22" s="189">
        <f t="shared" si="3"/>
        <v>29</v>
      </c>
      <c r="J22" s="190">
        <f t="shared" si="3"/>
        <v>0</v>
      </c>
      <c r="K22" s="188">
        <f t="shared" si="3"/>
        <v>129</v>
      </c>
      <c r="L22" s="187">
        <f t="shared" si="3"/>
        <v>175</v>
      </c>
      <c r="M22" s="187">
        <f t="shared" si="3"/>
        <v>178</v>
      </c>
      <c r="N22" s="187">
        <f t="shared" si="3"/>
        <v>143</v>
      </c>
      <c r="O22" s="188">
        <f t="shared" si="3"/>
        <v>96</v>
      </c>
      <c r="P22" s="187">
        <f t="shared" si="3"/>
        <v>721</v>
      </c>
      <c r="Q22" s="191">
        <f t="shared" si="3"/>
        <v>750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6</v>
      </c>
      <c r="H23" s="188">
        <v>17</v>
      </c>
      <c r="I23" s="189">
        <f>SUM(G23:H23)</f>
        <v>23</v>
      </c>
      <c r="J23" s="190">
        <v>0</v>
      </c>
      <c r="K23" s="188">
        <v>119</v>
      </c>
      <c r="L23" s="187">
        <v>149</v>
      </c>
      <c r="M23" s="187">
        <v>146</v>
      </c>
      <c r="N23" s="187">
        <v>111</v>
      </c>
      <c r="O23" s="188">
        <v>70</v>
      </c>
      <c r="P23" s="187">
        <f>SUM(J23:O23)</f>
        <v>595</v>
      </c>
      <c r="Q23" s="191">
        <f>I23+P23</f>
        <v>618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2</v>
      </c>
      <c r="H24" s="188">
        <v>4</v>
      </c>
      <c r="I24" s="189">
        <f>SUM(G24:H24)</f>
        <v>6</v>
      </c>
      <c r="J24" s="190">
        <v>0</v>
      </c>
      <c r="K24" s="188">
        <v>10</v>
      </c>
      <c r="L24" s="187">
        <v>26</v>
      </c>
      <c r="M24" s="187">
        <v>32</v>
      </c>
      <c r="N24" s="187">
        <v>32</v>
      </c>
      <c r="O24" s="188">
        <v>25</v>
      </c>
      <c r="P24" s="187">
        <f>SUM(J24:O24)</f>
        <v>125</v>
      </c>
      <c r="Q24" s="191">
        <f>I24+P24</f>
        <v>131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1</v>
      </c>
      <c r="P25" s="187">
        <f>SUM(J25:O25)</f>
        <v>1</v>
      </c>
      <c r="Q25" s="191">
        <f>I25+P25</f>
        <v>1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405</v>
      </c>
      <c r="H26" s="188">
        <f t="shared" si="4"/>
        <v>341</v>
      </c>
      <c r="I26" s="189">
        <f t="shared" si="4"/>
        <v>746</v>
      </c>
      <c r="J26" s="190">
        <f t="shared" si="4"/>
        <v>0</v>
      </c>
      <c r="K26" s="188">
        <f t="shared" si="4"/>
        <v>706</v>
      </c>
      <c r="L26" s="187">
        <f t="shared" si="4"/>
        <v>854</v>
      </c>
      <c r="M26" s="187">
        <f t="shared" si="4"/>
        <v>790</v>
      </c>
      <c r="N26" s="187">
        <f t="shared" si="4"/>
        <v>474</v>
      </c>
      <c r="O26" s="188">
        <f t="shared" si="4"/>
        <v>488</v>
      </c>
      <c r="P26" s="187">
        <f t="shared" si="4"/>
        <v>3312</v>
      </c>
      <c r="Q26" s="191">
        <f t="shared" si="4"/>
        <v>4058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344</v>
      </c>
      <c r="H27" s="188">
        <v>314</v>
      </c>
      <c r="I27" s="189">
        <f>SUM(G27:H27)</f>
        <v>658</v>
      </c>
      <c r="J27" s="190">
        <v>0</v>
      </c>
      <c r="K27" s="188">
        <v>657</v>
      </c>
      <c r="L27" s="187">
        <v>814</v>
      </c>
      <c r="M27" s="187">
        <v>754</v>
      </c>
      <c r="N27" s="187">
        <v>457</v>
      </c>
      <c r="O27" s="188">
        <v>479</v>
      </c>
      <c r="P27" s="187">
        <f>SUM(J27:O27)</f>
        <v>3161</v>
      </c>
      <c r="Q27" s="191">
        <f>I27+P27</f>
        <v>3819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38</v>
      </c>
      <c r="H28" s="188">
        <v>15</v>
      </c>
      <c r="I28" s="189">
        <f>SUM(G28:H28)</f>
        <v>53</v>
      </c>
      <c r="J28" s="190">
        <v>0</v>
      </c>
      <c r="K28" s="188">
        <v>29</v>
      </c>
      <c r="L28" s="187">
        <v>31</v>
      </c>
      <c r="M28" s="187">
        <v>22</v>
      </c>
      <c r="N28" s="187">
        <v>15</v>
      </c>
      <c r="O28" s="188">
        <v>6</v>
      </c>
      <c r="P28" s="187">
        <f>SUM(J28:O28)</f>
        <v>103</v>
      </c>
      <c r="Q28" s="191">
        <f>I28+P28</f>
        <v>156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23</v>
      </c>
      <c r="H29" s="188">
        <v>12</v>
      </c>
      <c r="I29" s="189">
        <f>SUM(G29:H29)</f>
        <v>35</v>
      </c>
      <c r="J29" s="190">
        <v>0</v>
      </c>
      <c r="K29" s="188">
        <v>20</v>
      </c>
      <c r="L29" s="187">
        <v>9</v>
      </c>
      <c r="M29" s="187">
        <v>14</v>
      </c>
      <c r="N29" s="187">
        <v>2</v>
      </c>
      <c r="O29" s="188">
        <v>3</v>
      </c>
      <c r="P29" s="187">
        <f>SUM(J29:O29)</f>
        <v>48</v>
      </c>
      <c r="Q29" s="191">
        <f>I29+P29</f>
        <v>83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71</v>
      </c>
      <c r="H30" s="188">
        <v>39</v>
      </c>
      <c r="I30" s="189">
        <f>SUM(G30:H30)</f>
        <v>110</v>
      </c>
      <c r="J30" s="190">
        <v>0</v>
      </c>
      <c r="K30" s="188">
        <v>102</v>
      </c>
      <c r="L30" s="187">
        <v>74</v>
      </c>
      <c r="M30" s="187">
        <v>82</v>
      </c>
      <c r="N30" s="187">
        <v>54</v>
      </c>
      <c r="O30" s="188">
        <v>47</v>
      </c>
      <c r="P30" s="187">
        <f>SUM(J30:O30)</f>
        <v>359</v>
      </c>
      <c r="Q30" s="191">
        <f>I30+P30</f>
        <v>469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1944</v>
      </c>
      <c r="H31" s="193">
        <v>931</v>
      </c>
      <c r="I31" s="194">
        <f>SUM(G31:H31)</f>
        <v>2875</v>
      </c>
      <c r="J31" s="195">
        <v>0</v>
      </c>
      <c r="K31" s="193">
        <v>1707</v>
      </c>
      <c r="L31" s="192">
        <v>1252</v>
      </c>
      <c r="M31" s="192">
        <v>916</v>
      </c>
      <c r="N31" s="192">
        <v>491</v>
      </c>
      <c r="O31" s="193">
        <v>453</v>
      </c>
      <c r="P31" s="194">
        <f>SUM(J31:O31)</f>
        <v>4819</v>
      </c>
      <c r="Q31" s="196">
        <f>I31+P31</f>
        <v>7694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5</v>
      </c>
      <c r="H32" s="183">
        <f t="shared" si="5"/>
        <v>10</v>
      </c>
      <c r="I32" s="184">
        <f t="shared" si="5"/>
        <v>15</v>
      </c>
      <c r="J32" s="185">
        <f t="shared" si="5"/>
        <v>0</v>
      </c>
      <c r="K32" s="183">
        <f t="shared" si="5"/>
        <v>132</v>
      </c>
      <c r="L32" s="182">
        <f t="shared" si="5"/>
        <v>109</v>
      </c>
      <c r="M32" s="182">
        <f t="shared" si="5"/>
        <v>111</v>
      </c>
      <c r="N32" s="182">
        <f t="shared" si="5"/>
        <v>95</v>
      </c>
      <c r="O32" s="183">
        <f t="shared" si="5"/>
        <v>46</v>
      </c>
      <c r="P32" s="182">
        <f t="shared" si="5"/>
        <v>493</v>
      </c>
      <c r="Q32" s="186">
        <f t="shared" si="5"/>
        <v>508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3</v>
      </c>
      <c r="H34" s="188">
        <v>0</v>
      </c>
      <c r="I34" s="189">
        <f>SUM(G34:H34)</f>
        <v>3</v>
      </c>
      <c r="J34" s="190">
        <v>0</v>
      </c>
      <c r="K34" s="188">
        <v>21</v>
      </c>
      <c r="L34" s="187">
        <v>19</v>
      </c>
      <c r="M34" s="187">
        <v>30</v>
      </c>
      <c r="N34" s="187">
        <v>30</v>
      </c>
      <c r="O34" s="188">
        <v>22</v>
      </c>
      <c r="P34" s="187">
        <f t="shared" si="6"/>
        <v>122</v>
      </c>
      <c r="Q34" s="191">
        <f t="shared" si="7"/>
        <v>125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2</v>
      </c>
      <c r="H35" s="188">
        <v>5</v>
      </c>
      <c r="I35" s="189">
        <f>SUM(G35:H35)</f>
        <v>7</v>
      </c>
      <c r="J35" s="190">
        <v>0</v>
      </c>
      <c r="K35" s="188">
        <v>11</v>
      </c>
      <c r="L35" s="187">
        <v>17</v>
      </c>
      <c r="M35" s="187">
        <v>12</v>
      </c>
      <c r="N35" s="187">
        <v>8</v>
      </c>
      <c r="O35" s="188">
        <v>0</v>
      </c>
      <c r="P35" s="187">
        <f t="shared" si="6"/>
        <v>48</v>
      </c>
      <c r="Q35" s="191">
        <f t="shared" si="7"/>
        <v>55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5</v>
      </c>
      <c r="I36" s="189">
        <f>SUM(G36:H36)</f>
        <v>5</v>
      </c>
      <c r="J36" s="200"/>
      <c r="K36" s="188">
        <v>100</v>
      </c>
      <c r="L36" s="187">
        <v>73</v>
      </c>
      <c r="M36" s="187">
        <v>69</v>
      </c>
      <c r="N36" s="187">
        <v>57</v>
      </c>
      <c r="O36" s="188">
        <v>24</v>
      </c>
      <c r="P36" s="187">
        <f t="shared" si="6"/>
        <v>323</v>
      </c>
      <c r="Q36" s="191">
        <f t="shared" si="7"/>
        <v>328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222</v>
      </c>
      <c r="L39" s="182">
        <f t="shared" si="8"/>
        <v>417</v>
      </c>
      <c r="M39" s="182">
        <f t="shared" si="8"/>
        <v>541</v>
      </c>
      <c r="N39" s="182">
        <f t="shared" si="8"/>
        <v>520</v>
      </c>
      <c r="O39" s="183">
        <f t="shared" si="8"/>
        <v>680</v>
      </c>
      <c r="P39" s="182">
        <f t="shared" si="8"/>
        <v>2380</v>
      </c>
      <c r="Q39" s="186">
        <f t="shared" si="8"/>
        <v>2380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70</v>
      </c>
      <c r="L40" s="187">
        <v>169</v>
      </c>
      <c r="M40" s="187">
        <v>283</v>
      </c>
      <c r="N40" s="187">
        <v>306</v>
      </c>
      <c r="O40" s="188">
        <v>348</v>
      </c>
      <c r="P40" s="187">
        <f>SUM(J40:O40)</f>
        <v>1176</v>
      </c>
      <c r="Q40" s="191">
        <f>I40+P40</f>
        <v>1176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146</v>
      </c>
      <c r="L41" s="187">
        <v>239</v>
      </c>
      <c r="M41" s="187">
        <v>237</v>
      </c>
      <c r="N41" s="187">
        <v>160</v>
      </c>
      <c r="O41" s="188">
        <v>153</v>
      </c>
      <c r="P41" s="187">
        <f>SUM(J41:O41)</f>
        <v>935</v>
      </c>
      <c r="Q41" s="191">
        <f>I41+P41</f>
        <v>935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6</v>
      </c>
      <c r="L42" s="209">
        <v>9</v>
      </c>
      <c r="M42" s="209">
        <v>21</v>
      </c>
      <c r="N42" s="209">
        <v>54</v>
      </c>
      <c r="O42" s="208">
        <v>179</v>
      </c>
      <c r="P42" s="209">
        <f>SUM(J42:O42)</f>
        <v>269</v>
      </c>
      <c r="Q42" s="210">
        <f>I42+P42</f>
        <v>269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4611</v>
      </c>
      <c r="H43" s="212">
        <f t="shared" si="9"/>
        <v>2547</v>
      </c>
      <c r="I43" s="213">
        <f t="shared" si="9"/>
        <v>7158</v>
      </c>
      <c r="J43" s="214">
        <f>J12+J32+J39</f>
        <v>0</v>
      </c>
      <c r="K43" s="212">
        <f t="shared" si="9"/>
        <v>5714</v>
      </c>
      <c r="L43" s="211">
        <f t="shared" si="9"/>
        <v>5092</v>
      </c>
      <c r="M43" s="211">
        <f t="shared" si="9"/>
        <v>4404</v>
      </c>
      <c r="N43" s="211">
        <f t="shared" si="9"/>
        <v>2920</v>
      </c>
      <c r="O43" s="212">
        <f t="shared" si="9"/>
        <v>3090</v>
      </c>
      <c r="P43" s="211">
        <f t="shared" si="9"/>
        <v>21220</v>
      </c>
      <c r="Q43" s="215">
        <f t="shared" si="9"/>
        <v>28378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5736162</v>
      </c>
      <c r="H45" s="183">
        <f t="shared" si="10"/>
        <v>5226334</v>
      </c>
      <c r="I45" s="184">
        <f t="shared" si="10"/>
        <v>10962496</v>
      </c>
      <c r="J45" s="185">
        <f t="shared" si="10"/>
        <v>0</v>
      </c>
      <c r="K45" s="183">
        <f t="shared" si="10"/>
        <v>15099516</v>
      </c>
      <c r="L45" s="182">
        <f t="shared" si="10"/>
        <v>15227820</v>
      </c>
      <c r="M45" s="182">
        <f t="shared" si="10"/>
        <v>15288841</v>
      </c>
      <c r="N45" s="182">
        <f t="shared" si="10"/>
        <v>10738721</v>
      </c>
      <c r="O45" s="183">
        <f t="shared" si="10"/>
        <v>11638732</v>
      </c>
      <c r="P45" s="182">
        <f t="shared" si="10"/>
        <v>67993630</v>
      </c>
      <c r="Q45" s="186">
        <f t="shared" si="10"/>
        <v>78956126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2829446</v>
      </c>
      <c r="H46" s="188">
        <f t="shared" si="11"/>
        <v>1915686</v>
      </c>
      <c r="I46" s="189">
        <f t="shared" si="11"/>
        <v>4745132</v>
      </c>
      <c r="J46" s="190">
        <f t="shared" si="11"/>
        <v>0</v>
      </c>
      <c r="K46" s="188">
        <f t="shared" si="11"/>
        <v>5772365</v>
      </c>
      <c r="L46" s="187">
        <f t="shared" si="11"/>
        <v>5853230</v>
      </c>
      <c r="M46" s="187">
        <f t="shared" si="11"/>
        <v>6142019</v>
      </c>
      <c r="N46" s="187">
        <f t="shared" si="11"/>
        <v>4721162</v>
      </c>
      <c r="O46" s="188">
        <f t="shared" si="11"/>
        <v>6834611</v>
      </c>
      <c r="P46" s="187">
        <f t="shared" si="11"/>
        <v>29323387</v>
      </c>
      <c r="Q46" s="191">
        <f t="shared" si="11"/>
        <v>34068519</v>
      </c>
    </row>
    <row r="47" spans="3:17" ht="18" customHeight="1">
      <c r="C47" s="130"/>
      <c r="D47" s="133"/>
      <c r="E47" s="134" t="s">
        <v>92</v>
      </c>
      <c r="F47" s="135"/>
      <c r="G47" s="187">
        <v>2593265</v>
      </c>
      <c r="H47" s="188">
        <v>1553479</v>
      </c>
      <c r="I47" s="189">
        <f>SUM(G47:H47)</f>
        <v>4146744</v>
      </c>
      <c r="J47" s="190">
        <v>0</v>
      </c>
      <c r="K47" s="188">
        <v>4648445</v>
      </c>
      <c r="L47" s="187">
        <v>4550312</v>
      </c>
      <c r="M47" s="187">
        <v>4429278</v>
      </c>
      <c r="N47" s="187">
        <v>3380426</v>
      </c>
      <c r="O47" s="188">
        <v>4200009</v>
      </c>
      <c r="P47" s="187">
        <f>SUM(J47:O47)</f>
        <v>21208470</v>
      </c>
      <c r="Q47" s="191">
        <f>I47+P47</f>
        <v>25355214</v>
      </c>
    </row>
    <row r="48" spans="3:17" ht="18" customHeight="1">
      <c r="C48" s="130"/>
      <c r="D48" s="133"/>
      <c r="E48" s="134" t="s">
        <v>93</v>
      </c>
      <c r="F48" s="135"/>
      <c r="G48" s="187">
        <v>3416</v>
      </c>
      <c r="H48" s="188">
        <v>5978</v>
      </c>
      <c r="I48" s="189">
        <f>SUM(G48:H48)</f>
        <v>9394</v>
      </c>
      <c r="J48" s="190">
        <v>0</v>
      </c>
      <c r="K48" s="188">
        <v>31100</v>
      </c>
      <c r="L48" s="187">
        <v>79400</v>
      </c>
      <c r="M48" s="187">
        <v>173355</v>
      </c>
      <c r="N48" s="187">
        <v>264464</v>
      </c>
      <c r="O48" s="188">
        <v>874104</v>
      </c>
      <c r="P48" s="187">
        <f>SUM(J48:O48)</f>
        <v>1422423</v>
      </c>
      <c r="Q48" s="191">
        <f>I48+P48</f>
        <v>1431817</v>
      </c>
    </row>
    <row r="49" spans="3:17" ht="18" customHeight="1">
      <c r="C49" s="130"/>
      <c r="D49" s="133"/>
      <c r="E49" s="134" t="s">
        <v>94</v>
      </c>
      <c r="F49" s="135"/>
      <c r="G49" s="187">
        <v>143535</v>
      </c>
      <c r="H49" s="188">
        <v>280339</v>
      </c>
      <c r="I49" s="189">
        <f>SUM(G49:H49)</f>
        <v>423874</v>
      </c>
      <c r="J49" s="190">
        <v>0</v>
      </c>
      <c r="K49" s="188">
        <v>816320</v>
      </c>
      <c r="L49" s="187">
        <v>901168</v>
      </c>
      <c r="M49" s="187">
        <v>1250276</v>
      </c>
      <c r="N49" s="187">
        <v>879212</v>
      </c>
      <c r="O49" s="188">
        <v>1514028</v>
      </c>
      <c r="P49" s="187">
        <f>SUM(J49:O49)</f>
        <v>5361004</v>
      </c>
      <c r="Q49" s="191">
        <f>I49+P49</f>
        <v>5784878</v>
      </c>
    </row>
    <row r="50" spans="3:17" ht="18" customHeight="1">
      <c r="C50" s="130"/>
      <c r="D50" s="133"/>
      <c r="E50" s="134" t="s">
        <v>95</v>
      </c>
      <c r="F50" s="135"/>
      <c r="G50" s="187">
        <v>9240</v>
      </c>
      <c r="H50" s="188">
        <v>16520</v>
      </c>
      <c r="I50" s="189">
        <f>SUM(G50:H50)</f>
        <v>25760</v>
      </c>
      <c r="J50" s="190">
        <v>0</v>
      </c>
      <c r="K50" s="188">
        <v>44670</v>
      </c>
      <c r="L50" s="187">
        <v>31720</v>
      </c>
      <c r="M50" s="187">
        <v>28600</v>
      </c>
      <c r="N50" s="187">
        <v>24380</v>
      </c>
      <c r="O50" s="188">
        <v>25880</v>
      </c>
      <c r="P50" s="187">
        <f>SUM(J50:O50)</f>
        <v>155250</v>
      </c>
      <c r="Q50" s="191">
        <f>I50+P50</f>
        <v>181010</v>
      </c>
    </row>
    <row r="51" spans="3:17" ht="18" customHeight="1">
      <c r="C51" s="130"/>
      <c r="D51" s="133"/>
      <c r="E51" s="295" t="s">
        <v>105</v>
      </c>
      <c r="F51" s="296"/>
      <c r="G51" s="187">
        <v>79990</v>
      </c>
      <c r="H51" s="188">
        <v>59370</v>
      </c>
      <c r="I51" s="189">
        <f>SUM(G51:H51)</f>
        <v>139360</v>
      </c>
      <c r="J51" s="190">
        <v>0</v>
      </c>
      <c r="K51" s="188">
        <v>231830</v>
      </c>
      <c r="L51" s="187">
        <v>290630</v>
      </c>
      <c r="M51" s="187">
        <v>260510</v>
      </c>
      <c r="N51" s="187">
        <v>172680</v>
      </c>
      <c r="O51" s="188">
        <v>220590</v>
      </c>
      <c r="P51" s="187">
        <f>SUM(J51:O51)</f>
        <v>1176240</v>
      </c>
      <c r="Q51" s="191">
        <f>I51+P51</f>
        <v>1315600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1427630</v>
      </c>
      <c r="H52" s="188">
        <f t="shared" si="12"/>
        <v>2046561</v>
      </c>
      <c r="I52" s="189">
        <f t="shared" si="12"/>
        <v>3474191</v>
      </c>
      <c r="J52" s="190">
        <f t="shared" si="12"/>
        <v>0</v>
      </c>
      <c r="K52" s="188">
        <f t="shared" si="12"/>
        <v>4807265</v>
      </c>
      <c r="L52" s="187">
        <f t="shared" si="12"/>
        <v>4791393</v>
      </c>
      <c r="M52" s="187">
        <f t="shared" si="12"/>
        <v>4012277</v>
      </c>
      <c r="N52" s="187">
        <f t="shared" si="12"/>
        <v>2334248</v>
      </c>
      <c r="O52" s="188">
        <f t="shared" si="12"/>
        <v>1305728</v>
      </c>
      <c r="P52" s="187">
        <f t="shared" si="12"/>
        <v>17250911</v>
      </c>
      <c r="Q52" s="191">
        <f t="shared" si="12"/>
        <v>20725102</v>
      </c>
    </row>
    <row r="53" spans="3:17" ht="18" customHeight="1">
      <c r="C53" s="130"/>
      <c r="D53" s="133"/>
      <c r="E53" s="137" t="s">
        <v>97</v>
      </c>
      <c r="F53" s="137"/>
      <c r="G53" s="187">
        <v>1155035</v>
      </c>
      <c r="H53" s="188">
        <v>1704027</v>
      </c>
      <c r="I53" s="189">
        <f>SUM(G53:H53)</f>
        <v>2859062</v>
      </c>
      <c r="J53" s="190">
        <v>0</v>
      </c>
      <c r="K53" s="188">
        <v>3936031</v>
      </c>
      <c r="L53" s="187">
        <v>3779698</v>
      </c>
      <c r="M53" s="187">
        <v>3098512</v>
      </c>
      <c r="N53" s="187">
        <v>1832181</v>
      </c>
      <c r="O53" s="188">
        <v>1096346</v>
      </c>
      <c r="P53" s="187">
        <f>SUM(J53:O53)</f>
        <v>13742768</v>
      </c>
      <c r="Q53" s="191">
        <f>I53+P53</f>
        <v>16601830</v>
      </c>
    </row>
    <row r="54" spans="3:17" ht="18" customHeight="1">
      <c r="C54" s="130"/>
      <c r="D54" s="133"/>
      <c r="E54" s="137" t="s">
        <v>98</v>
      </c>
      <c r="F54" s="137"/>
      <c r="G54" s="187">
        <v>272595</v>
      </c>
      <c r="H54" s="188">
        <v>342534</v>
      </c>
      <c r="I54" s="189">
        <f>SUM(G54:H54)</f>
        <v>615129</v>
      </c>
      <c r="J54" s="190">
        <v>0</v>
      </c>
      <c r="K54" s="188">
        <v>871234</v>
      </c>
      <c r="L54" s="187">
        <v>1011695</v>
      </c>
      <c r="M54" s="187">
        <v>913765</v>
      </c>
      <c r="N54" s="187">
        <v>502067</v>
      </c>
      <c r="O54" s="188">
        <v>209382</v>
      </c>
      <c r="P54" s="187">
        <f>SUM(J54:O54)</f>
        <v>3508143</v>
      </c>
      <c r="Q54" s="191">
        <f>I54+P54</f>
        <v>4123272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19738</v>
      </c>
      <c r="H55" s="188">
        <f t="shared" si="13"/>
        <v>84132</v>
      </c>
      <c r="I55" s="189">
        <f t="shared" si="13"/>
        <v>103870</v>
      </c>
      <c r="J55" s="190">
        <f t="shared" si="13"/>
        <v>0</v>
      </c>
      <c r="K55" s="188">
        <f t="shared" si="13"/>
        <v>592234</v>
      </c>
      <c r="L55" s="187">
        <f t="shared" si="13"/>
        <v>922758</v>
      </c>
      <c r="M55" s="187">
        <f t="shared" si="13"/>
        <v>1185845</v>
      </c>
      <c r="N55" s="187">
        <f t="shared" si="13"/>
        <v>1112357</v>
      </c>
      <c r="O55" s="188">
        <f t="shared" si="13"/>
        <v>811886</v>
      </c>
      <c r="P55" s="187">
        <f t="shared" si="13"/>
        <v>4625080</v>
      </c>
      <c r="Q55" s="191">
        <f t="shared" si="13"/>
        <v>4728950</v>
      </c>
    </row>
    <row r="56" spans="3:17" ht="18" customHeight="1">
      <c r="C56" s="130"/>
      <c r="D56" s="133"/>
      <c r="E56" s="134" t="s">
        <v>99</v>
      </c>
      <c r="F56" s="135"/>
      <c r="G56" s="187">
        <v>11639</v>
      </c>
      <c r="H56" s="188">
        <v>57247</v>
      </c>
      <c r="I56" s="189">
        <f>SUM(G56:H56)</f>
        <v>68886</v>
      </c>
      <c r="J56" s="190">
        <v>0</v>
      </c>
      <c r="K56" s="188">
        <v>538569</v>
      </c>
      <c r="L56" s="187">
        <v>761951</v>
      </c>
      <c r="M56" s="187">
        <v>987181</v>
      </c>
      <c r="N56" s="187">
        <v>907694</v>
      </c>
      <c r="O56" s="188">
        <v>601810</v>
      </c>
      <c r="P56" s="187">
        <f>SUM(J56:O56)</f>
        <v>3797205</v>
      </c>
      <c r="Q56" s="191">
        <f>I56+P56</f>
        <v>3866091</v>
      </c>
    </row>
    <row r="57" spans="3:17" ht="18" customHeight="1">
      <c r="C57" s="130"/>
      <c r="D57" s="133"/>
      <c r="E57" s="284" t="s">
        <v>100</v>
      </c>
      <c r="F57" s="286"/>
      <c r="G57" s="187">
        <v>8099</v>
      </c>
      <c r="H57" s="188">
        <v>26885</v>
      </c>
      <c r="I57" s="189">
        <f>SUM(G57:H57)</f>
        <v>34984</v>
      </c>
      <c r="J57" s="190">
        <v>0</v>
      </c>
      <c r="K57" s="188">
        <v>53665</v>
      </c>
      <c r="L57" s="187">
        <v>160807</v>
      </c>
      <c r="M57" s="187">
        <v>198664</v>
      </c>
      <c r="N57" s="187">
        <v>204663</v>
      </c>
      <c r="O57" s="188">
        <v>202772</v>
      </c>
      <c r="P57" s="187">
        <f>SUM(J57:O57)</f>
        <v>820571</v>
      </c>
      <c r="Q57" s="191">
        <f>I57+P57</f>
        <v>855555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7304</v>
      </c>
      <c r="P58" s="187">
        <f>SUM(J58:O58)</f>
        <v>7304</v>
      </c>
      <c r="Q58" s="191">
        <f>I58+P58</f>
        <v>7304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261177</v>
      </c>
      <c r="H59" s="188">
        <f t="shared" si="14"/>
        <v>270369</v>
      </c>
      <c r="I59" s="189">
        <f t="shared" si="14"/>
        <v>531546</v>
      </c>
      <c r="J59" s="190">
        <f t="shared" si="14"/>
        <v>0</v>
      </c>
      <c r="K59" s="188">
        <f t="shared" si="14"/>
        <v>666597</v>
      </c>
      <c r="L59" s="187">
        <f t="shared" si="14"/>
        <v>1136245</v>
      </c>
      <c r="M59" s="187">
        <f t="shared" si="14"/>
        <v>1265172</v>
      </c>
      <c r="N59" s="187">
        <f t="shared" si="14"/>
        <v>857980</v>
      </c>
      <c r="O59" s="188">
        <f t="shared" si="14"/>
        <v>1014709</v>
      </c>
      <c r="P59" s="187">
        <f t="shared" si="14"/>
        <v>4940703</v>
      </c>
      <c r="Q59" s="191">
        <f t="shared" si="14"/>
        <v>5472249</v>
      </c>
    </row>
    <row r="60" spans="3:17" ht="18" customHeight="1">
      <c r="C60" s="130"/>
      <c r="D60" s="133"/>
      <c r="E60" s="134" t="s">
        <v>102</v>
      </c>
      <c r="F60" s="135"/>
      <c r="G60" s="187">
        <v>261177</v>
      </c>
      <c r="H60" s="188">
        <v>270369</v>
      </c>
      <c r="I60" s="189">
        <f>SUM(G60:H60)</f>
        <v>531546</v>
      </c>
      <c r="J60" s="190">
        <v>0</v>
      </c>
      <c r="K60" s="188">
        <v>666597</v>
      </c>
      <c r="L60" s="187">
        <v>1136245</v>
      </c>
      <c r="M60" s="187">
        <v>1265172</v>
      </c>
      <c r="N60" s="187">
        <v>857980</v>
      </c>
      <c r="O60" s="188">
        <v>1014709</v>
      </c>
      <c r="P60" s="187">
        <f>SUM(J60:O60)</f>
        <v>4940703</v>
      </c>
      <c r="Q60" s="191">
        <f>I60+P60</f>
        <v>5472249</v>
      </c>
    </row>
    <row r="61" spans="3:17" ht="18" customHeight="1">
      <c r="C61" s="158"/>
      <c r="D61" s="134" t="s">
        <v>106</v>
      </c>
      <c r="E61" s="136"/>
      <c r="F61" s="136"/>
      <c r="G61" s="218">
        <v>405821</v>
      </c>
      <c r="H61" s="218">
        <v>528936</v>
      </c>
      <c r="I61" s="219">
        <f>SUM(G61:H61)</f>
        <v>934757</v>
      </c>
      <c r="J61" s="220">
        <v>0</v>
      </c>
      <c r="K61" s="218">
        <v>1531455</v>
      </c>
      <c r="L61" s="221">
        <v>1260294</v>
      </c>
      <c r="M61" s="221">
        <v>1476168</v>
      </c>
      <c r="N61" s="221">
        <v>1065364</v>
      </c>
      <c r="O61" s="218">
        <v>1066888</v>
      </c>
      <c r="P61" s="221">
        <f>SUM(J61:O61)</f>
        <v>6400169</v>
      </c>
      <c r="Q61" s="222">
        <f>I61+P61</f>
        <v>7334926</v>
      </c>
    </row>
    <row r="62" spans="3:17" ht="18" customHeight="1">
      <c r="C62" s="145"/>
      <c r="D62" s="146" t="s">
        <v>107</v>
      </c>
      <c r="E62" s="147"/>
      <c r="F62" s="147"/>
      <c r="G62" s="192">
        <v>792350</v>
      </c>
      <c r="H62" s="193">
        <v>380650</v>
      </c>
      <c r="I62" s="194">
        <f>SUM(G62:H62)</f>
        <v>1173000</v>
      </c>
      <c r="J62" s="195">
        <v>0</v>
      </c>
      <c r="K62" s="193">
        <v>1729600</v>
      </c>
      <c r="L62" s="192">
        <v>1263900</v>
      </c>
      <c r="M62" s="192">
        <v>1207360</v>
      </c>
      <c r="N62" s="192">
        <v>647610</v>
      </c>
      <c r="O62" s="193">
        <v>604910</v>
      </c>
      <c r="P62" s="194">
        <f>SUM(J62:O62)</f>
        <v>5453380</v>
      </c>
      <c r="Q62" s="196">
        <f>I62+P62</f>
        <v>6626380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19080</v>
      </c>
      <c r="H63" s="183">
        <f t="shared" si="15"/>
        <v>156231</v>
      </c>
      <c r="I63" s="184">
        <f t="shared" si="15"/>
        <v>175311</v>
      </c>
      <c r="J63" s="185">
        <f t="shared" si="15"/>
        <v>0</v>
      </c>
      <c r="K63" s="183">
        <f t="shared" si="15"/>
        <v>2633094</v>
      </c>
      <c r="L63" s="182">
        <f t="shared" si="15"/>
        <v>2162736</v>
      </c>
      <c r="M63" s="182">
        <f t="shared" si="15"/>
        <v>2196359</v>
      </c>
      <c r="N63" s="182">
        <f t="shared" si="15"/>
        <v>1970860</v>
      </c>
      <c r="O63" s="183">
        <f t="shared" si="15"/>
        <v>847900</v>
      </c>
      <c r="P63" s="182">
        <f t="shared" si="15"/>
        <v>9810949</v>
      </c>
      <c r="Q63" s="186">
        <f t="shared" si="15"/>
        <v>9986260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10142</v>
      </c>
      <c r="H65" s="188">
        <v>0</v>
      </c>
      <c r="I65" s="189">
        <f>SUM(G65:H65)</f>
        <v>10142</v>
      </c>
      <c r="J65" s="190">
        <v>0</v>
      </c>
      <c r="K65" s="188">
        <v>154059</v>
      </c>
      <c r="L65" s="187">
        <v>152933</v>
      </c>
      <c r="M65" s="187">
        <v>283919</v>
      </c>
      <c r="N65" s="187">
        <v>325407</v>
      </c>
      <c r="O65" s="188">
        <v>227113</v>
      </c>
      <c r="P65" s="187">
        <f t="shared" si="16"/>
        <v>1143431</v>
      </c>
      <c r="Q65" s="191">
        <f t="shared" si="17"/>
        <v>1153573</v>
      </c>
    </row>
    <row r="66" spans="3:17" ht="18" customHeight="1">
      <c r="C66" s="130"/>
      <c r="D66" s="284" t="s">
        <v>80</v>
      </c>
      <c r="E66" s="285"/>
      <c r="F66" s="286"/>
      <c r="G66" s="187">
        <v>8938</v>
      </c>
      <c r="H66" s="188">
        <v>39891</v>
      </c>
      <c r="I66" s="189">
        <f>SUM(G66:H66)</f>
        <v>48829</v>
      </c>
      <c r="J66" s="190">
        <v>0</v>
      </c>
      <c r="K66" s="188">
        <v>125730</v>
      </c>
      <c r="L66" s="187">
        <v>264875</v>
      </c>
      <c r="M66" s="187">
        <v>280272</v>
      </c>
      <c r="N66" s="187">
        <v>201851</v>
      </c>
      <c r="O66" s="188">
        <v>0</v>
      </c>
      <c r="P66" s="187">
        <f t="shared" si="16"/>
        <v>872728</v>
      </c>
      <c r="Q66" s="191">
        <f t="shared" si="17"/>
        <v>921557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116340</v>
      </c>
      <c r="I67" s="189">
        <f>SUM(G67:H67)</f>
        <v>116340</v>
      </c>
      <c r="J67" s="200"/>
      <c r="K67" s="188">
        <v>2353305</v>
      </c>
      <c r="L67" s="187">
        <v>1744928</v>
      </c>
      <c r="M67" s="187">
        <v>1632168</v>
      </c>
      <c r="N67" s="187">
        <v>1443602</v>
      </c>
      <c r="O67" s="188">
        <v>620787</v>
      </c>
      <c r="P67" s="187">
        <f t="shared" si="16"/>
        <v>7794790</v>
      </c>
      <c r="Q67" s="191">
        <f t="shared" si="17"/>
        <v>7911130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4677311</v>
      </c>
      <c r="L70" s="182">
        <f t="shared" si="18"/>
        <v>9311260</v>
      </c>
      <c r="M70" s="182">
        <f t="shared" si="18"/>
        <v>12801646</v>
      </c>
      <c r="N70" s="182">
        <f t="shared" si="18"/>
        <v>13402345</v>
      </c>
      <c r="O70" s="183">
        <f t="shared" si="18"/>
        <v>19658564</v>
      </c>
      <c r="P70" s="182">
        <f t="shared" si="18"/>
        <v>59851126</v>
      </c>
      <c r="Q70" s="186">
        <f t="shared" si="18"/>
        <v>59851126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1320594</v>
      </c>
      <c r="L71" s="187">
        <v>3543992</v>
      </c>
      <c r="M71" s="187">
        <v>6276875</v>
      </c>
      <c r="N71" s="187">
        <v>7466934</v>
      </c>
      <c r="O71" s="188">
        <v>9124512</v>
      </c>
      <c r="P71" s="187">
        <f>SUM(J71:O71)</f>
        <v>27732907</v>
      </c>
      <c r="Q71" s="191">
        <f>I71+P71</f>
        <v>27732907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3233219</v>
      </c>
      <c r="L72" s="187">
        <v>5546306</v>
      </c>
      <c r="M72" s="187">
        <v>5852188</v>
      </c>
      <c r="N72" s="187">
        <v>4109438</v>
      </c>
      <c r="O72" s="188">
        <v>4104358</v>
      </c>
      <c r="P72" s="187">
        <f>SUM(J72:O72)</f>
        <v>22845509</v>
      </c>
      <c r="Q72" s="191">
        <f>I72+P72</f>
        <v>22845509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123498</v>
      </c>
      <c r="L73" s="209">
        <v>220962</v>
      </c>
      <c r="M73" s="209">
        <v>672583</v>
      </c>
      <c r="N73" s="209">
        <v>1825973</v>
      </c>
      <c r="O73" s="208">
        <v>6429694</v>
      </c>
      <c r="P73" s="209">
        <f>SUM(J73:O73)</f>
        <v>9272710</v>
      </c>
      <c r="Q73" s="210">
        <f>I73+P73</f>
        <v>9272710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5755242</v>
      </c>
      <c r="H74" s="212">
        <f t="shared" si="19"/>
        <v>5382565</v>
      </c>
      <c r="I74" s="213">
        <f t="shared" si="19"/>
        <v>11137807</v>
      </c>
      <c r="J74" s="214">
        <f t="shared" si="19"/>
        <v>0</v>
      </c>
      <c r="K74" s="212">
        <f t="shared" si="19"/>
        <v>22409921</v>
      </c>
      <c r="L74" s="211">
        <f t="shared" si="19"/>
        <v>26701816</v>
      </c>
      <c r="M74" s="211">
        <f t="shared" si="19"/>
        <v>30286846</v>
      </c>
      <c r="N74" s="211">
        <f t="shared" si="19"/>
        <v>26111926</v>
      </c>
      <c r="O74" s="212">
        <f t="shared" si="19"/>
        <v>32145196</v>
      </c>
      <c r="P74" s="211">
        <f t="shared" si="19"/>
        <v>137655705</v>
      </c>
      <c r="Q74" s="215">
        <f t="shared" si="19"/>
        <v>148793512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64145556</v>
      </c>
      <c r="H76" s="183">
        <f t="shared" si="20"/>
        <v>56424678</v>
      </c>
      <c r="I76" s="184">
        <f t="shared" si="20"/>
        <v>120570234</v>
      </c>
      <c r="J76" s="185">
        <f t="shared" si="20"/>
        <v>0</v>
      </c>
      <c r="K76" s="223">
        <f t="shared" si="20"/>
        <v>162200259</v>
      </c>
      <c r="L76" s="182">
        <f t="shared" si="20"/>
        <v>161787685</v>
      </c>
      <c r="M76" s="182">
        <f t="shared" si="20"/>
        <v>162514810</v>
      </c>
      <c r="N76" s="182">
        <f t="shared" si="20"/>
        <v>113434251</v>
      </c>
      <c r="O76" s="183">
        <f t="shared" si="20"/>
        <v>122706987</v>
      </c>
      <c r="P76" s="182">
        <f t="shared" si="20"/>
        <v>722643992</v>
      </c>
      <c r="Q76" s="186">
        <f t="shared" si="20"/>
        <v>843214226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29902945</v>
      </c>
      <c r="H77" s="188">
        <f t="shared" si="21"/>
        <v>20205993</v>
      </c>
      <c r="I77" s="189">
        <f t="shared" si="21"/>
        <v>50108938</v>
      </c>
      <c r="J77" s="190">
        <f t="shared" si="21"/>
        <v>0</v>
      </c>
      <c r="K77" s="224">
        <f t="shared" si="21"/>
        <v>60852705</v>
      </c>
      <c r="L77" s="187">
        <f t="shared" si="21"/>
        <v>61653586</v>
      </c>
      <c r="M77" s="187">
        <f t="shared" si="21"/>
        <v>64670675</v>
      </c>
      <c r="N77" s="187">
        <f t="shared" si="21"/>
        <v>49744634</v>
      </c>
      <c r="O77" s="188">
        <f t="shared" si="21"/>
        <v>71972681</v>
      </c>
      <c r="P77" s="187">
        <f t="shared" si="21"/>
        <v>308894281</v>
      </c>
      <c r="Q77" s="191">
        <f t="shared" si="21"/>
        <v>359003219</v>
      </c>
    </row>
    <row r="78" spans="3:17" ht="18" customHeight="1">
      <c r="C78" s="130"/>
      <c r="D78" s="133"/>
      <c r="E78" s="134" t="s">
        <v>92</v>
      </c>
      <c r="F78" s="135"/>
      <c r="G78" s="187">
        <v>27477980</v>
      </c>
      <c r="H78" s="188">
        <v>16463195</v>
      </c>
      <c r="I78" s="189">
        <f>SUM(G78:H78)</f>
        <v>43941175</v>
      </c>
      <c r="J78" s="190">
        <v>0</v>
      </c>
      <c r="K78" s="224">
        <v>49255357</v>
      </c>
      <c r="L78" s="187">
        <v>48212610</v>
      </c>
      <c r="M78" s="187">
        <v>46934454</v>
      </c>
      <c r="N78" s="187">
        <v>35822399</v>
      </c>
      <c r="O78" s="188">
        <v>44493827</v>
      </c>
      <c r="P78" s="187">
        <f>SUM(J78:O78)</f>
        <v>224718647</v>
      </c>
      <c r="Q78" s="191">
        <f>I78+P78</f>
        <v>268659822</v>
      </c>
    </row>
    <row r="79" spans="3:17" ht="18" customHeight="1">
      <c r="C79" s="130"/>
      <c r="D79" s="133"/>
      <c r="E79" s="134" t="s">
        <v>93</v>
      </c>
      <c r="F79" s="135"/>
      <c r="G79" s="187">
        <v>36209</v>
      </c>
      <c r="H79" s="188">
        <v>63366</v>
      </c>
      <c r="I79" s="189">
        <f>SUM(G79:H79)</f>
        <v>99575</v>
      </c>
      <c r="J79" s="190">
        <v>0</v>
      </c>
      <c r="K79" s="224">
        <v>329660</v>
      </c>
      <c r="L79" s="187">
        <v>837440</v>
      </c>
      <c r="M79" s="187">
        <v>1836513</v>
      </c>
      <c r="N79" s="187">
        <v>2803317</v>
      </c>
      <c r="O79" s="188">
        <v>9261302</v>
      </c>
      <c r="P79" s="187">
        <f>SUM(J79:O79)</f>
        <v>15068232</v>
      </c>
      <c r="Q79" s="191">
        <f>I79+P79</f>
        <v>15167807</v>
      </c>
    </row>
    <row r="80" spans="3:17" ht="18" customHeight="1">
      <c r="C80" s="130"/>
      <c r="D80" s="133"/>
      <c r="E80" s="134" t="s">
        <v>94</v>
      </c>
      <c r="F80" s="135"/>
      <c r="G80" s="187">
        <v>1492760</v>
      </c>
      <c r="H80" s="188">
        <v>2913924</v>
      </c>
      <c r="I80" s="189">
        <f>SUM(G80:H80)</f>
        <v>4406684</v>
      </c>
      <c r="J80" s="190">
        <v>0</v>
      </c>
      <c r="K80" s="224">
        <v>8485840</v>
      </c>
      <c r="L80" s="187">
        <v>9367348</v>
      </c>
      <c r="M80" s="187">
        <v>12997168</v>
      </c>
      <c r="N80" s="187">
        <v>9138566</v>
      </c>
      <c r="O80" s="188">
        <v>15742833</v>
      </c>
      <c r="P80" s="187">
        <f>SUM(J80:O80)</f>
        <v>55731755</v>
      </c>
      <c r="Q80" s="191">
        <f>I80+P80</f>
        <v>60138439</v>
      </c>
    </row>
    <row r="81" spans="3:17" ht="18" customHeight="1">
      <c r="C81" s="130"/>
      <c r="D81" s="133"/>
      <c r="E81" s="134" t="s">
        <v>95</v>
      </c>
      <c r="F81" s="135"/>
      <c r="G81" s="187">
        <v>96096</v>
      </c>
      <c r="H81" s="188">
        <v>171808</v>
      </c>
      <c r="I81" s="189">
        <f>SUM(G81:H81)</f>
        <v>267904</v>
      </c>
      <c r="J81" s="190">
        <v>0</v>
      </c>
      <c r="K81" s="224">
        <v>463548</v>
      </c>
      <c r="L81" s="187">
        <v>329888</v>
      </c>
      <c r="M81" s="187">
        <v>297440</v>
      </c>
      <c r="N81" s="187">
        <v>253552</v>
      </c>
      <c r="O81" s="188">
        <v>268819</v>
      </c>
      <c r="P81" s="187">
        <f>SUM(J81:O81)</f>
        <v>1613247</v>
      </c>
      <c r="Q81" s="191">
        <f>I81+P81</f>
        <v>1881151</v>
      </c>
    </row>
    <row r="82" spans="3:17" ht="18" customHeight="1">
      <c r="C82" s="130"/>
      <c r="D82" s="133"/>
      <c r="E82" s="295" t="s">
        <v>105</v>
      </c>
      <c r="F82" s="296"/>
      <c r="G82" s="187">
        <v>799900</v>
      </c>
      <c r="H82" s="188">
        <v>593700</v>
      </c>
      <c r="I82" s="189">
        <f>SUM(G82:H82)</f>
        <v>1393600</v>
      </c>
      <c r="J82" s="190">
        <v>0</v>
      </c>
      <c r="K82" s="224">
        <v>2318300</v>
      </c>
      <c r="L82" s="187">
        <v>2906300</v>
      </c>
      <c r="M82" s="187">
        <v>2605100</v>
      </c>
      <c r="N82" s="187">
        <v>1726800</v>
      </c>
      <c r="O82" s="188">
        <v>2205900</v>
      </c>
      <c r="P82" s="187">
        <f>SUM(J82:O82)</f>
        <v>11762400</v>
      </c>
      <c r="Q82" s="191">
        <f>I82+P82</f>
        <v>13156000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15065450</v>
      </c>
      <c r="H83" s="188">
        <f t="shared" si="22"/>
        <v>21600026</v>
      </c>
      <c r="I83" s="189">
        <f t="shared" si="22"/>
        <v>36665476</v>
      </c>
      <c r="J83" s="190">
        <f t="shared" si="22"/>
        <v>0</v>
      </c>
      <c r="K83" s="224">
        <f t="shared" si="22"/>
        <v>50747240</v>
      </c>
      <c r="L83" s="187">
        <f t="shared" si="22"/>
        <v>50543860</v>
      </c>
      <c r="M83" s="187">
        <f t="shared" si="22"/>
        <v>42328410</v>
      </c>
      <c r="N83" s="187">
        <f t="shared" si="22"/>
        <v>24634959</v>
      </c>
      <c r="O83" s="188">
        <f t="shared" si="22"/>
        <v>13798783</v>
      </c>
      <c r="P83" s="187">
        <f t="shared" si="22"/>
        <v>182053252</v>
      </c>
      <c r="Q83" s="191">
        <f t="shared" si="22"/>
        <v>218718728</v>
      </c>
    </row>
    <row r="84" spans="3:17" ht="18" customHeight="1">
      <c r="C84" s="130"/>
      <c r="D84" s="133"/>
      <c r="E84" s="137" t="s">
        <v>97</v>
      </c>
      <c r="F84" s="137"/>
      <c r="G84" s="187">
        <v>12231592</v>
      </c>
      <c r="H84" s="188">
        <v>18039715</v>
      </c>
      <c r="I84" s="189">
        <f>SUM(G84:H84)</f>
        <v>30271307</v>
      </c>
      <c r="J84" s="190">
        <v>0</v>
      </c>
      <c r="K84" s="224">
        <v>41686805</v>
      </c>
      <c r="L84" s="187">
        <v>40025858</v>
      </c>
      <c r="M84" s="187">
        <v>32840057</v>
      </c>
      <c r="N84" s="187">
        <v>19413495</v>
      </c>
      <c r="O84" s="188">
        <v>11621224</v>
      </c>
      <c r="P84" s="187">
        <f>SUM(J84:O84)</f>
        <v>145587439</v>
      </c>
      <c r="Q84" s="191">
        <f>I84+P84</f>
        <v>175858746</v>
      </c>
    </row>
    <row r="85" spans="3:17" ht="18" customHeight="1">
      <c r="C85" s="130"/>
      <c r="D85" s="133"/>
      <c r="E85" s="137" t="s">
        <v>98</v>
      </c>
      <c r="F85" s="137"/>
      <c r="G85" s="187">
        <v>2833858</v>
      </c>
      <c r="H85" s="188">
        <v>3560311</v>
      </c>
      <c r="I85" s="189">
        <f>SUM(G85:H85)</f>
        <v>6394169</v>
      </c>
      <c r="J85" s="190">
        <v>0</v>
      </c>
      <c r="K85" s="224">
        <v>9060435</v>
      </c>
      <c r="L85" s="187">
        <v>10518002</v>
      </c>
      <c r="M85" s="187">
        <v>9488353</v>
      </c>
      <c r="N85" s="187">
        <v>5221464</v>
      </c>
      <c r="O85" s="188">
        <v>2177559</v>
      </c>
      <c r="P85" s="187">
        <f>SUM(J85:O85)</f>
        <v>36465813</v>
      </c>
      <c r="Q85" s="191">
        <f>I85+P85</f>
        <v>42859982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205271</v>
      </c>
      <c r="H86" s="188">
        <f t="shared" si="23"/>
        <v>874962</v>
      </c>
      <c r="I86" s="189">
        <f t="shared" si="23"/>
        <v>1080233</v>
      </c>
      <c r="J86" s="190">
        <f t="shared" si="23"/>
        <v>0</v>
      </c>
      <c r="K86" s="224">
        <f t="shared" si="23"/>
        <v>6159185</v>
      </c>
      <c r="L86" s="187">
        <f t="shared" si="23"/>
        <v>9583207</v>
      </c>
      <c r="M86" s="187">
        <f t="shared" si="23"/>
        <v>12317802</v>
      </c>
      <c r="N86" s="187">
        <f t="shared" si="23"/>
        <v>11562086</v>
      </c>
      <c r="O86" s="188">
        <f t="shared" si="23"/>
        <v>8441528</v>
      </c>
      <c r="P86" s="187">
        <f t="shared" si="23"/>
        <v>48063808</v>
      </c>
      <c r="Q86" s="191">
        <f t="shared" si="23"/>
        <v>49144041</v>
      </c>
    </row>
    <row r="87" spans="3:17" ht="18" customHeight="1">
      <c r="C87" s="130"/>
      <c r="D87" s="133"/>
      <c r="E87" s="134" t="s">
        <v>99</v>
      </c>
      <c r="F87" s="135"/>
      <c r="G87" s="187">
        <v>121042</v>
      </c>
      <c r="H87" s="188">
        <v>595360</v>
      </c>
      <c r="I87" s="189">
        <f>SUM(G87:H87)</f>
        <v>716402</v>
      </c>
      <c r="J87" s="190">
        <v>0</v>
      </c>
      <c r="K87" s="224">
        <v>5601072</v>
      </c>
      <c r="L87" s="187">
        <v>7911268</v>
      </c>
      <c r="M87" s="187">
        <v>10251706</v>
      </c>
      <c r="N87" s="187">
        <v>9433601</v>
      </c>
      <c r="O87" s="188">
        <v>6258797</v>
      </c>
      <c r="P87" s="187">
        <f>SUM(J87:O87)</f>
        <v>39456444</v>
      </c>
      <c r="Q87" s="191">
        <f>I87+P87</f>
        <v>40172846</v>
      </c>
    </row>
    <row r="88" spans="3:17" ht="18" customHeight="1">
      <c r="C88" s="130"/>
      <c r="D88" s="133"/>
      <c r="E88" s="284" t="s">
        <v>100</v>
      </c>
      <c r="F88" s="286"/>
      <c r="G88" s="187">
        <v>84229</v>
      </c>
      <c r="H88" s="188">
        <v>279602</v>
      </c>
      <c r="I88" s="189">
        <f>SUM(G88:H88)</f>
        <v>363831</v>
      </c>
      <c r="J88" s="190">
        <v>0</v>
      </c>
      <c r="K88" s="224">
        <v>558113</v>
      </c>
      <c r="L88" s="187">
        <v>1671939</v>
      </c>
      <c r="M88" s="187">
        <v>2066096</v>
      </c>
      <c r="N88" s="187">
        <v>2128485</v>
      </c>
      <c r="O88" s="188">
        <v>2108821</v>
      </c>
      <c r="P88" s="187">
        <f>SUM(J88:O88)</f>
        <v>8533454</v>
      </c>
      <c r="Q88" s="191">
        <f>I88+P88</f>
        <v>8897285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73910</v>
      </c>
      <c r="P89" s="187">
        <f>SUM(J89:O89)</f>
        <v>73910</v>
      </c>
      <c r="Q89" s="191">
        <f>I89+P89</f>
        <v>73910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6276642</v>
      </c>
      <c r="H90" s="188">
        <f t="shared" si="24"/>
        <v>4157156</v>
      </c>
      <c r="I90" s="189">
        <f t="shared" si="24"/>
        <v>10433798</v>
      </c>
      <c r="J90" s="190">
        <f t="shared" si="24"/>
        <v>0</v>
      </c>
      <c r="K90" s="188">
        <f t="shared" si="24"/>
        <v>9936561</v>
      </c>
      <c r="L90" s="187">
        <f t="shared" si="24"/>
        <v>13278161</v>
      </c>
      <c r="M90" s="187">
        <f t="shared" si="24"/>
        <v>14795109</v>
      </c>
      <c r="N90" s="187">
        <f t="shared" si="24"/>
        <v>9357978</v>
      </c>
      <c r="O90" s="188">
        <f t="shared" si="24"/>
        <v>10775060</v>
      </c>
      <c r="P90" s="187">
        <f t="shared" si="24"/>
        <v>58142869</v>
      </c>
      <c r="Q90" s="191">
        <f t="shared" si="24"/>
        <v>68576667</v>
      </c>
    </row>
    <row r="91" spans="3:17" ht="18" customHeight="1">
      <c r="C91" s="130"/>
      <c r="D91" s="133"/>
      <c r="E91" s="139" t="s">
        <v>102</v>
      </c>
      <c r="F91" s="135"/>
      <c r="G91" s="187">
        <v>2611770</v>
      </c>
      <c r="H91" s="188">
        <v>2703690</v>
      </c>
      <c r="I91" s="189">
        <f>SUM(G91:H91)</f>
        <v>5315460</v>
      </c>
      <c r="J91" s="190">
        <v>0</v>
      </c>
      <c r="K91" s="188">
        <v>6665970</v>
      </c>
      <c r="L91" s="187">
        <v>11362450</v>
      </c>
      <c r="M91" s="187">
        <v>12651720</v>
      </c>
      <c r="N91" s="187">
        <v>8579800</v>
      </c>
      <c r="O91" s="188">
        <v>10147090</v>
      </c>
      <c r="P91" s="187">
        <f>SUM(J91:O91)</f>
        <v>49407030</v>
      </c>
      <c r="Q91" s="191">
        <f>I91+P91</f>
        <v>54722490</v>
      </c>
    </row>
    <row r="92" spans="3:17" ht="18" customHeight="1">
      <c r="C92" s="130"/>
      <c r="D92" s="140"/>
      <c r="E92" s="137" t="s">
        <v>74</v>
      </c>
      <c r="F92" s="141"/>
      <c r="G92" s="187">
        <v>733542</v>
      </c>
      <c r="H92" s="188">
        <v>516452</v>
      </c>
      <c r="I92" s="189">
        <f>SUM(G92:H92)</f>
        <v>1249994</v>
      </c>
      <c r="J92" s="190">
        <v>0</v>
      </c>
      <c r="K92" s="188">
        <v>1014767</v>
      </c>
      <c r="L92" s="187">
        <v>935000</v>
      </c>
      <c r="M92" s="187">
        <v>707166</v>
      </c>
      <c r="N92" s="187">
        <v>717182</v>
      </c>
      <c r="O92" s="188">
        <v>219860</v>
      </c>
      <c r="P92" s="187">
        <f>SUM(J92:O92)</f>
        <v>3593975</v>
      </c>
      <c r="Q92" s="191">
        <f>I92+P92</f>
        <v>4843969</v>
      </c>
    </row>
    <row r="93" spans="3:17" ht="18" customHeight="1">
      <c r="C93" s="130"/>
      <c r="D93" s="142"/>
      <c r="E93" s="134" t="s">
        <v>75</v>
      </c>
      <c r="F93" s="143"/>
      <c r="G93" s="187">
        <v>2931330</v>
      </c>
      <c r="H93" s="188">
        <v>937014</v>
      </c>
      <c r="I93" s="189">
        <f>SUM(G93:H93)</f>
        <v>3868344</v>
      </c>
      <c r="J93" s="190">
        <v>0</v>
      </c>
      <c r="K93" s="188">
        <v>2255824</v>
      </c>
      <c r="L93" s="187">
        <v>980711</v>
      </c>
      <c r="M93" s="187">
        <v>1436223</v>
      </c>
      <c r="N93" s="187">
        <v>60996</v>
      </c>
      <c r="O93" s="188">
        <v>408110</v>
      </c>
      <c r="P93" s="187">
        <f>SUM(J93:O93)</f>
        <v>5141864</v>
      </c>
      <c r="Q93" s="191">
        <f>I93+P93</f>
        <v>9010208</v>
      </c>
    </row>
    <row r="94" spans="3:17" ht="18" customHeight="1">
      <c r="C94" s="130"/>
      <c r="D94" s="133" t="s">
        <v>76</v>
      </c>
      <c r="E94" s="144"/>
      <c r="F94" s="144"/>
      <c r="G94" s="187">
        <v>4296290</v>
      </c>
      <c r="H94" s="188">
        <v>5552092</v>
      </c>
      <c r="I94" s="189">
        <f>SUM(G94:H94)</f>
        <v>9848382</v>
      </c>
      <c r="J94" s="190">
        <v>0</v>
      </c>
      <c r="K94" s="188">
        <v>16176478</v>
      </c>
      <c r="L94" s="187">
        <v>13339061</v>
      </c>
      <c r="M94" s="187">
        <v>15610300</v>
      </c>
      <c r="N94" s="187">
        <v>11272610</v>
      </c>
      <c r="O94" s="188">
        <v>11308995</v>
      </c>
      <c r="P94" s="187">
        <f>SUM(J94:O94)</f>
        <v>67707444</v>
      </c>
      <c r="Q94" s="191">
        <f>I94+P94</f>
        <v>77555826</v>
      </c>
    </row>
    <row r="95" spans="3:17" ht="18" customHeight="1">
      <c r="C95" s="145"/>
      <c r="D95" s="146" t="s">
        <v>103</v>
      </c>
      <c r="E95" s="147"/>
      <c r="F95" s="147"/>
      <c r="G95" s="192">
        <v>8398958</v>
      </c>
      <c r="H95" s="193">
        <v>4034449</v>
      </c>
      <c r="I95" s="194">
        <f>SUM(G95:H95)</f>
        <v>12433407</v>
      </c>
      <c r="J95" s="195">
        <v>0</v>
      </c>
      <c r="K95" s="193">
        <v>18328090</v>
      </c>
      <c r="L95" s="192">
        <v>13389810</v>
      </c>
      <c r="M95" s="192">
        <v>12792514</v>
      </c>
      <c r="N95" s="192">
        <v>6861984</v>
      </c>
      <c r="O95" s="193">
        <v>6409940</v>
      </c>
      <c r="P95" s="194">
        <f>SUM(J95:O95)</f>
        <v>57782338</v>
      </c>
      <c r="Q95" s="196">
        <f>I95+P95</f>
        <v>70215745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202247</v>
      </c>
      <c r="H96" s="183">
        <f t="shared" si="25"/>
        <v>1656044</v>
      </c>
      <c r="I96" s="184">
        <f t="shared" si="25"/>
        <v>1858291</v>
      </c>
      <c r="J96" s="185">
        <f t="shared" si="25"/>
        <v>0</v>
      </c>
      <c r="K96" s="223">
        <f t="shared" si="25"/>
        <v>27873485</v>
      </c>
      <c r="L96" s="182">
        <f t="shared" si="25"/>
        <v>22877725</v>
      </c>
      <c r="M96" s="182">
        <f t="shared" si="25"/>
        <v>23215213</v>
      </c>
      <c r="N96" s="182">
        <f t="shared" si="25"/>
        <v>20859118</v>
      </c>
      <c r="O96" s="183">
        <f t="shared" si="25"/>
        <v>8971954</v>
      </c>
      <c r="P96" s="182">
        <f t="shared" si="25"/>
        <v>103797495</v>
      </c>
      <c r="Q96" s="186">
        <f>SUM(Q97:Q102)</f>
        <v>105655786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107505</v>
      </c>
      <c r="H98" s="188">
        <v>0</v>
      </c>
      <c r="I98" s="189">
        <f>SUM(G98:H98)</f>
        <v>107505</v>
      </c>
      <c r="J98" s="190">
        <v>0</v>
      </c>
      <c r="K98" s="224">
        <v>1630542</v>
      </c>
      <c r="L98" s="187">
        <v>1621079</v>
      </c>
      <c r="M98" s="187">
        <v>3009536</v>
      </c>
      <c r="N98" s="187">
        <v>3447648</v>
      </c>
      <c r="O98" s="188">
        <v>2407390</v>
      </c>
      <c r="P98" s="187">
        <f t="shared" si="26"/>
        <v>12116195</v>
      </c>
      <c r="Q98" s="191">
        <f>I98+P98</f>
        <v>12223700</v>
      </c>
    </row>
    <row r="99" spans="3:17" ht="18" customHeight="1">
      <c r="C99" s="130"/>
      <c r="D99" s="284" t="s">
        <v>80</v>
      </c>
      <c r="E99" s="285"/>
      <c r="F99" s="286"/>
      <c r="G99" s="187">
        <v>94742</v>
      </c>
      <c r="H99" s="188">
        <v>422844</v>
      </c>
      <c r="I99" s="189">
        <f>SUM(G99:H99)</f>
        <v>517586</v>
      </c>
      <c r="J99" s="190">
        <v>0</v>
      </c>
      <c r="K99" s="224">
        <v>1332738</v>
      </c>
      <c r="L99" s="187">
        <v>2807675</v>
      </c>
      <c r="M99" s="187">
        <v>2970876</v>
      </c>
      <c r="N99" s="187">
        <v>2139619</v>
      </c>
      <c r="O99" s="188">
        <v>0</v>
      </c>
      <c r="P99" s="187">
        <f>SUM(J99:O99)</f>
        <v>9250908</v>
      </c>
      <c r="Q99" s="191">
        <f t="shared" si="27"/>
        <v>9768494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1233200</v>
      </c>
      <c r="I100" s="189">
        <f>SUM(G100:H100)</f>
        <v>1233200</v>
      </c>
      <c r="J100" s="200"/>
      <c r="K100" s="224">
        <v>24910205</v>
      </c>
      <c r="L100" s="187">
        <v>18448971</v>
      </c>
      <c r="M100" s="187">
        <v>17234801</v>
      </c>
      <c r="N100" s="187">
        <v>15271851</v>
      </c>
      <c r="O100" s="188">
        <v>6564564</v>
      </c>
      <c r="P100" s="187">
        <f t="shared" si="26"/>
        <v>82430392</v>
      </c>
      <c r="Q100" s="191">
        <f t="shared" si="27"/>
        <v>83663592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48531138</v>
      </c>
      <c r="L103" s="182">
        <f t="shared" si="28"/>
        <v>96579730</v>
      </c>
      <c r="M103" s="182">
        <f t="shared" si="28"/>
        <v>132743678</v>
      </c>
      <c r="N103" s="182">
        <f t="shared" si="28"/>
        <v>138955558</v>
      </c>
      <c r="O103" s="183">
        <f t="shared" si="28"/>
        <v>203667702</v>
      </c>
      <c r="P103" s="182">
        <f t="shared" si="28"/>
        <v>620477806</v>
      </c>
      <c r="Q103" s="186">
        <f>SUM(Q104:Q106)</f>
        <v>620477806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13700409</v>
      </c>
      <c r="L104" s="187">
        <v>36748229</v>
      </c>
      <c r="M104" s="187">
        <v>65104191</v>
      </c>
      <c r="N104" s="187">
        <v>77480290</v>
      </c>
      <c r="O104" s="188">
        <v>94709030</v>
      </c>
      <c r="P104" s="187">
        <f>SUM(J104:O104)</f>
        <v>287742149</v>
      </c>
      <c r="Q104" s="191">
        <f>I104+P104</f>
        <v>287742149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33559758</v>
      </c>
      <c r="L105" s="187">
        <v>57548210</v>
      </c>
      <c r="M105" s="187">
        <v>60749606</v>
      </c>
      <c r="N105" s="187">
        <v>42676399</v>
      </c>
      <c r="O105" s="188">
        <v>42620870</v>
      </c>
      <c r="P105" s="187">
        <f>SUM(J105:O105)</f>
        <v>237154843</v>
      </c>
      <c r="Q105" s="191">
        <f>I105+P105</f>
        <v>237154843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1270971</v>
      </c>
      <c r="L106" s="209">
        <v>2283291</v>
      </c>
      <c r="M106" s="209">
        <v>6889881</v>
      </c>
      <c r="N106" s="209">
        <v>18798869</v>
      </c>
      <c r="O106" s="208">
        <v>66337802</v>
      </c>
      <c r="P106" s="209">
        <f>SUM(J106:O106)</f>
        <v>95580814</v>
      </c>
      <c r="Q106" s="210">
        <f>I106+P106</f>
        <v>95580814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64347803</v>
      </c>
      <c r="H107" s="212">
        <f t="shared" si="29"/>
        <v>58080722</v>
      </c>
      <c r="I107" s="213">
        <f t="shared" si="29"/>
        <v>122428525</v>
      </c>
      <c r="J107" s="214">
        <f t="shared" si="29"/>
        <v>0</v>
      </c>
      <c r="K107" s="227">
        <f t="shared" si="29"/>
        <v>238604882</v>
      </c>
      <c r="L107" s="211">
        <f t="shared" si="29"/>
        <v>281245140</v>
      </c>
      <c r="M107" s="211">
        <f t="shared" si="29"/>
        <v>318473701</v>
      </c>
      <c r="N107" s="211">
        <f t="shared" si="29"/>
        <v>273248927</v>
      </c>
      <c r="O107" s="212">
        <f t="shared" si="29"/>
        <v>335346643</v>
      </c>
      <c r="P107" s="211">
        <f t="shared" si="29"/>
        <v>1446919293</v>
      </c>
      <c r="Q107" s="215">
        <f>Q76+Q96+Q103</f>
        <v>1569347818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58570701</v>
      </c>
      <c r="H109" s="183">
        <f t="shared" si="30"/>
        <v>51146488</v>
      </c>
      <c r="I109" s="184">
        <f t="shared" si="30"/>
        <v>109717189</v>
      </c>
      <c r="J109" s="185">
        <f t="shared" si="30"/>
        <v>0</v>
      </c>
      <c r="K109" s="223">
        <f t="shared" si="30"/>
        <v>147811004</v>
      </c>
      <c r="L109" s="182">
        <f t="shared" si="30"/>
        <v>146947044</v>
      </c>
      <c r="M109" s="182">
        <f t="shared" si="30"/>
        <v>147541795</v>
      </c>
      <c r="N109" s="182">
        <f t="shared" si="30"/>
        <v>102776572</v>
      </c>
      <c r="O109" s="183">
        <f t="shared" si="30"/>
        <v>111076853</v>
      </c>
      <c r="P109" s="182">
        <f t="shared" si="30"/>
        <v>656153268</v>
      </c>
      <c r="Q109" s="186">
        <f t="shared" si="30"/>
        <v>765870457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26912617</v>
      </c>
      <c r="H110" s="188">
        <f t="shared" si="31"/>
        <v>18185275</v>
      </c>
      <c r="I110" s="189">
        <f t="shared" si="31"/>
        <v>45097892</v>
      </c>
      <c r="J110" s="190">
        <f t="shared" si="31"/>
        <v>0</v>
      </c>
      <c r="K110" s="224">
        <f t="shared" si="31"/>
        <v>54765964</v>
      </c>
      <c r="L110" s="187">
        <f t="shared" si="31"/>
        <v>55487792</v>
      </c>
      <c r="M110" s="187">
        <f t="shared" si="31"/>
        <v>58203240</v>
      </c>
      <c r="N110" s="187">
        <f t="shared" si="31"/>
        <v>44769916</v>
      </c>
      <c r="O110" s="188">
        <f t="shared" si="31"/>
        <v>64775115</v>
      </c>
      <c r="P110" s="187">
        <f t="shared" si="31"/>
        <v>278002027</v>
      </c>
      <c r="Q110" s="191">
        <f t="shared" si="31"/>
        <v>323099919</v>
      </c>
    </row>
    <row r="111" spans="3:17" ht="18" customHeight="1">
      <c r="C111" s="130"/>
      <c r="D111" s="133"/>
      <c r="E111" s="134" t="s">
        <v>92</v>
      </c>
      <c r="F111" s="135"/>
      <c r="G111" s="187">
        <v>24730171</v>
      </c>
      <c r="H111" s="188">
        <v>14816793</v>
      </c>
      <c r="I111" s="189">
        <f>SUM(G111:H111)</f>
        <v>39546964</v>
      </c>
      <c r="J111" s="190">
        <v>0</v>
      </c>
      <c r="K111" s="224">
        <v>44328445</v>
      </c>
      <c r="L111" s="187">
        <v>43391014</v>
      </c>
      <c r="M111" s="187">
        <v>42240761</v>
      </c>
      <c r="N111" s="187">
        <v>32239985</v>
      </c>
      <c r="O111" s="188">
        <v>40044272</v>
      </c>
      <c r="P111" s="187">
        <f>SUM(J111:O111)</f>
        <v>202244477</v>
      </c>
      <c r="Q111" s="191">
        <f>I111+P111</f>
        <v>241791441</v>
      </c>
    </row>
    <row r="112" spans="3:17" ht="18" customHeight="1">
      <c r="C112" s="130"/>
      <c r="D112" s="133"/>
      <c r="E112" s="134" t="s">
        <v>93</v>
      </c>
      <c r="F112" s="135"/>
      <c r="G112" s="187">
        <v>32588</v>
      </c>
      <c r="H112" s="188">
        <v>57029</v>
      </c>
      <c r="I112" s="189">
        <f>SUM(G112:H112)</f>
        <v>89617</v>
      </c>
      <c r="J112" s="190">
        <v>0</v>
      </c>
      <c r="K112" s="224">
        <v>296694</v>
      </c>
      <c r="L112" s="187">
        <v>753695</v>
      </c>
      <c r="M112" s="187">
        <v>1652859</v>
      </c>
      <c r="N112" s="187">
        <v>2522982</v>
      </c>
      <c r="O112" s="188">
        <v>8335167</v>
      </c>
      <c r="P112" s="187">
        <f>SUM(J112:O112)</f>
        <v>13561397</v>
      </c>
      <c r="Q112" s="191">
        <f>I112+P112</f>
        <v>13651014</v>
      </c>
    </row>
    <row r="113" spans="3:17" ht="18" customHeight="1">
      <c r="C113" s="130"/>
      <c r="D113" s="133"/>
      <c r="E113" s="134" t="s">
        <v>94</v>
      </c>
      <c r="F113" s="135"/>
      <c r="G113" s="187">
        <v>1343464</v>
      </c>
      <c r="H113" s="188">
        <v>2622501</v>
      </c>
      <c r="I113" s="189">
        <f>SUM(G113:H113)</f>
        <v>3965965</v>
      </c>
      <c r="J113" s="190">
        <v>0</v>
      </c>
      <c r="K113" s="224">
        <v>7637172</v>
      </c>
      <c r="L113" s="187">
        <v>8430525</v>
      </c>
      <c r="M113" s="187">
        <v>11697342</v>
      </c>
      <c r="N113" s="187">
        <v>8224640</v>
      </c>
      <c r="O113" s="188">
        <v>14168437</v>
      </c>
      <c r="P113" s="187">
        <f>SUM(J113:O113)</f>
        <v>50158116</v>
      </c>
      <c r="Q113" s="191">
        <f>I113+P113</f>
        <v>54124081</v>
      </c>
    </row>
    <row r="114" spans="3:17" ht="18" customHeight="1">
      <c r="C114" s="130"/>
      <c r="D114" s="133"/>
      <c r="E114" s="134" t="s">
        <v>95</v>
      </c>
      <c r="F114" s="135"/>
      <c r="G114" s="187">
        <v>86484</v>
      </c>
      <c r="H114" s="188">
        <v>154622</v>
      </c>
      <c r="I114" s="189">
        <f>SUM(G114:H114)</f>
        <v>241106</v>
      </c>
      <c r="J114" s="190">
        <v>0</v>
      </c>
      <c r="K114" s="224">
        <v>417183</v>
      </c>
      <c r="L114" s="187">
        <v>296888</v>
      </c>
      <c r="M114" s="187">
        <v>267688</v>
      </c>
      <c r="N114" s="187">
        <v>228189</v>
      </c>
      <c r="O114" s="188">
        <v>241929</v>
      </c>
      <c r="P114" s="187">
        <f>SUM(J114:O114)</f>
        <v>1451877</v>
      </c>
      <c r="Q114" s="191">
        <f>I114+P114</f>
        <v>1692983</v>
      </c>
    </row>
    <row r="115" spans="3:17" ht="18" customHeight="1">
      <c r="C115" s="130"/>
      <c r="D115" s="133"/>
      <c r="E115" s="295" t="s">
        <v>105</v>
      </c>
      <c r="F115" s="296"/>
      <c r="G115" s="187">
        <v>719910</v>
      </c>
      <c r="H115" s="188">
        <v>534330</v>
      </c>
      <c r="I115" s="189">
        <f>SUM(G115:H115)</f>
        <v>1254240</v>
      </c>
      <c r="J115" s="190">
        <v>0</v>
      </c>
      <c r="K115" s="224">
        <v>2086470</v>
      </c>
      <c r="L115" s="187">
        <v>2615670</v>
      </c>
      <c r="M115" s="187">
        <v>2344590</v>
      </c>
      <c r="N115" s="187">
        <v>1554120</v>
      </c>
      <c r="O115" s="188">
        <v>1985310</v>
      </c>
      <c r="P115" s="187">
        <f>SUM(J115:O115)</f>
        <v>10586160</v>
      </c>
      <c r="Q115" s="191">
        <f>I115+P115</f>
        <v>11840400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13558782</v>
      </c>
      <c r="H116" s="188">
        <f t="shared" si="32"/>
        <v>19439839</v>
      </c>
      <c r="I116" s="189">
        <f t="shared" si="32"/>
        <v>32998621</v>
      </c>
      <c r="J116" s="190">
        <f t="shared" si="32"/>
        <v>0</v>
      </c>
      <c r="K116" s="224">
        <f t="shared" si="32"/>
        <v>45672089</v>
      </c>
      <c r="L116" s="187">
        <f t="shared" si="32"/>
        <v>45489162</v>
      </c>
      <c r="M116" s="187">
        <f t="shared" si="32"/>
        <v>38095295</v>
      </c>
      <c r="N116" s="187">
        <f t="shared" si="32"/>
        <v>22171336</v>
      </c>
      <c r="O116" s="188">
        <f t="shared" si="32"/>
        <v>12418828</v>
      </c>
      <c r="P116" s="187">
        <f t="shared" si="32"/>
        <v>163846710</v>
      </c>
      <c r="Q116" s="191">
        <f t="shared" si="32"/>
        <v>196845331</v>
      </c>
    </row>
    <row r="117" spans="3:17" ht="18" customHeight="1">
      <c r="C117" s="130"/>
      <c r="D117" s="133"/>
      <c r="E117" s="137" t="s">
        <v>97</v>
      </c>
      <c r="F117" s="137"/>
      <c r="G117" s="187">
        <v>11008329</v>
      </c>
      <c r="H117" s="188">
        <v>16235612</v>
      </c>
      <c r="I117" s="189">
        <f>SUM(G117:H117)</f>
        <v>27243941</v>
      </c>
      <c r="J117" s="190">
        <v>0</v>
      </c>
      <c r="K117" s="224">
        <v>37517790</v>
      </c>
      <c r="L117" s="187">
        <v>36023032</v>
      </c>
      <c r="M117" s="187">
        <v>29555850</v>
      </c>
      <c r="N117" s="187">
        <v>17472048</v>
      </c>
      <c r="O117" s="188">
        <v>10459041</v>
      </c>
      <c r="P117" s="187">
        <f>SUM(J117:O117)</f>
        <v>131027761</v>
      </c>
      <c r="Q117" s="191">
        <f>I117+P117</f>
        <v>158271702</v>
      </c>
    </row>
    <row r="118" spans="3:17" ht="18" customHeight="1">
      <c r="C118" s="130"/>
      <c r="D118" s="133"/>
      <c r="E118" s="137" t="s">
        <v>98</v>
      </c>
      <c r="F118" s="137"/>
      <c r="G118" s="187">
        <v>2550453</v>
      </c>
      <c r="H118" s="188">
        <v>3204227</v>
      </c>
      <c r="I118" s="189">
        <f>SUM(G118:H118)</f>
        <v>5754680</v>
      </c>
      <c r="J118" s="190">
        <v>0</v>
      </c>
      <c r="K118" s="224">
        <v>8154299</v>
      </c>
      <c r="L118" s="187">
        <v>9466130</v>
      </c>
      <c r="M118" s="187">
        <v>8539445</v>
      </c>
      <c r="N118" s="187">
        <v>4699288</v>
      </c>
      <c r="O118" s="188">
        <v>1959787</v>
      </c>
      <c r="P118" s="187">
        <f>SUM(J118:O118)</f>
        <v>32818949</v>
      </c>
      <c r="Q118" s="191">
        <f>I118+P118</f>
        <v>38573629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184740</v>
      </c>
      <c r="H119" s="188">
        <f t="shared" si="33"/>
        <v>787457</v>
      </c>
      <c r="I119" s="189">
        <f t="shared" si="33"/>
        <v>972197</v>
      </c>
      <c r="J119" s="190">
        <f t="shared" si="33"/>
        <v>0</v>
      </c>
      <c r="K119" s="224">
        <f t="shared" si="33"/>
        <v>5543203</v>
      </c>
      <c r="L119" s="187">
        <f t="shared" si="33"/>
        <v>8624807</v>
      </c>
      <c r="M119" s="187">
        <f t="shared" si="33"/>
        <v>11085938</v>
      </c>
      <c r="N119" s="187">
        <f t="shared" si="33"/>
        <v>10405816</v>
      </c>
      <c r="O119" s="188">
        <f t="shared" si="33"/>
        <v>7597330</v>
      </c>
      <c r="P119" s="187">
        <f t="shared" si="33"/>
        <v>43257094</v>
      </c>
      <c r="Q119" s="191">
        <f t="shared" si="33"/>
        <v>44229291</v>
      </c>
    </row>
    <row r="120" spans="3:17" ht="18" customHeight="1">
      <c r="C120" s="130"/>
      <c r="D120" s="133"/>
      <c r="E120" s="134" t="s">
        <v>99</v>
      </c>
      <c r="F120" s="135"/>
      <c r="G120" s="187">
        <v>108935</v>
      </c>
      <c r="H120" s="188">
        <v>535818</v>
      </c>
      <c r="I120" s="189">
        <f>SUM(G120:H120)</f>
        <v>644753</v>
      </c>
      <c r="J120" s="190">
        <v>0</v>
      </c>
      <c r="K120" s="224">
        <v>5040908</v>
      </c>
      <c r="L120" s="187">
        <v>7120072</v>
      </c>
      <c r="M120" s="187">
        <v>9226461</v>
      </c>
      <c r="N120" s="187">
        <v>8490197</v>
      </c>
      <c r="O120" s="188">
        <v>5632883</v>
      </c>
      <c r="P120" s="187">
        <f>SUM(J120:O120)</f>
        <v>35510521</v>
      </c>
      <c r="Q120" s="191">
        <f>I120+P120</f>
        <v>36155274</v>
      </c>
    </row>
    <row r="121" spans="3:17" ht="18" customHeight="1">
      <c r="C121" s="130"/>
      <c r="D121" s="133"/>
      <c r="E121" s="284" t="s">
        <v>100</v>
      </c>
      <c r="F121" s="286"/>
      <c r="G121" s="187">
        <v>75805</v>
      </c>
      <c r="H121" s="188">
        <v>251639</v>
      </c>
      <c r="I121" s="189">
        <f>SUM(G121:H121)</f>
        <v>327444</v>
      </c>
      <c r="J121" s="190">
        <v>0</v>
      </c>
      <c r="K121" s="224">
        <v>502295</v>
      </c>
      <c r="L121" s="187">
        <v>1504735</v>
      </c>
      <c r="M121" s="187">
        <v>1859477</v>
      </c>
      <c r="N121" s="187">
        <v>1915619</v>
      </c>
      <c r="O121" s="188">
        <v>1897928</v>
      </c>
      <c r="P121" s="187">
        <f>SUM(J121:O121)</f>
        <v>7680054</v>
      </c>
      <c r="Q121" s="191">
        <f>I121+P121</f>
        <v>8007498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66519</v>
      </c>
      <c r="P122" s="187">
        <f>SUM(J122:O122)</f>
        <v>66519</v>
      </c>
      <c r="Q122" s="191">
        <f>I122+P122</f>
        <v>66519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5648975</v>
      </c>
      <c r="H123" s="188">
        <f t="shared" si="34"/>
        <v>3702589</v>
      </c>
      <c r="I123" s="189">
        <f t="shared" si="34"/>
        <v>9351564</v>
      </c>
      <c r="J123" s="190">
        <f t="shared" si="34"/>
        <v>0</v>
      </c>
      <c r="K123" s="188">
        <f t="shared" si="34"/>
        <v>8942903</v>
      </c>
      <c r="L123" s="187">
        <f t="shared" si="34"/>
        <v>11950343</v>
      </c>
      <c r="M123" s="187">
        <f t="shared" si="34"/>
        <v>13315592</v>
      </c>
      <c r="N123" s="187">
        <f t="shared" si="34"/>
        <v>8422179</v>
      </c>
      <c r="O123" s="188">
        <f t="shared" si="34"/>
        <v>9697554</v>
      </c>
      <c r="P123" s="187">
        <f t="shared" si="34"/>
        <v>52328571</v>
      </c>
      <c r="Q123" s="191">
        <f t="shared" si="34"/>
        <v>61680135</v>
      </c>
    </row>
    <row r="124" spans="3:17" ht="18" customHeight="1">
      <c r="C124" s="130"/>
      <c r="D124" s="133"/>
      <c r="E124" s="139" t="s">
        <v>102</v>
      </c>
      <c r="F124" s="135"/>
      <c r="G124" s="187">
        <v>2350593</v>
      </c>
      <c r="H124" s="188">
        <v>2433321</v>
      </c>
      <c r="I124" s="189">
        <f>SUM(G124:H124)</f>
        <v>4783914</v>
      </c>
      <c r="J124" s="190">
        <v>0</v>
      </c>
      <c r="K124" s="188">
        <v>5999373</v>
      </c>
      <c r="L124" s="187">
        <v>10226205</v>
      </c>
      <c r="M124" s="187">
        <v>11386548</v>
      </c>
      <c r="N124" s="187">
        <v>7721820</v>
      </c>
      <c r="O124" s="188">
        <v>9132381</v>
      </c>
      <c r="P124" s="187">
        <f>SUM(J124:O124)</f>
        <v>44466327</v>
      </c>
      <c r="Q124" s="191">
        <f>I124+P124</f>
        <v>49250241</v>
      </c>
    </row>
    <row r="125" spans="3:17" ht="18" customHeight="1">
      <c r="C125" s="130"/>
      <c r="D125" s="140"/>
      <c r="E125" s="137" t="s">
        <v>74</v>
      </c>
      <c r="F125" s="141"/>
      <c r="G125" s="187">
        <v>660186</v>
      </c>
      <c r="H125" s="188">
        <v>464806</v>
      </c>
      <c r="I125" s="189">
        <f>SUM(G125:H125)</f>
        <v>1124992</v>
      </c>
      <c r="J125" s="190">
        <v>0</v>
      </c>
      <c r="K125" s="188">
        <v>913289</v>
      </c>
      <c r="L125" s="187">
        <v>841499</v>
      </c>
      <c r="M125" s="187">
        <v>636446</v>
      </c>
      <c r="N125" s="187">
        <v>645463</v>
      </c>
      <c r="O125" s="188">
        <v>197874</v>
      </c>
      <c r="P125" s="187">
        <f>SUM(J125:O125)</f>
        <v>3234571</v>
      </c>
      <c r="Q125" s="191">
        <f>I125+P125</f>
        <v>4359563</v>
      </c>
    </row>
    <row r="126" spans="3:17" ht="18" customHeight="1">
      <c r="C126" s="130"/>
      <c r="D126" s="142"/>
      <c r="E126" s="134" t="s">
        <v>75</v>
      </c>
      <c r="F126" s="143"/>
      <c r="G126" s="187">
        <v>2638196</v>
      </c>
      <c r="H126" s="188">
        <v>804462</v>
      </c>
      <c r="I126" s="189">
        <f>SUM(G126:H126)</f>
        <v>3442658</v>
      </c>
      <c r="J126" s="190">
        <v>0</v>
      </c>
      <c r="K126" s="188">
        <v>2030241</v>
      </c>
      <c r="L126" s="187">
        <v>882639</v>
      </c>
      <c r="M126" s="187">
        <v>1292598</v>
      </c>
      <c r="N126" s="187">
        <v>54896</v>
      </c>
      <c r="O126" s="188">
        <v>367299</v>
      </c>
      <c r="P126" s="187">
        <f>SUM(J126:O126)</f>
        <v>4627673</v>
      </c>
      <c r="Q126" s="191">
        <f>I126+P126</f>
        <v>8070331</v>
      </c>
    </row>
    <row r="127" spans="3:17" ht="18" customHeight="1">
      <c r="C127" s="130"/>
      <c r="D127" s="133" t="s">
        <v>76</v>
      </c>
      <c r="E127" s="144"/>
      <c r="F127" s="144"/>
      <c r="G127" s="187">
        <v>3866629</v>
      </c>
      <c r="H127" s="188">
        <v>4996879</v>
      </c>
      <c r="I127" s="189">
        <f>SUM(G127:H127)</f>
        <v>8863508</v>
      </c>
      <c r="J127" s="190">
        <v>0</v>
      </c>
      <c r="K127" s="188">
        <v>14558755</v>
      </c>
      <c r="L127" s="187">
        <v>12005130</v>
      </c>
      <c r="M127" s="187">
        <v>14049216</v>
      </c>
      <c r="N127" s="187">
        <v>10145341</v>
      </c>
      <c r="O127" s="188">
        <v>10178086</v>
      </c>
      <c r="P127" s="187">
        <f>SUM(J127:O127)</f>
        <v>60936528</v>
      </c>
      <c r="Q127" s="191">
        <f>I127+P127</f>
        <v>69800036</v>
      </c>
    </row>
    <row r="128" spans="3:17" ht="18" customHeight="1">
      <c r="C128" s="145"/>
      <c r="D128" s="146" t="s">
        <v>103</v>
      </c>
      <c r="E128" s="147"/>
      <c r="F128" s="147"/>
      <c r="G128" s="192">
        <v>8398958</v>
      </c>
      <c r="H128" s="193">
        <v>4034449</v>
      </c>
      <c r="I128" s="194">
        <f>SUM(G128:H128)</f>
        <v>12433407</v>
      </c>
      <c r="J128" s="195">
        <v>0</v>
      </c>
      <c r="K128" s="193">
        <v>18328090</v>
      </c>
      <c r="L128" s="192">
        <v>13389810</v>
      </c>
      <c r="M128" s="192">
        <v>12792514</v>
      </c>
      <c r="N128" s="192">
        <v>6861984</v>
      </c>
      <c r="O128" s="193">
        <v>6409940</v>
      </c>
      <c r="P128" s="194">
        <f>SUM(J128:O128)</f>
        <v>57782338</v>
      </c>
      <c r="Q128" s="196">
        <f>I128+P128</f>
        <v>70215745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182019</v>
      </c>
      <c r="H129" s="183">
        <f t="shared" si="35"/>
        <v>1490438</v>
      </c>
      <c r="I129" s="184">
        <f t="shared" si="35"/>
        <v>1672457</v>
      </c>
      <c r="J129" s="185">
        <f t="shared" si="35"/>
        <v>0</v>
      </c>
      <c r="K129" s="223">
        <f t="shared" si="35"/>
        <v>25086097</v>
      </c>
      <c r="L129" s="182">
        <f t="shared" si="35"/>
        <v>20589886</v>
      </c>
      <c r="M129" s="182">
        <f t="shared" si="35"/>
        <v>20893643</v>
      </c>
      <c r="N129" s="182">
        <f t="shared" si="35"/>
        <v>18773159</v>
      </c>
      <c r="O129" s="183">
        <f t="shared" si="35"/>
        <v>8074738</v>
      </c>
      <c r="P129" s="182">
        <f t="shared" si="35"/>
        <v>93417523</v>
      </c>
      <c r="Q129" s="186">
        <f t="shared" si="35"/>
        <v>95089980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96753</v>
      </c>
      <c r="H131" s="188">
        <v>0</v>
      </c>
      <c r="I131" s="189">
        <f>SUM(G131:H131)</f>
        <v>96753</v>
      </c>
      <c r="J131" s="190">
        <v>0</v>
      </c>
      <c r="K131" s="224">
        <v>1467478</v>
      </c>
      <c r="L131" s="187">
        <v>1458964</v>
      </c>
      <c r="M131" s="187">
        <v>2708573</v>
      </c>
      <c r="N131" s="187">
        <v>3102873</v>
      </c>
      <c r="O131" s="188">
        <v>2166638</v>
      </c>
      <c r="P131" s="187">
        <f t="shared" si="36"/>
        <v>10904526</v>
      </c>
      <c r="Q131" s="191">
        <f t="shared" si="37"/>
        <v>11001279</v>
      </c>
    </row>
    <row r="132" spans="3:17" ht="18" customHeight="1">
      <c r="C132" s="130"/>
      <c r="D132" s="284" t="s">
        <v>80</v>
      </c>
      <c r="E132" s="285"/>
      <c r="F132" s="286"/>
      <c r="G132" s="187">
        <v>85266</v>
      </c>
      <c r="H132" s="188">
        <v>380558</v>
      </c>
      <c r="I132" s="189">
        <f>SUM(G132:H132)</f>
        <v>465824</v>
      </c>
      <c r="J132" s="190">
        <v>0</v>
      </c>
      <c r="K132" s="224">
        <v>1199462</v>
      </c>
      <c r="L132" s="187">
        <v>2526899</v>
      </c>
      <c r="M132" s="187">
        <v>2673778</v>
      </c>
      <c r="N132" s="187">
        <v>1925655</v>
      </c>
      <c r="O132" s="188">
        <v>0</v>
      </c>
      <c r="P132" s="187">
        <f t="shared" si="36"/>
        <v>8325794</v>
      </c>
      <c r="Q132" s="191">
        <f t="shared" si="37"/>
        <v>8791618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1109880</v>
      </c>
      <c r="I133" s="189">
        <f>SUM(G133:H133)</f>
        <v>1109880</v>
      </c>
      <c r="J133" s="200"/>
      <c r="K133" s="224">
        <v>22419157</v>
      </c>
      <c r="L133" s="187">
        <v>16604023</v>
      </c>
      <c r="M133" s="187">
        <v>15511292</v>
      </c>
      <c r="N133" s="187">
        <v>13744631</v>
      </c>
      <c r="O133" s="188">
        <v>5908100</v>
      </c>
      <c r="P133" s="187">
        <f t="shared" si="36"/>
        <v>74187203</v>
      </c>
      <c r="Q133" s="191">
        <f t="shared" si="37"/>
        <v>75297083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43733765</v>
      </c>
      <c r="L136" s="182">
        <f t="shared" si="38"/>
        <v>86995978</v>
      </c>
      <c r="M136" s="182">
        <f t="shared" si="38"/>
        <v>119555236</v>
      </c>
      <c r="N136" s="182">
        <f t="shared" si="38"/>
        <v>125246555</v>
      </c>
      <c r="O136" s="183">
        <f t="shared" si="38"/>
        <v>183749305</v>
      </c>
      <c r="P136" s="182">
        <f t="shared" si="38"/>
        <v>559280839</v>
      </c>
      <c r="Q136" s="186">
        <f t="shared" si="38"/>
        <v>559280839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12386179</v>
      </c>
      <c r="L137" s="187">
        <v>33147746</v>
      </c>
      <c r="M137" s="187">
        <v>58679788</v>
      </c>
      <c r="N137" s="187">
        <v>69918921</v>
      </c>
      <c r="O137" s="188">
        <v>85686663</v>
      </c>
      <c r="P137" s="187">
        <f>SUM(J137:O137)</f>
        <v>259819297</v>
      </c>
      <c r="Q137" s="191">
        <f>I137+P137</f>
        <v>259819297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30203715</v>
      </c>
      <c r="L138" s="187">
        <v>51793273</v>
      </c>
      <c r="M138" s="187">
        <v>54674564</v>
      </c>
      <c r="N138" s="187">
        <v>38408676</v>
      </c>
      <c r="O138" s="188">
        <v>38358717</v>
      </c>
      <c r="P138" s="187">
        <f>SUM(J138:O138)</f>
        <v>213438945</v>
      </c>
      <c r="Q138" s="191">
        <f>I138+P138</f>
        <v>213438945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1143871</v>
      </c>
      <c r="L139" s="209">
        <v>2054959</v>
      </c>
      <c r="M139" s="209">
        <v>6200884</v>
      </c>
      <c r="N139" s="209">
        <v>16918958</v>
      </c>
      <c r="O139" s="208">
        <v>59703925</v>
      </c>
      <c r="P139" s="209">
        <f>SUM(J139:O139)</f>
        <v>86022597</v>
      </c>
      <c r="Q139" s="210">
        <f>I139+P139</f>
        <v>86022597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58752720</v>
      </c>
      <c r="H140" s="212">
        <f t="shared" si="39"/>
        <v>52636926</v>
      </c>
      <c r="I140" s="213">
        <f t="shared" si="39"/>
        <v>111389646</v>
      </c>
      <c r="J140" s="214">
        <f t="shared" si="39"/>
        <v>0</v>
      </c>
      <c r="K140" s="227">
        <f t="shared" si="39"/>
        <v>216630866</v>
      </c>
      <c r="L140" s="211">
        <f t="shared" si="39"/>
        <v>254532908</v>
      </c>
      <c r="M140" s="211">
        <f t="shared" si="39"/>
        <v>287990674</v>
      </c>
      <c r="N140" s="211">
        <f t="shared" si="39"/>
        <v>246796286</v>
      </c>
      <c r="O140" s="212">
        <f t="shared" si="39"/>
        <v>302900896</v>
      </c>
      <c r="P140" s="211">
        <f t="shared" si="39"/>
        <v>1308851630</v>
      </c>
      <c r="Q140" s="215">
        <f t="shared" si="39"/>
        <v>1420241276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F4" sqref="F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平成２１年４月月報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2</v>
      </c>
      <c r="H11" s="221">
        <f t="shared" si="0"/>
        <v>7</v>
      </c>
      <c r="I11" s="184">
        <f t="shared" si="0"/>
        <v>9</v>
      </c>
      <c r="J11" s="185">
        <f t="shared" si="0"/>
        <v>0</v>
      </c>
      <c r="K11" s="228">
        <f t="shared" si="0"/>
        <v>185</v>
      </c>
      <c r="L11" s="221">
        <f t="shared" si="0"/>
        <v>345</v>
      </c>
      <c r="M11" s="221">
        <f t="shared" si="0"/>
        <v>450</v>
      </c>
      <c r="N11" s="221">
        <f t="shared" si="0"/>
        <v>409</v>
      </c>
      <c r="O11" s="221">
        <f t="shared" si="0"/>
        <v>459</v>
      </c>
      <c r="P11" s="184">
        <f t="shared" si="0"/>
        <v>1848</v>
      </c>
      <c r="Q11" s="186">
        <f t="shared" si="0"/>
        <v>1857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50</v>
      </c>
      <c r="L12" s="221">
        <v>122</v>
      </c>
      <c r="M12" s="221">
        <v>221</v>
      </c>
      <c r="N12" s="221">
        <v>233</v>
      </c>
      <c r="O12" s="221">
        <v>241</v>
      </c>
      <c r="P12" s="219">
        <f aca="true" t="shared" si="2" ref="P12:P18">SUM(J12:O12)</f>
        <v>867</v>
      </c>
      <c r="Q12" s="222">
        <f aca="true" t="shared" si="3" ref="Q12:Q18">I12+P12</f>
        <v>867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86</v>
      </c>
      <c r="L13" s="221">
        <v>143</v>
      </c>
      <c r="M13" s="221">
        <v>142</v>
      </c>
      <c r="N13" s="221">
        <v>92</v>
      </c>
      <c r="O13" s="221">
        <v>78</v>
      </c>
      <c r="P13" s="219">
        <f t="shared" si="2"/>
        <v>541</v>
      </c>
      <c r="Q13" s="222">
        <f t="shared" si="3"/>
        <v>541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3</v>
      </c>
      <c r="L14" s="221">
        <v>7</v>
      </c>
      <c r="M14" s="221">
        <v>12</v>
      </c>
      <c r="N14" s="221">
        <v>29</v>
      </c>
      <c r="O14" s="221">
        <v>105</v>
      </c>
      <c r="P14" s="219">
        <f t="shared" si="2"/>
        <v>156</v>
      </c>
      <c r="Q14" s="222">
        <f t="shared" si="3"/>
        <v>156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2</v>
      </c>
      <c r="H16" s="221">
        <v>7</v>
      </c>
      <c r="I16" s="219">
        <f t="shared" si="1"/>
        <v>9</v>
      </c>
      <c r="J16" s="220">
        <v>0</v>
      </c>
      <c r="K16" s="229">
        <v>44</v>
      </c>
      <c r="L16" s="221">
        <v>64</v>
      </c>
      <c r="M16" s="221">
        <v>67</v>
      </c>
      <c r="N16" s="221">
        <v>48</v>
      </c>
      <c r="O16" s="221">
        <v>24</v>
      </c>
      <c r="P16" s="219">
        <f t="shared" si="2"/>
        <v>247</v>
      </c>
      <c r="Q16" s="222">
        <f t="shared" si="3"/>
        <v>256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2</v>
      </c>
      <c r="L17" s="230">
        <v>9</v>
      </c>
      <c r="M17" s="230">
        <v>8</v>
      </c>
      <c r="N17" s="230">
        <v>7</v>
      </c>
      <c r="O17" s="230">
        <v>10</v>
      </c>
      <c r="P17" s="231">
        <f t="shared" si="2"/>
        <v>36</v>
      </c>
      <c r="Q17" s="234">
        <f t="shared" si="3"/>
        <v>36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1</v>
      </c>
      <c r="P18" s="194">
        <f t="shared" si="2"/>
        <v>1</v>
      </c>
      <c r="Q18" s="196">
        <f t="shared" si="3"/>
        <v>1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2</v>
      </c>
      <c r="H19" s="187">
        <f t="shared" si="4"/>
        <v>3</v>
      </c>
      <c r="I19" s="189">
        <f t="shared" si="4"/>
        <v>5</v>
      </c>
      <c r="J19" s="190">
        <f t="shared" si="4"/>
        <v>0</v>
      </c>
      <c r="K19" s="228">
        <f t="shared" si="4"/>
        <v>78</v>
      </c>
      <c r="L19" s="187">
        <f t="shared" si="4"/>
        <v>134</v>
      </c>
      <c r="M19" s="187">
        <f t="shared" si="4"/>
        <v>196</v>
      </c>
      <c r="N19" s="187">
        <f t="shared" si="4"/>
        <v>145</v>
      </c>
      <c r="O19" s="187">
        <f t="shared" si="4"/>
        <v>120</v>
      </c>
      <c r="P19" s="189">
        <f t="shared" si="4"/>
        <v>673</v>
      </c>
      <c r="Q19" s="191">
        <f t="shared" si="4"/>
        <v>678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24</v>
      </c>
      <c r="L20" s="221">
        <v>55</v>
      </c>
      <c r="M20" s="221">
        <v>110</v>
      </c>
      <c r="N20" s="221">
        <v>90</v>
      </c>
      <c r="O20" s="221">
        <v>70</v>
      </c>
      <c r="P20" s="219">
        <f aca="true" t="shared" si="6" ref="P20:P26">SUM(J20:O20)</f>
        <v>349</v>
      </c>
      <c r="Q20" s="222">
        <f aca="true" t="shared" si="7" ref="Q20:Q26">I20+P20</f>
        <v>349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20</v>
      </c>
      <c r="L21" s="221">
        <v>29</v>
      </c>
      <c r="M21" s="221">
        <v>28</v>
      </c>
      <c r="N21" s="221">
        <v>17</v>
      </c>
      <c r="O21" s="221">
        <v>11</v>
      </c>
      <c r="P21" s="219">
        <f t="shared" si="6"/>
        <v>105</v>
      </c>
      <c r="Q21" s="222">
        <f t="shared" si="7"/>
        <v>105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1</v>
      </c>
      <c r="M22" s="221">
        <v>4</v>
      </c>
      <c r="N22" s="221">
        <v>8</v>
      </c>
      <c r="O22" s="221">
        <v>17</v>
      </c>
      <c r="P22" s="219">
        <f t="shared" si="6"/>
        <v>32</v>
      </c>
      <c r="Q22" s="222">
        <f t="shared" si="7"/>
        <v>32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2</v>
      </c>
      <c r="H24" s="221">
        <v>3</v>
      </c>
      <c r="I24" s="219">
        <f t="shared" si="5"/>
        <v>5</v>
      </c>
      <c r="J24" s="220">
        <v>0</v>
      </c>
      <c r="K24" s="229">
        <v>32</v>
      </c>
      <c r="L24" s="221">
        <v>46</v>
      </c>
      <c r="M24" s="221">
        <v>52</v>
      </c>
      <c r="N24" s="221">
        <v>28</v>
      </c>
      <c r="O24" s="221">
        <v>19</v>
      </c>
      <c r="P24" s="219">
        <f t="shared" si="6"/>
        <v>177</v>
      </c>
      <c r="Q24" s="222">
        <f t="shared" si="7"/>
        <v>182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0</v>
      </c>
      <c r="L25" s="230">
        <v>3</v>
      </c>
      <c r="M25" s="230">
        <v>2</v>
      </c>
      <c r="N25" s="230">
        <v>2</v>
      </c>
      <c r="O25" s="230">
        <v>2</v>
      </c>
      <c r="P25" s="231">
        <f t="shared" si="6"/>
        <v>9</v>
      </c>
      <c r="Q25" s="234">
        <f t="shared" si="7"/>
        <v>9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1</v>
      </c>
      <c r="P26" s="237">
        <f t="shared" si="6"/>
        <v>1</v>
      </c>
      <c r="Q26" s="240">
        <f t="shared" si="7"/>
        <v>1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5630</v>
      </c>
      <c r="H28" s="221">
        <f t="shared" si="8"/>
        <v>34410</v>
      </c>
      <c r="I28" s="184">
        <f t="shared" si="8"/>
        <v>40040</v>
      </c>
      <c r="J28" s="185">
        <f t="shared" si="8"/>
        <v>0</v>
      </c>
      <c r="K28" s="228">
        <f t="shared" si="8"/>
        <v>3781690</v>
      </c>
      <c r="L28" s="221">
        <f t="shared" si="8"/>
        <v>7326000</v>
      </c>
      <c r="M28" s="221">
        <f t="shared" si="8"/>
        <v>10156100</v>
      </c>
      <c r="N28" s="221">
        <f t="shared" si="8"/>
        <v>9380530</v>
      </c>
      <c r="O28" s="221">
        <f t="shared" si="8"/>
        <v>10990940</v>
      </c>
      <c r="P28" s="184">
        <f t="shared" si="8"/>
        <v>41635260</v>
      </c>
      <c r="Q28" s="186">
        <f>SUM(Q29:Q35)</f>
        <v>41675300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1273690</v>
      </c>
      <c r="L29" s="221">
        <v>3172330</v>
      </c>
      <c r="M29" s="221">
        <v>5519110</v>
      </c>
      <c r="N29" s="221">
        <v>5955050</v>
      </c>
      <c r="O29" s="221">
        <v>6266920</v>
      </c>
      <c r="P29" s="219">
        <f aca="true" t="shared" si="10" ref="P29:P35">SUM(J29:O29)</f>
        <v>22187100</v>
      </c>
      <c r="Q29" s="222">
        <f aca="true" t="shared" si="11" ref="Q29:Q35">I29+P29</f>
        <v>22187100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2151590</v>
      </c>
      <c r="L30" s="221">
        <v>3513820</v>
      </c>
      <c r="M30" s="221">
        <v>3689560</v>
      </c>
      <c r="N30" s="221">
        <v>2289160</v>
      </c>
      <c r="O30" s="221">
        <v>1909620</v>
      </c>
      <c r="P30" s="219">
        <f t="shared" si="10"/>
        <v>13553750</v>
      </c>
      <c r="Q30" s="222">
        <f t="shared" si="11"/>
        <v>13553750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83160</v>
      </c>
      <c r="L31" s="221">
        <v>162560</v>
      </c>
      <c r="M31" s="221">
        <v>302070</v>
      </c>
      <c r="N31" s="221">
        <v>692330</v>
      </c>
      <c r="O31" s="221">
        <v>2515620</v>
      </c>
      <c r="P31" s="219">
        <f t="shared" si="10"/>
        <v>3755740</v>
      </c>
      <c r="Q31" s="222">
        <f>I31+P31</f>
        <v>3755740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5630</v>
      </c>
      <c r="H33" s="221">
        <v>34410</v>
      </c>
      <c r="I33" s="219">
        <f t="shared" si="9"/>
        <v>40040</v>
      </c>
      <c r="J33" s="220">
        <v>0</v>
      </c>
      <c r="K33" s="229">
        <v>260740</v>
      </c>
      <c r="L33" s="221">
        <v>419040</v>
      </c>
      <c r="M33" s="221">
        <v>591040</v>
      </c>
      <c r="N33" s="221">
        <v>403420</v>
      </c>
      <c r="O33" s="221">
        <v>217320</v>
      </c>
      <c r="P33" s="219">
        <f t="shared" si="10"/>
        <v>1891560</v>
      </c>
      <c r="Q33" s="222">
        <f t="shared" si="11"/>
        <v>1931600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12510</v>
      </c>
      <c r="L34" s="230">
        <v>58250</v>
      </c>
      <c r="M34" s="230">
        <v>54320</v>
      </c>
      <c r="N34" s="230">
        <v>40570</v>
      </c>
      <c r="O34" s="230">
        <v>76060</v>
      </c>
      <c r="P34" s="231">
        <f t="shared" si="10"/>
        <v>241710</v>
      </c>
      <c r="Q34" s="234">
        <f t="shared" si="11"/>
        <v>241710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5400</v>
      </c>
      <c r="P35" s="194">
        <f t="shared" si="10"/>
        <v>5400</v>
      </c>
      <c r="Q35" s="196">
        <f t="shared" si="11"/>
        <v>5400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3110</v>
      </c>
      <c r="H36" s="187">
        <f t="shared" si="12"/>
        <v>6570</v>
      </c>
      <c r="I36" s="189">
        <f t="shared" si="12"/>
        <v>9680</v>
      </c>
      <c r="J36" s="190">
        <f t="shared" si="12"/>
        <v>0</v>
      </c>
      <c r="K36" s="228">
        <f t="shared" si="12"/>
        <v>1058530</v>
      </c>
      <c r="L36" s="187">
        <f t="shared" si="12"/>
        <v>1991470</v>
      </c>
      <c r="M36" s="187">
        <f t="shared" si="12"/>
        <v>3420470</v>
      </c>
      <c r="N36" s="187">
        <f t="shared" si="12"/>
        <v>2430660</v>
      </c>
      <c r="O36" s="187">
        <f t="shared" si="12"/>
        <v>1802520</v>
      </c>
      <c r="P36" s="189">
        <f t="shared" si="12"/>
        <v>10703650</v>
      </c>
      <c r="Q36" s="191">
        <f>SUM(Q37:Q43)</f>
        <v>10713330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464300</v>
      </c>
      <c r="L37" s="221">
        <v>1209550</v>
      </c>
      <c r="M37" s="221">
        <v>2492530</v>
      </c>
      <c r="N37" s="221">
        <v>1911360</v>
      </c>
      <c r="O37" s="221">
        <v>1143420</v>
      </c>
      <c r="P37" s="219">
        <f aca="true" t="shared" si="14" ref="P37:P43">SUM(J37:O37)</f>
        <v>7221160</v>
      </c>
      <c r="Q37" s="222">
        <f aca="true" t="shared" si="15" ref="Q37:Q43">I37+P37</f>
        <v>7221160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371470</v>
      </c>
      <c r="L38" s="221">
        <v>569090</v>
      </c>
      <c r="M38" s="221">
        <v>495730</v>
      </c>
      <c r="N38" s="221">
        <v>210840</v>
      </c>
      <c r="O38" s="221">
        <v>225590</v>
      </c>
      <c r="P38" s="219">
        <f t="shared" si="14"/>
        <v>1872720</v>
      </c>
      <c r="Q38" s="222">
        <f t="shared" si="15"/>
        <v>1872720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64400</v>
      </c>
      <c r="L39" s="221">
        <v>3200</v>
      </c>
      <c r="M39" s="221">
        <v>35840</v>
      </c>
      <c r="N39" s="221">
        <v>109430</v>
      </c>
      <c r="O39" s="221">
        <v>278160</v>
      </c>
      <c r="P39" s="219">
        <f t="shared" si="14"/>
        <v>491030</v>
      </c>
      <c r="Q39" s="222">
        <f>I39+P39</f>
        <v>491030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3110</v>
      </c>
      <c r="H41" s="221">
        <v>6570</v>
      </c>
      <c r="I41" s="219">
        <f t="shared" si="13"/>
        <v>9680</v>
      </c>
      <c r="J41" s="220">
        <v>0</v>
      </c>
      <c r="K41" s="229">
        <v>158360</v>
      </c>
      <c r="L41" s="221">
        <v>201640</v>
      </c>
      <c r="M41" s="221">
        <v>389110</v>
      </c>
      <c r="N41" s="221">
        <v>197110</v>
      </c>
      <c r="O41" s="221">
        <v>134710</v>
      </c>
      <c r="P41" s="219">
        <f t="shared" si="14"/>
        <v>1080930</v>
      </c>
      <c r="Q41" s="222">
        <f t="shared" si="15"/>
        <v>1090610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0</v>
      </c>
      <c r="L42" s="221">
        <v>7990</v>
      </c>
      <c r="M42" s="221">
        <v>7260</v>
      </c>
      <c r="N42" s="221">
        <v>1920</v>
      </c>
      <c r="O42" s="221">
        <v>19040</v>
      </c>
      <c r="P42" s="219">
        <f t="shared" si="14"/>
        <v>36210</v>
      </c>
      <c r="Q42" s="222">
        <f t="shared" si="15"/>
        <v>36210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1600</v>
      </c>
      <c r="P43" s="194">
        <f t="shared" si="14"/>
        <v>1600</v>
      </c>
      <c r="Q43" s="196">
        <f t="shared" si="15"/>
        <v>1600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8740</v>
      </c>
      <c r="H44" s="211">
        <f t="shared" si="16"/>
        <v>40980</v>
      </c>
      <c r="I44" s="213">
        <f t="shared" si="16"/>
        <v>49720</v>
      </c>
      <c r="J44" s="214">
        <f t="shared" si="16"/>
        <v>0</v>
      </c>
      <c r="K44" s="243">
        <f t="shared" si="16"/>
        <v>4840220</v>
      </c>
      <c r="L44" s="211">
        <f t="shared" si="16"/>
        <v>9317470</v>
      </c>
      <c r="M44" s="211">
        <f t="shared" si="16"/>
        <v>13576570</v>
      </c>
      <c r="N44" s="211">
        <f t="shared" si="16"/>
        <v>11811190</v>
      </c>
      <c r="O44" s="211">
        <f>O28+O36</f>
        <v>12793460</v>
      </c>
      <c r="P44" s="213">
        <f t="shared" si="16"/>
        <v>52338910</v>
      </c>
      <c r="Q44" s="215">
        <f>Q28+Q36</f>
        <v>52388630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F5" sqref="F5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平成２１年４月月報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8.7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8.7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8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8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8.75" customHeight="1">
      <c r="B14" s="36"/>
      <c r="C14" s="36"/>
      <c r="D14" s="55" t="s">
        <v>36</v>
      </c>
      <c r="E14" s="56"/>
      <c r="F14" s="56"/>
      <c r="G14" s="254">
        <v>174</v>
      </c>
      <c r="H14" s="254">
        <v>317</v>
      </c>
      <c r="I14" s="312">
        <f>SUM(G14:H14)</f>
        <v>491</v>
      </c>
      <c r="J14" s="313"/>
      <c r="K14" s="36"/>
      <c r="L14" s="36"/>
    </row>
    <row r="15" spans="2:12" s="15" customFormat="1" ht="18.75" customHeight="1" thickBot="1">
      <c r="B15" s="36"/>
      <c r="C15" s="36"/>
      <c r="D15" s="59" t="s">
        <v>124</v>
      </c>
      <c r="E15" s="60"/>
      <c r="F15" s="60"/>
      <c r="G15" s="255">
        <v>982376</v>
      </c>
      <c r="H15" s="255">
        <v>2786101</v>
      </c>
      <c r="I15" s="314">
        <f>SUM(G15:H15)</f>
        <v>3768477</v>
      </c>
      <c r="J15" s="315"/>
      <c r="K15" s="36"/>
      <c r="L15" s="36"/>
    </row>
    <row r="16" spans="2:12" s="15" customFormat="1" ht="18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8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8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8.75" customHeight="1">
      <c r="B19" s="36"/>
      <c r="C19" s="36"/>
      <c r="D19" s="55" t="s">
        <v>36</v>
      </c>
      <c r="E19" s="249"/>
      <c r="F19" s="56"/>
      <c r="G19" s="254">
        <v>57</v>
      </c>
      <c r="H19" s="254">
        <v>381</v>
      </c>
      <c r="I19" s="312">
        <f>SUM(G19:H19)</f>
        <v>438</v>
      </c>
      <c r="J19" s="313"/>
      <c r="K19" s="36"/>
      <c r="L19" s="36"/>
    </row>
    <row r="20" spans="2:12" s="15" customFormat="1" ht="18.75" customHeight="1" thickBot="1">
      <c r="B20" s="36"/>
      <c r="C20" s="36"/>
      <c r="D20" s="59" t="s">
        <v>124</v>
      </c>
      <c r="E20" s="60"/>
      <c r="F20" s="60"/>
      <c r="G20" s="255">
        <v>503045</v>
      </c>
      <c r="H20" s="255">
        <v>2165543</v>
      </c>
      <c r="I20" s="314">
        <f>SUM(G20:H20)</f>
        <v>2668588</v>
      </c>
      <c r="J20" s="315"/>
      <c r="K20" s="36"/>
      <c r="L20" s="36"/>
    </row>
    <row r="21" spans="2:12" s="15" customFormat="1" ht="18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8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8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8.75" customHeight="1">
      <c r="B24" s="36"/>
      <c r="C24" s="36"/>
      <c r="D24" s="250" t="s">
        <v>36</v>
      </c>
      <c r="E24" s="249"/>
      <c r="F24" s="249"/>
      <c r="G24" s="254">
        <v>63</v>
      </c>
      <c r="H24" s="254">
        <v>1884</v>
      </c>
      <c r="I24" s="312">
        <f>SUM(G24:H24)</f>
        <v>1947</v>
      </c>
      <c r="J24" s="313"/>
      <c r="K24" s="36"/>
      <c r="L24" s="36"/>
    </row>
    <row r="25" spans="2:12" s="15" customFormat="1" ht="18.75" customHeight="1" thickBot="1">
      <c r="B25" s="36"/>
      <c r="C25" s="36"/>
      <c r="D25" s="59" t="s">
        <v>124</v>
      </c>
      <c r="E25" s="60"/>
      <c r="F25" s="60"/>
      <c r="G25" s="256">
        <v>616154</v>
      </c>
      <c r="H25" s="256">
        <v>21459521</v>
      </c>
      <c r="I25" s="314">
        <f>SUM(G25:H25)</f>
        <v>22075675</v>
      </c>
      <c r="J25" s="315"/>
      <c r="K25" s="36"/>
      <c r="L25" s="36"/>
    </row>
    <row r="26" spans="2:12" s="15" customFormat="1" ht="18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8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8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8.75" customHeight="1">
      <c r="B29" s="36"/>
      <c r="C29" s="36"/>
      <c r="D29" s="55" t="s">
        <v>36</v>
      </c>
      <c r="E29" s="56"/>
      <c r="F29" s="56"/>
      <c r="G29" s="254">
        <v>5</v>
      </c>
      <c r="H29" s="254">
        <v>28</v>
      </c>
      <c r="I29" s="312">
        <f>SUM(G29:H29)</f>
        <v>33</v>
      </c>
      <c r="J29" s="313"/>
      <c r="K29" s="36"/>
      <c r="L29" s="36"/>
    </row>
    <row r="30" spans="2:12" s="15" customFormat="1" ht="18.75" customHeight="1" thickBot="1">
      <c r="B30" s="36"/>
      <c r="C30" s="36"/>
      <c r="D30" s="59" t="s">
        <v>124</v>
      </c>
      <c r="E30" s="60"/>
      <c r="F30" s="60"/>
      <c r="G30" s="255">
        <v>95108</v>
      </c>
      <c r="H30" s="255">
        <v>313448</v>
      </c>
      <c r="I30" s="314">
        <f>SUM(G30:H30)</f>
        <v>408556</v>
      </c>
      <c r="J30" s="315"/>
      <c r="K30" s="36"/>
      <c r="L30" s="36"/>
    </row>
    <row r="31" spans="2:12" s="15" customFormat="1" ht="18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8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8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8.75" customHeight="1">
      <c r="B34" s="36"/>
      <c r="C34" s="36"/>
      <c r="D34" s="55" t="s">
        <v>36</v>
      </c>
      <c r="E34" s="249"/>
      <c r="F34" s="56"/>
      <c r="G34" s="254">
        <f>G14+G19+G24+G29</f>
        <v>299</v>
      </c>
      <c r="H34" s="254">
        <f>H14+H19+H24+H29</f>
        <v>2610</v>
      </c>
      <c r="I34" s="312">
        <f>SUM(G34:H34)</f>
        <v>2909</v>
      </c>
      <c r="J34" s="313"/>
      <c r="K34" s="36"/>
      <c r="L34" s="36"/>
    </row>
    <row r="35" spans="2:12" s="15" customFormat="1" ht="18.75" customHeight="1" thickBot="1">
      <c r="B35" s="36"/>
      <c r="C35" s="36"/>
      <c r="D35" s="59" t="s">
        <v>124</v>
      </c>
      <c r="E35" s="60"/>
      <c r="F35" s="60"/>
      <c r="G35" s="255">
        <f>G15+G20+G25+G30</f>
        <v>2196683</v>
      </c>
      <c r="H35" s="255">
        <f>H15+H20+H25+H30</f>
        <v>26724613</v>
      </c>
      <c r="I35" s="314">
        <f>SUM(G35:H35)</f>
        <v>28921296</v>
      </c>
      <c r="J35" s="315"/>
      <c r="K35" s="36"/>
      <c r="L35" s="36"/>
    </row>
    <row r="36" spans="2:12" s="15" customFormat="1" ht="18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2009-05-25T05:36:14Z</cp:lastPrinted>
  <dcterms:created xsi:type="dcterms:W3CDTF">2006-12-27T00:16:47Z</dcterms:created>
  <dcterms:modified xsi:type="dcterms:W3CDTF">2009-05-25T05:36:21Z</dcterms:modified>
  <cp:category/>
  <cp:version/>
  <cp:contentType/>
  <cp:contentStatus/>
</cp:coreProperties>
</file>