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<sst xmlns="http://schemas.openxmlformats.org/spreadsheetml/2006/main" count="346" uniqueCount="130">
  <si>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</si>
  <si>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</si>
  <si>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</si>
  <si>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</si>
  <si>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</si>
  <si>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</si>
  <si>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</si>
  <si>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</si>
  <si>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</si>
  <si>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</si>
  <si>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</si>
  <si>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</si>
  <si>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</si>
  <si>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</si>
  <si>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</si>
  <si>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</si>
  <si>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</si>
  <si>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</si>
  <si>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</si>
  <si>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</si>
  <si>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</si>
  <si>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</si>
  <si>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</si>
  <si>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</si>
  <si>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</si>
  <si>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</si>
  <si>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</si>
  <si>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</si>
  <si>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</si>
  <si>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</si>
  <si>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</si>
  <si>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</si>
  <si>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</si>
  <si>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</si>
  <si>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</si>
  <si>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</si>
  <si>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</si>
  <si>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</si>
  <si>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</si>
  <si>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</si>
  <si>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</si>
  <si>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</si>
  <si>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</si>
  <si>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</si>
  <si>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</si>
  <si>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</si>
  <si>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</si>
  <si>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</si>
  <si>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</si>
  <si>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</si>
  <si>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</si>
  <si>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</si>
  <si>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</si>
  <si>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</si>
  <si>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</si>
  <si>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</si>
  <si>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</si>
  <si>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</si>
  <si>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</si>
  <si>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</si>
  <si>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</si>
  <si>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</si>
  <si>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</si>
  <si>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</si>
  <si>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</si>
  <si>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</si>
  <si>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</si>
  <si>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</si>
  <si>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</si>
  <si>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</si>
  <si>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</si>
  <si>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</si>
  <si>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</si>
  <si>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</si>
  <si>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</si>
  <si>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</si>
  <si>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</si>
  <si>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</si>
  <si>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</si>
  <si>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</si>
  <si>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</si>
  <si>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</si>
  <si>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</si>
  <si>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</si>
  <si>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</si>
  <si>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</si>
  <si>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</si>
  <si>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</si>
  <si>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</si>
  <si>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</si>
  <si>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</si>
  <si>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</si>
  <si>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</si>
  <si>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</si>
  <si>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</si>
  <si>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</si>
  <si>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</si>
  <si>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</si>
  <si>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</si>
  <si>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</si>
  <si>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</si>
  <si>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</si>
  <si>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</si>
  <si>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</si>
  <si>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</si>
  <si>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</si>
  <si>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</si>
  <si>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</si>
  <si>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</si>
  <si>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</si>
  <si>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</si>
  <si>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</si>
  <si>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</si>
  <si>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</si>
  <si>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</si>
  <si>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</si>
  <si>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</si>
  <si>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</si>
  <si>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</si>
  <si>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</si>
  <si>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</si>
  <si>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</si>
  <si>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</si>
  <si>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</si>
  <si>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</si>
  <si>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</si>
  <si>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</si>
  <si>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</si>
  <si>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</si>
  <si>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平成２１年８月月報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</si>
</sst>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49631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49706</v>
      </c>
      <c r="T14" s="262"/>
    </row>
    <row r="15" spans="3:20" ht="21.75" customHeight="1">
      <c r="C15" s="73" t="s">
        <v>18</v>
      </c>
      <c r="D15" s="261">
        <v>39411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39575</v>
      </c>
      <c r="T15" s="262"/>
    </row>
    <row r="16" spans="3:20" ht="21.75" customHeight="1">
      <c r="C16" s="75" t="s">
        <v>19</v>
      </c>
      <c r="D16" s="261">
        <v>884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889</v>
      </c>
      <c r="T16" s="262"/>
    </row>
    <row r="17" spans="3:20" ht="21.75" customHeight="1">
      <c r="C17" s="75" t="s">
        <v>20</v>
      </c>
      <c r="D17" s="261">
        <v>280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281</v>
      </c>
      <c r="T17" s="262"/>
    </row>
    <row r="18" spans="3:20" ht="21.75" customHeight="1" thickBot="1">
      <c r="C18" s="76" t="s">
        <v>2</v>
      </c>
      <c r="D18" s="257">
        <f>SUM(D14:H15)</f>
        <v>89042</v>
      </c>
      <c r="E18" s="258"/>
      <c r="F18" s="258"/>
      <c r="G18" s="258"/>
      <c r="H18" s="259"/>
      <c r="I18" s="77" t="s">
        <v>21</v>
      </c>
      <c r="J18" s="78"/>
      <c r="K18" s="258">
        <f>S23</f>
        <v>514</v>
      </c>
      <c r="L18" s="258"/>
      <c r="M18" s="259"/>
      <c r="N18" s="77" t="s">
        <v>22</v>
      </c>
      <c r="O18" s="78"/>
      <c r="P18" s="258">
        <f>S25</f>
        <v>275</v>
      </c>
      <c r="Q18" s="258"/>
      <c r="R18" s="259"/>
      <c r="S18" s="257">
        <f>SUM(S14:T15)</f>
        <v>89281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66</v>
      </c>
      <c r="E23" s="263"/>
      <c r="F23" s="264"/>
      <c r="G23" s="261">
        <v>0</v>
      </c>
      <c r="H23" s="263"/>
      <c r="I23" s="264"/>
      <c r="J23" s="261">
        <v>442</v>
      </c>
      <c r="K23" s="263"/>
      <c r="L23" s="264"/>
      <c r="M23" s="261">
        <v>0</v>
      </c>
      <c r="N23" s="263"/>
      <c r="O23" s="264"/>
      <c r="P23" s="261">
        <v>6</v>
      </c>
      <c r="Q23" s="263"/>
      <c r="R23" s="264"/>
      <c r="S23" s="89">
        <f>SUM(D23:R23)</f>
        <v>514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74</v>
      </c>
      <c r="E25" s="258"/>
      <c r="F25" s="259"/>
      <c r="G25" s="257">
        <v>0</v>
      </c>
      <c r="H25" s="258"/>
      <c r="I25" s="259"/>
      <c r="J25" s="257">
        <v>200</v>
      </c>
      <c r="K25" s="258"/>
      <c r="L25" s="259"/>
      <c r="M25" s="257">
        <v>0</v>
      </c>
      <c r="N25" s="258"/>
      <c r="O25" s="259"/>
      <c r="P25" s="257">
        <v>1</v>
      </c>
      <c r="Q25" s="258"/>
      <c r="R25" s="259"/>
      <c r="S25" s="90">
        <f>SUM(D25:R25)</f>
        <v>275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L9" sqref="L9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平成２１年８月月報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2851</v>
      </c>
      <c r="G12" s="91">
        <f>SUM(G13:G14)</f>
        <v>1333</v>
      </c>
      <c r="H12" s="92">
        <f>SUM(F12:G12)</f>
        <v>4184</v>
      </c>
      <c r="I12" s="93">
        <f aca="true" t="shared" si="0" ref="I12:N12">SUM(I13:I14)</f>
        <v>0</v>
      </c>
      <c r="J12" s="95">
        <f t="shared" si="0"/>
        <v>2485</v>
      </c>
      <c r="K12" s="91">
        <f t="shared" si="0"/>
        <v>1934</v>
      </c>
      <c r="L12" s="91">
        <f t="shared" si="0"/>
        <v>1778</v>
      </c>
      <c r="M12" s="91">
        <f t="shared" si="0"/>
        <v>1297</v>
      </c>
      <c r="N12" s="91">
        <f t="shared" si="0"/>
        <v>1444</v>
      </c>
      <c r="O12" s="91">
        <f>SUM(I12:N12)</f>
        <v>8938</v>
      </c>
      <c r="P12" s="94">
        <f>H12+O12</f>
        <v>13122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459</v>
      </c>
      <c r="G13" s="91">
        <v>242</v>
      </c>
      <c r="H13" s="92">
        <f>SUM(F13:G13)</f>
        <v>701</v>
      </c>
      <c r="I13" s="93">
        <v>0</v>
      </c>
      <c r="J13" s="95">
        <v>355</v>
      </c>
      <c r="K13" s="91">
        <v>273</v>
      </c>
      <c r="L13" s="91">
        <v>231</v>
      </c>
      <c r="M13" s="91">
        <v>157</v>
      </c>
      <c r="N13" s="91">
        <v>183</v>
      </c>
      <c r="O13" s="91">
        <f>SUM(I13:N13)</f>
        <v>1199</v>
      </c>
      <c r="P13" s="94">
        <f>H13+O13</f>
        <v>1900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2392</v>
      </c>
      <c r="G14" s="91">
        <v>1091</v>
      </c>
      <c r="H14" s="92">
        <f>SUM(F14:G14)</f>
        <v>3483</v>
      </c>
      <c r="I14" s="93">
        <v>0</v>
      </c>
      <c r="J14" s="95">
        <v>2130</v>
      </c>
      <c r="K14" s="91">
        <v>1661</v>
      </c>
      <c r="L14" s="91">
        <v>1547</v>
      </c>
      <c r="M14" s="91">
        <v>1140</v>
      </c>
      <c r="N14" s="91">
        <v>1261</v>
      </c>
      <c r="O14" s="91">
        <f>SUM(I14:N14)</f>
        <v>7739</v>
      </c>
      <c r="P14" s="94">
        <f>H14+O14</f>
        <v>11222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51</v>
      </c>
      <c r="G15" s="91">
        <v>61</v>
      </c>
      <c r="H15" s="92">
        <f>SUM(F15:G15)</f>
        <v>112</v>
      </c>
      <c r="I15" s="93">
        <v>0</v>
      </c>
      <c r="J15" s="95">
        <v>95</v>
      </c>
      <c r="K15" s="91">
        <v>78</v>
      </c>
      <c r="L15" s="91">
        <v>64</v>
      </c>
      <c r="M15" s="91">
        <v>51</v>
      </c>
      <c r="N15" s="91">
        <v>66</v>
      </c>
      <c r="O15" s="91">
        <f>SUM(I15:N15)</f>
        <v>354</v>
      </c>
      <c r="P15" s="94">
        <f>H15+O15</f>
        <v>466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2902</v>
      </c>
      <c r="G16" s="96">
        <f>G12+G15</f>
        <v>1394</v>
      </c>
      <c r="H16" s="97">
        <f>SUM(F16:G16)</f>
        <v>4296</v>
      </c>
      <c r="I16" s="98">
        <f aca="true" t="shared" si="1" ref="I16:N16">I12+I15</f>
        <v>0</v>
      </c>
      <c r="J16" s="100">
        <f t="shared" si="1"/>
        <v>2580</v>
      </c>
      <c r="K16" s="96">
        <f t="shared" si="1"/>
        <v>2012</v>
      </c>
      <c r="L16" s="96">
        <f t="shared" si="1"/>
        <v>1842</v>
      </c>
      <c r="M16" s="96">
        <f t="shared" si="1"/>
        <v>1348</v>
      </c>
      <c r="N16" s="96">
        <f t="shared" si="1"/>
        <v>1510</v>
      </c>
      <c r="O16" s="96">
        <f>SUM(I16:N16)</f>
        <v>9292</v>
      </c>
      <c r="P16" s="99">
        <f>H16+O16</f>
        <v>13588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1975</v>
      </c>
      <c r="G21" s="91">
        <v>959</v>
      </c>
      <c r="H21" s="92">
        <f>SUM(F21:G21)</f>
        <v>2934</v>
      </c>
      <c r="I21" s="93">
        <v>0</v>
      </c>
      <c r="J21" s="95">
        <v>1818</v>
      </c>
      <c r="K21" s="91">
        <v>1316</v>
      </c>
      <c r="L21" s="91">
        <v>993</v>
      </c>
      <c r="M21" s="91">
        <v>571</v>
      </c>
      <c r="N21" s="91">
        <v>484</v>
      </c>
      <c r="O21" s="101">
        <f>SUM(I21:N21)</f>
        <v>5182</v>
      </c>
      <c r="P21" s="94">
        <f>O21+H21</f>
        <v>8116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32</v>
      </c>
      <c r="G22" s="91">
        <v>48</v>
      </c>
      <c r="H22" s="92">
        <f>SUM(F22:G22)</f>
        <v>80</v>
      </c>
      <c r="I22" s="93">
        <v>0</v>
      </c>
      <c r="J22" s="95">
        <v>68</v>
      </c>
      <c r="K22" s="91">
        <v>63</v>
      </c>
      <c r="L22" s="91">
        <v>49</v>
      </c>
      <c r="M22" s="91">
        <v>36</v>
      </c>
      <c r="N22" s="91">
        <v>31</v>
      </c>
      <c r="O22" s="101">
        <f>SUM(I22:N22)</f>
        <v>247</v>
      </c>
      <c r="P22" s="94">
        <f>O22+H22</f>
        <v>327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2007</v>
      </c>
      <c r="G23" s="96">
        <f aca="true" t="shared" si="2" ref="G23:N23">SUM(G21:G22)</f>
        <v>1007</v>
      </c>
      <c r="H23" s="97">
        <f>SUM(F23:G23)</f>
        <v>3014</v>
      </c>
      <c r="I23" s="98">
        <f t="shared" si="2"/>
        <v>0</v>
      </c>
      <c r="J23" s="100">
        <f t="shared" si="2"/>
        <v>1886</v>
      </c>
      <c r="K23" s="96">
        <f t="shared" si="2"/>
        <v>1379</v>
      </c>
      <c r="L23" s="96">
        <f t="shared" si="2"/>
        <v>1042</v>
      </c>
      <c r="M23" s="96">
        <f t="shared" si="2"/>
        <v>607</v>
      </c>
      <c r="N23" s="96">
        <f t="shared" si="2"/>
        <v>515</v>
      </c>
      <c r="O23" s="102">
        <f>SUM(I23:N23)</f>
        <v>5429</v>
      </c>
      <c r="P23" s="99">
        <f>O23+H23</f>
        <v>8443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3</v>
      </c>
      <c r="G28" s="91">
        <v>12</v>
      </c>
      <c r="H28" s="92">
        <f>SUM(F28:G28)</f>
        <v>15</v>
      </c>
      <c r="I28" s="93">
        <v>0</v>
      </c>
      <c r="J28" s="95">
        <v>128</v>
      </c>
      <c r="K28" s="91">
        <v>112</v>
      </c>
      <c r="L28" s="91">
        <v>121</v>
      </c>
      <c r="M28" s="91">
        <v>91</v>
      </c>
      <c r="N28" s="91">
        <v>45</v>
      </c>
      <c r="O28" s="101">
        <f>SUM(I28:N28)</f>
        <v>497</v>
      </c>
      <c r="P28" s="94">
        <f>O28+H28</f>
        <v>512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1</v>
      </c>
      <c r="G29" s="91">
        <v>0</v>
      </c>
      <c r="H29" s="92">
        <f>SUM(F29:G29)</f>
        <v>1</v>
      </c>
      <c r="I29" s="93">
        <v>0</v>
      </c>
      <c r="J29" s="95">
        <v>0</v>
      </c>
      <c r="K29" s="91">
        <v>1</v>
      </c>
      <c r="L29" s="91">
        <v>2</v>
      </c>
      <c r="M29" s="91">
        <v>1</v>
      </c>
      <c r="N29" s="91">
        <v>3</v>
      </c>
      <c r="O29" s="101">
        <f>SUM(I29:N29)</f>
        <v>7</v>
      </c>
      <c r="P29" s="94">
        <f>O29+H29</f>
        <v>8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4</v>
      </c>
      <c r="G30" s="96">
        <f>SUM(G28:G29)</f>
        <v>12</v>
      </c>
      <c r="H30" s="97">
        <f>SUM(F30:G30)</f>
        <v>16</v>
      </c>
      <c r="I30" s="98">
        <f aca="true" t="shared" si="3" ref="I30:N30">SUM(I28:I29)</f>
        <v>0</v>
      </c>
      <c r="J30" s="100">
        <f t="shared" si="3"/>
        <v>128</v>
      </c>
      <c r="K30" s="96">
        <f t="shared" si="3"/>
        <v>113</v>
      </c>
      <c r="L30" s="96">
        <f t="shared" si="3"/>
        <v>123</v>
      </c>
      <c r="M30" s="96">
        <f t="shared" si="3"/>
        <v>92</v>
      </c>
      <c r="N30" s="96">
        <f t="shared" si="3"/>
        <v>48</v>
      </c>
      <c r="O30" s="102">
        <f>SUM(I30:N30)</f>
        <v>504</v>
      </c>
      <c r="P30" s="99">
        <f>O30+H30</f>
        <v>520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71</v>
      </c>
      <c r="J35" s="105">
        <f t="shared" si="4"/>
        <v>160</v>
      </c>
      <c r="K35" s="105">
        <f t="shared" si="4"/>
        <v>275</v>
      </c>
      <c r="L35" s="105">
        <f t="shared" si="4"/>
        <v>310</v>
      </c>
      <c r="M35" s="105">
        <f t="shared" si="4"/>
        <v>361</v>
      </c>
      <c r="N35" s="106">
        <f aca="true" t="shared" si="6" ref="N35:N44">SUM(I35:M35)</f>
        <v>1177</v>
      </c>
      <c r="O35" s="107">
        <f aca="true" t="shared" si="7" ref="O35:O43">SUM(H35+N35)</f>
        <v>1177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71</v>
      </c>
      <c r="J36" s="91">
        <v>160</v>
      </c>
      <c r="K36" s="91">
        <v>275</v>
      </c>
      <c r="L36" s="91">
        <v>309</v>
      </c>
      <c r="M36" s="91">
        <v>355</v>
      </c>
      <c r="N36" s="101">
        <f t="shared" si="6"/>
        <v>1170</v>
      </c>
      <c r="O36" s="94">
        <f t="shared" si="7"/>
        <v>1170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6</v>
      </c>
      <c r="N37" s="102">
        <f t="shared" si="6"/>
        <v>7</v>
      </c>
      <c r="O37" s="99">
        <f t="shared" si="7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151</v>
      </c>
      <c r="J38" s="105">
        <f>SUM(J39:J40)</f>
        <v>215</v>
      </c>
      <c r="K38" s="105">
        <f>SUM(K39:K40)</f>
        <v>248</v>
      </c>
      <c r="L38" s="105">
        <f>SUM(L39:L40)</f>
        <v>169</v>
      </c>
      <c r="M38" s="105">
        <f>SUM(M39:M40)</f>
        <v>142</v>
      </c>
      <c r="N38" s="106">
        <f t="shared" si="6"/>
        <v>925</v>
      </c>
      <c r="O38" s="107">
        <f t="shared" si="7"/>
        <v>925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149</v>
      </c>
      <c r="J39" s="91">
        <v>212</v>
      </c>
      <c r="K39" s="91">
        <v>246</v>
      </c>
      <c r="L39" s="91">
        <v>167</v>
      </c>
      <c r="M39" s="91">
        <v>131</v>
      </c>
      <c r="N39" s="101">
        <f t="shared" si="6"/>
        <v>905</v>
      </c>
      <c r="O39" s="94">
        <f t="shared" si="7"/>
        <v>905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2</v>
      </c>
      <c r="J40" s="96">
        <v>3</v>
      </c>
      <c r="K40" s="96">
        <v>2</v>
      </c>
      <c r="L40" s="96">
        <v>2</v>
      </c>
      <c r="M40" s="96">
        <v>11</v>
      </c>
      <c r="N40" s="102">
        <f t="shared" si="6"/>
        <v>20</v>
      </c>
      <c r="O40" s="99">
        <f t="shared" si="7"/>
        <v>20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4</v>
      </c>
      <c r="J41" s="105">
        <f>SUM(J42:J43)</f>
        <v>8</v>
      </c>
      <c r="K41" s="105">
        <f>SUM(K42:K43)</f>
        <v>16</v>
      </c>
      <c r="L41" s="105">
        <f>SUM(L42:L43)</f>
        <v>48</v>
      </c>
      <c r="M41" s="105">
        <f>SUM(M42:M43)</f>
        <v>162</v>
      </c>
      <c r="N41" s="106">
        <f t="shared" si="6"/>
        <v>238</v>
      </c>
      <c r="O41" s="107">
        <f t="shared" si="7"/>
        <v>238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4</v>
      </c>
      <c r="J42" s="91">
        <v>8</v>
      </c>
      <c r="K42" s="91">
        <v>16</v>
      </c>
      <c r="L42" s="91">
        <v>44</v>
      </c>
      <c r="M42" s="91">
        <v>161</v>
      </c>
      <c r="N42" s="101">
        <f t="shared" si="6"/>
        <v>233</v>
      </c>
      <c r="O42" s="94">
        <f t="shared" si="7"/>
        <v>233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4</v>
      </c>
      <c r="M43" s="96">
        <v>1</v>
      </c>
      <c r="N43" s="102">
        <f t="shared" si="6"/>
        <v>5</v>
      </c>
      <c r="O43" s="99">
        <f t="shared" si="7"/>
        <v>5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226</v>
      </c>
      <c r="J44" s="96">
        <v>381</v>
      </c>
      <c r="K44" s="96">
        <v>535</v>
      </c>
      <c r="L44" s="96">
        <v>522</v>
      </c>
      <c r="M44" s="96">
        <v>663</v>
      </c>
      <c r="N44" s="102">
        <f t="shared" si="6"/>
        <v>2327</v>
      </c>
      <c r="O44" s="110">
        <f>H44+N44</f>
        <v>2327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G6" sqref="G6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平成２１年８月月報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4673</v>
      </c>
      <c r="H12" s="183">
        <f t="shared" si="0"/>
        <v>2707</v>
      </c>
      <c r="I12" s="184">
        <f t="shared" si="0"/>
        <v>7380</v>
      </c>
      <c r="J12" s="185">
        <f>J13+J19+J22+J26+J30+J31</f>
        <v>0</v>
      </c>
      <c r="K12" s="183">
        <f t="shared" si="0"/>
        <v>5619</v>
      </c>
      <c r="L12" s="182">
        <f t="shared" si="0"/>
        <v>4620</v>
      </c>
      <c r="M12" s="182">
        <f t="shared" si="0"/>
        <v>3840</v>
      </c>
      <c r="N12" s="182">
        <f t="shared" si="0"/>
        <v>2452</v>
      </c>
      <c r="O12" s="183">
        <f t="shared" si="0"/>
        <v>2321</v>
      </c>
      <c r="P12" s="182">
        <f t="shared" si="0"/>
        <v>18852</v>
      </c>
      <c r="Q12" s="186">
        <f t="shared" si="0"/>
        <v>26232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1631</v>
      </c>
      <c r="H13" s="188">
        <f t="shared" si="1"/>
        <v>760</v>
      </c>
      <c r="I13" s="189">
        <f t="shared" si="1"/>
        <v>2391</v>
      </c>
      <c r="J13" s="190">
        <f t="shared" si="1"/>
        <v>0</v>
      </c>
      <c r="K13" s="188">
        <f t="shared" si="1"/>
        <v>1735</v>
      </c>
      <c r="L13" s="187">
        <f t="shared" si="1"/>
        <v>1346</v>
      </c>
      <c r="M13" s="187">
        <f t="shared" si="1"/>
        <v>1183</v>
      </c>
      <c r="N13" s="187">
        <f t="shared" si="1"/>
        <v>852</v>
      </c>
      <c r="O13" s="188">
        <f t="shared" si="1"/>
        <v>1072</v>
      </c>
      <c r="P13" s="187">
        <f t="shared" si="1"/>
        <v>6188</v>
      </c>
      <c r="Q13" s="191">
        <f t="shared" si="1"/>
        <v>8579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1436</v>
      </c>
      <c r="H14" s="188">
        <v>571</v>
      </c>
      <c r="I14" s="189">
        <f>SUM(G14:H14)</f>
        <v>2007</v>
      </c>
      <c r="J14" s="190">
        <v>0</v>
      </c>
      <c r="K14" s="188">
        <v>1202</v>
      </c>
      <c r="L14" s="187">
        <v>776</v>
      </c>
      <c r="M14" s="187">
        <v>598</v>
      </c>
      <c r="N14" s="187">
        <v>403</v>
      </c>
      <c r="O14" s="188">
        <v>411</v>
      </c>
      <c r="P14" s="187">
        <f>SUM(J14:O14)</f>
        <v>3390</v>
      </c>
      <c r="Q14" s="191">
        <f>I14+P14</f>
        <v>5397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1</v>
      </c>
      <c r="H15" s="188">
        <v>1</v>
      </c>
      <c r="I15" s="189">
        <f>SUM(G15:H15)</f>
        <v>2</v>
      </c>
      <c r="J15" s="190">
        <v>0</v>
      </c>
      <c r="K15" s="188">
        <v>7</v>
      </c>
      <c r="L15" s="187">
        <v>9</v>
      </c>
      <c r="M15" s="187">
        <v>28</v>
      </c>
      <c r="N15" s="187">
        <v>60</v>
      </c>
      <c r="O15" s="188">
        <v>162</v>
      </c>
      <c r="P15" s="187">
        <f>SUM(J15:O15)</f>
        <v>266</v>
      </c>
      <c r="Q15" s="191">
        <f>I15+P15</f>
        <v>268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78</v>
      </c>
      <c r="H16" s="188">
        <v>99</v>
      </c>
      <c r="I16" s="189">
        <f>SUM(G16:H16)</f>
        <v>177</v>
      </c>
      <c r="J16" s="190">
        <v>0</v>
      </c>
      <c r="K16" s="188">
        <v>226</v>
      </c>
      <c r="L16" s="187">
        <v>234</v>
      </c>
      <c r="M16" s="187">
        <v>273</v>
      </c>
      <c r="N16" s="187">
        <v>192</v>
      </c>
      <c r="O16" s="188">
        <v>246</v>
      </c>
      <c r="P16" s="187">
        <f>SUM(J16:O16)</f>
        <v>1171</v>
      </c>
      <c r="Q16" s="191">
        <f>I16+P16</f>
        <v>1348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10</v>
      </c>
      <c r="H17" s="188">
        <v>13</v>
      </c>
      <c r="I17" s="189">
        <f>SUM(G17:H17)</f>
        <v>23</v>
      </c>
      <c r="J17" s="190">
        <v>0</v>
      </c>
      <c r="K17" s="188">
        <v>21</v>
      </c>
      <c r="L17" s="187">
        <v>28</v>
      </c>
      <c r="M17" s="187">
        <v>15</v>
      </c>
      <c r="N17" s="187">
        <v>17</v>
      </c>
      <c r="O17" s="188">
        <v>15</v>
      </c>
      <c r="P17" s="187">
        <f>SUM(J17:O17)</f>
        <v>96</v>
      </c>
      <c r="Q17" s="191">
        <f>I17+P17</f>
        <v>119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106</v>
      </c>
      <c r="H18" s="188">
        <v>76</v>
      </c>
      <c r="I18" s="189">
        <f>SUM(G18:H18)</f>
        <v>182</v>
      </c>
      <c r="J18" s="190">
        <v>0</v>
      </c>
      <c r="K18" s="188">
        <v>279</v>
      </c>
      <c r="L18" s="187">
        <v>299</v>
      </c>
      <c r="M18" s="187">
        <v>269</v>
      </c>
      <c r="N18" s="187">
        <v>180</v>
      </c>
      <c r="O18" s="188">
        <v>238</v>
      </c>
      <c r="P18" s="187">
        <f>SUM(J18:O18)</f>
        <v>1265</v>
      </c>
      <c r="Q18" s="191">
        <f>I18+P18</f>
        <v>1447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609</v>
      </c>
      <c r="H19" s="188">
        <f t="shared" si="2"/>
        <v>488</v>
      </c>
      <c r="I19" s="189">
        <f t="shared" si="2"/>
        <v>1097</v>
      </c>
      <c r="J19" s="190">
        <f t="shared" si="2"/>
        <v>0</v>
      </c>
      <c r="K19" s="188">
        <f t="shared" si="2"/>
        <v>1070</v>
      </c>
      <c r="L19" s="187">
        <f>SUM(L20:L21)</f>
        <v>870</v>
      </c>
      <c r="M19" s="187">
        <f t="shared" si="2"/>
        <v>649</v>
      </c>
      <c r="N19" s="187">
        <f t="shared" si="2"/>
        <v>350</v>
      </c>
      <c r="O19" s="188">
        <f t="shared" si="2"/>
        <v>169</v>
      </c>
      <c r="P19" s="187">
        <f>SUM(P20:P21)</f>
        <v>3108</v>
      </c>
      <c r="Q19" s="191">
        <f t="shared" si="2"/>
        <v>4205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504</v>
      </c>
      <c r="H20" s="188">
        <v>396</v>
      </c>
      <c r="I20" s="189">
        <f>SUM(G20:H20)</f>
        <v>900</v>
      </c>
      <c r="J20" s="190">
        <v>0</v>
      </c>
      <c r="K20" s="188">
        <v>862</v>
      </c>
      <c r="L20" s="187">
        <v>656</v>
      </c>
      <c r="M20" s="187">
        <v>493</v>
      </c>
      <c r="N20" s="187">
        <v>265</v>
      </c>
      <c r="O20" s="188">
        <v>136</v>
      </c>
      <c r="P20" s="187">
        <f>SUM(J20:O20)</f>
        <v>2412</v>
      </c>
      <c r="Q20" s="191">
        <f>I20+P20</f>
        <v>3312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105</v>
      </c>
      <c r="H21" s="188">
        <v>92</v>
      </c>
      <c r="I21" s="189">
        <f>SUM(G21:H21)</f>
        <v>197</v>
      </c>
      <c r="J21" s="190">
        <v>0</v>
      </c>
      <c r="K21" s="188">
        <v>208</v>
      </c>
      <c r="L21" s="187">
        <v>214</v>
      </c>
      <c r="M21" s="187">
        <v>156</v>
      </c>
      <c r="N21" s="187">
        <v>85</v>
      </c>
      <c r="O21" s="188">
        <v>33</v>
      </c>
      <c r="P21" s="187">
        <f>SUM(J21:O21)</f>
        <v>696</v>
      </c>
      <c r="Q21" s="191">
        <f>I21+P21</f>
        <v>893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6</v>
      </c>
      <c r="H22" s="188">
        <f t="shared" si="3"/>
        <v>29</v>
      </c>
      <c r="I22" s="189">
        <f t="shared" si="3"/>
        <v>35</v>
      </c>
      <c r="J22" s="190">
        <f t="shared" si="3"/>
        <v>0</v>
      </c>
      <c r="K22" s="188">
        <f t="shared" si="3"/>
        <v>141</v>
      </c>
      <c r="L22" s="187">
        <f t="shared" si="3"/>
        <v>182</v>
      </c>
      <c r="M22" s="187">
        <f t="shared" si="3"/>
        <v>210</v>
      </c>
      <c r="N22" s="187">
        <f t="shared" si="3"/>
        <v>155</v>
      </c>
      <c r="O22" s="188">
        <f t="shared" si="3"/>
        <v>112</v>
      </c>
      <c r="P22" s="187">
        <f t="shared" si="3"/>
        <v>800</v>
      </c>
      <c r="Q22" s="191">
        <f t="shared" si="3"/>
        <v>835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6</v>
      </c>
      <c r="H23" s="188">
        <v>24</v>
      </c>
      <c r="I23" s="189">
        <f>SUM(G23:H23)</f>
        <v>30</v>
      </c>
      <c r="J23" s="190">
        <v>0</v>
      </c>
      <c r="K23" s="188">
        <v>129</v>
      </c>
      <c r="L23" s="187">
        <v>153</v>
      </c>
      <c r="M23" s="187">
        <v>171</v>
      </c>
      <c r="N23" s="187">
        <v>122</v>
      </c>
      <c r="O23" s="188">
        <v>85</v>
      </c>
      <c r="P23" s="187">
        <f>SUM(J23:O23)</f>
        <v>660</v>
      </c>
      <c r="Q23" s="191">
        <f>I23+P23</f>
        <v>690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0</v>
      </c>
      <c r="H24" s="188">
        <v>5</v>
      </c>
      <c r="I24" s="189">
        <f>SUM(G24:H24)</f>
        <v>5</v>
      </c>
      <c r="J24" s="190">
        <v>0</v>
      </c>
      <c r="K24" s="188">
        <v>12</v>
      </c>
      <c r="L24" s="187">
        <v>29</v>
      </c>
      <c r="M24" s="187">
        <v>39</v>
      </c>
      <c r="N24" s="187">
        <v>33</v>
      </c>
      <c r="O24" s="188">
        <v>27</v>
      </c>
      <c r="P24" s="187">
        <f>SUM(J24:O24)</f>
        <v>140</v>
      </c>
      <c r="Q24" s="191">
        <f>I24+P24</f>
        <v>145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425</v>
      </c>
      <c r="H26" s="188">
        <f t="shared" si="4"/>
        <v>411</v>
      </c>
      <c r="I26" s="189">
        <f t="shared" si="4"/>
        <v>836</v>
      </c>
      <c r="J26" s="190">
        <f t="shared" si="4"/>
        <v>0</v>
      </c>
      <c r="K26" s="188">
        <f t="shared" si="4"/>
        <v>780</v>
      </c>
      <c r="L26" s="187">
        <f t="shared" si="4"/>
        <v>874</v>
      </c>
      <c r="M26" s="187">
        <f t="shared" si="4"/>
        <v>783</v>
      </c>
      <c r="N26" s="187">
        <f t="shared" si="4"/>
        <v>511</v>
      </c>
      <c r="O26" s="188">
        <f t="shared" si="4"/>
        <v>472</v>
      </c>
      <c r="P26" s="187">
        <f t="shared" si="4"/>
        <v>3420</v>
      </c>
      <c r="Q26" s="191">
        <f t="shared" si="4"/>
        <v>4256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374</v>
      </c>
      <c r="H27" s="188">
        <v>376</v>
      </c>
      <c r="I27" s="189">
        <f>SUM(G27:H27)</f>
        <v>750</v>
      </c>
      <c r="J27" s="190">
        <v>0</v>
      </c>
      <c r="K27" s="188">
        <v>716</v>
      </c>
      <c r="L27" s="187">
        <v>828</v>
      </c>
      <c r="M27" s="187">
        <v>745</v>
      </c>
      <c r="N27" s="187">
        <v>492</v>
      </c>
      <c r="O27" s="188">
        <v>462</v>
      </c>
      <c r="P27" s="187">
        <f>SUM(J27:O27)</f>
        <v>3243</v>
      </c>
      <c r="Q27" s="191">
        <f>I27+P27</f>
        <v>3993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29</v>
      </c>
      <c r="H28" s="188">
        <v>18</v>
      </c>
      <c r="I28" s="189">
        <f>SUM(G28:H28)</f>
        <v>47</v>
      </c>
      <c r="J28" s="190">
        <v>0</v>
      </c>
      <c r="K28" s="188">
        <v>41</v>
      </c>
      <c r="L28" s="187">
        <v>32</v>
      </c>
      <c r="M28" s="187">
        <v>26</v>
      </c>
      <c r="N28" s="187">
        <v>13</v>
      </c>
      <c r="O28" s="188">
        <v>8</v>
      </c>
      <c r="P28" s="187">
        <f>SUM(J28:O28)</f>
        <v>120</v>
      </c>
      <c r="Q28" s="191">
        <f>I28+P28</f>
        <v>167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22</v>
      </c>
      <c r="H29" s="188">
        <v>17</v>
      </c>
      <c r="I29" s="189">
        <f>SUM(G29:H29)</f>
        <v>39</v>
      </c>
      <c r="J29" s="190">
        <v>0</v>
      </c>
      <c r="K29" s="188">
        <v>23</v>
      </c>
      <c r="L29" s="187">
        <v>14</v>
      </c>
      <c r="M29" s="187">
        <v>12</v>
      </c>
      <c r="N29" s="187">
        <v>6</v>
      </c>
      <c r="O29" s="188">
        <v>2</v>
      </c>
      <c r="P29" s="187">
        <f>SUM(J29:O29)</f>
        <v>57</v>
      </c>
      <c r="Q29" s="191">
        <f>I29+P29</f>
        <v>96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70</v>
      </c>
      <c r="H30" s="188">
        <v>43</v>
      </c>
      <c r="I30" s="189">
        <f>SUM(G30:H30)</f>
        <v>113</v>
      </c>
      <c r="J30" s="190">
        <v>0</v>
      </c>
      <c r="K30" s="188">
        <v>109</v>
      </c>
      <c r="L30" s="187">
        <v>75</v>
      </c>
      <c r="M30" s="187">
        <v>84</v>
      </c>
      <c r="N30" s="187">
        <v>63</v>
      </c>
      <c r="O30" s="188">
        <v>46</v>
      </c>
      <c r="P30" s="187">
        <f>SUM(J30:O30)</f>
        <v>377</v>
      </c>
      <c r="Q30" s="191">
        <f>I30+P30</f>
        <v>490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1932</v>
      </c>
      <c r="H31" s="193">
        <v>976</v>
      </c>
      <c r="I31" s="194">
        <f>SUM(G31:H31)</f>
        <v>2908</v>
      </c>
      <c r="J31" s="195">
        <v>0</v>
      </c>
      <c r="K31" s="193">
        <v>1784</v>
      </c>
      <c r="L31" s="192">
        <v>1273</v>
      </c>
      <c r="M31" s="192">
        <v>931</v>
      </c>
      <c r="N31" s="192">
        <v>521</v>
      </c>
      <c r="O31" s="193">
        <v>450</v>
      </c>
      <c r="P31" s="194">
        <f>SUM(J31:O31)</f>
        <v>4959</v>
      </c>
      <c r="Q31" s="196">
        <f>I31+P31</f>
        <v>7867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5</v>
      </c>
      <c r="H32" s="183">
        <f t="shared" si="5"/>
        <v>16</v>
      </c>
      <c r="I32" s="184">
        <f t="shared" si="5"/>
        <v>21</v>
      </c>
      <c r="J32" s="185">
        <f t="shared" si="5"/>
        <v>0</v>
      </c>
      <c r="K32" s="183">
        <f t="shared" si="5"/>
        <v>128</v>
      </c>
      <c r="L32" s="182">
        <f t="shared" si="5"/>
        <v>116</v>
      </c>
      <c r="M32" s="182">
        <f t="shared" si="5"/>
        <v>133</v>
      </c>
      <c r="N32" s="182">
        <f t="shared" si="5"/>
        <v>96</v>
      </c>
      <c r="O32" s="183">
        <f t="shared" si="5"/>
        <v>52</v>
      </c>
      <c r="P32" s="182">
        <f t="shared" si="5"/>
        <v>525</v>
      </c>
      <c r="Q32" s="186">
        <f t="shared" si="5"/>
        <v>546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4</v>
      </c>
      <c r="H34" s="188">
        <v>4</v>
      </c>
      <c r="I34" s="189">
        <f>SUM(G34:H34)</f>
        <v>8</v>
      </c>
      <c r="J34" s="190">
        <v>0</v>
      </c>
      <c r="K34" s="188">
        <v>20</v>
      </c>
      <c r="L34" s="187">
        <v>19</v>
      </c>
      <c r="M34" s="187">
        <v>33</v>
      </c>
      <c r="N34" s="187">
        <v>34</v>
      </c>
      <c r="O34" s="188">
        <v>20</v>
      </c>
      <c r="P34" s="187">
        <f t="shared" si="6"/>
        <v>126</v>
      </c>
      <c r="Q34" s="191">
        <f t="shared" si="7"/>
        <v>134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1</v>
      </c>
      <c r="H35" s="188">
        <v>6</v>
      </c>
      <c r="I35" s="189">
        <f>SUM(G35:H35)</f>
        <v>7</v>
      </c>
      <c r="J35" s="190">
        <v>0</v>
      </c>
      <c r="K35" s="188">
        <v>12</v>
      </c>
      <c r="L35" s="187">
        <v>20</v>
      </c>
      <c r="M35" s="187">
        <v>24</v>
      </c>
      <c r="N35" s="187">
        <v>9</v>
      </c>
      <c r="O35" s="188">
        <v>0</v>
      </c>
      <c r="P35" s="187">
        <f t="shared" si="6"/>
        <v>65</v>
      </c>
      <c r="Q35" s="191">
        <f t="shared" si="7"/>
        <v>72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6</v>
      </c>
      <c r="I36" s="189">
        <f>SUM(G36:H36)</f>
        <v>6</v>
      </c>
      <c r="J36" s="200"/>
      <c r="K36" s="188">
        <v>96</v>
      </c>
      <c r="L36" s="187">
        <v>77</v>
      </c>
      <c r="M36" s="187">
        <v>76</v>
      </c>
      <c r="N36" s="187">
        <v>53</v>
      </c>
      <c r="O36" s="188">
        <v>32</v>
      </c>
      <c r="P36" s="187">
        <f t="shared" si="6"/>
        <v>334</v>
      </c>
      <c r="Q36" s="191">
        <f t="shared" si="7"/>
        <v>340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229</v>
      </c>
      <c r="L39" s="182">
        <f t="shared" si="8"/>
        <v>393</v>
      </c>
      <c r="M39" s="182">
        <f t="shared" si="8"/>
        <v>552</v>
      </c>
      <c r="N39" s="182">
        <f t="shared" si="8"/>
        <v>533</v>
      </c>
      <c r="O39" s="183">
        <f t="shared" si="8"/>
        <v>673</v>
      </c>
      <c r="P39" s="182">
        <f t="shared" si="8"/>
        <v>2380</v>
      </c>
      <c r="Q39" s="186">
        <f t="shared" si="8"/>
        <v>2380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71</v>
      </c>
      <c r="L40" s="187">
        <v>163</v>
      </c>
      <c r="M40" s="187">
        <v>281</v>
      </c>
      <c r="N40" s="187">
        <v>311</v>
      </c>
      <c r="O40" s="188">
        <v>364</v>
      </c>
      <c r="P40" s="187">
        <f>SUM(J40:O40)</f>
        <v>1190</v>
      </c>
      <c r="Q40" s="191">
        <f>I40+P40</f>
        <v>1190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154</v>
      </c>
      <c r="L41" s="187">
        <v>222</v>
      </c>
      <c r="M41" s="187">
        <v>255</v>
      </c>
      <c r="N41" s="187">
        <v>173</v>
      </c>
      <c r="O41" s="188">
        <v>143</v>
      </c>
      <c r="P41" s="187">
        <f>SUM(J41:O41)</f>
        <v>947</v>
      </c>
      <c r="Q41" s="191">
        <f>I41+P41</f>
        <v>947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4</v>
      </c>
      <c r="L42" s="209">
        <v>8</v>
      </c>
      <c r="M42" s="209">
        <v>16</v>
      </c>
      <c r="N42" s="209">
        <v>49</v>
      </c>
      <c r="O42" s="208">
        <v>166</v>
      </c>
      <c r="P42" s="209">
        <f>SUM(J42:O42)</f>
        <v>243</v>
      </c>
      <c r="Q42" s="210">
        <f>I42+P42</f>
        <v>243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4678</v>
      </c>
      <c r="H43" s="212">
        <f t="shared" si="9"/>
        <v>2723</v>
      </c>
      <c r="I43" s="213">
        <f t="shared" si="9"/>
        <v>7401</v>
      </c>
      <c r="J43" s="214">
        <f>J12+J32+J39</f>
        <v>0</v>
      </c>
      <c r="K43" s="212">
        <f t="shared" si="9"/>
        <v>5976</v>
      </c>
      <c r="L43" s="211">
        <f t="shared" si="9"/>
        <v>5129</v>
      </c>
      <c r="M43" s="211">
        <f t="shared" si="9"/>
        <v>4525</v>
      </c>
      <c r="N43" s="211">
        <f t="shared" si="9"/>
        <v>3081</v>
      </c>
      <c r="O43" s="212">
        <f t="shared" si="9"/>
        <v>3046</v>
      </c>
      <c r="P43" s="211">
        <f t="shared" si="9"/>
        <v>21757</v>
      </c>
      <c r="Q43" s="215">
        <f t="shared" si="9"/>
        <v>29158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5950052</v>
      </c>
      <c r="H45" s="183">
        <f t="shared" si="10"/>
        <v>5606812</v>
      </c>
      <c r="I45" s="184">
        <f t="shared" si="10"/>
        <v>11556864</v>
      </c>
      <c r="J45" s="185">
        <f t="shared" si="10"/>
        <v>0</v>
      </c>
      <c r="K45" s="183">
        <f t="shared" si="10"/>
        <v>17751632</v>
      </c>
      <c r="L45" s="182">
        <f t="shared" si="10"/>
        <v>17093433</v>
      </c>
      <c r="M45" s="182">
        <f t="shared" si="10"/>
        <v>18009418</v>
      </c>
      <c r="N45" s="182">
        <f t="shared" si="10"/>
        <v>12680081</v>
      </c>
      <c r="O45" s="183">
        <f t="shared" si="10"/>
        <v>12703907</v>
      </c>
      <c r="P45" s="182">
        <f t="shared" si="10"/>
        <v>78238471</v>
      </c>
      <c r="Q45" s="186">
        <f t="shared" si="10"/>
        <v>89795335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2906606</v>
      </c>
      <c r="H46" s="188">
        <f t="shared" si="11"/>
        <v>1946169</v>
      </c>
      <c r="I46" s="189">
        <f t="shared" si="11"/>
        <v>4852775</v>
      </c>
      <c r="J46" s="190">
        <f t="shared" si="11"/>
        <v>0</v>
      </c>
      <c r="K46" s="188">
        <f t="shared" si="11"/>
        <v>6791019</v>
      </c>
      <c r="L46" s="187">
        <f t="shared" si="11"/>
        <v>6619133</v>
      </c>
      <c r="M46" s="187">
        <f t="shared" si="11"/>
        <v>7087434</v>
      </c>
      <c r="N46" s="187">
        <f t="shared" si="11"/>
        <v>5532035</v>
      </c>
      <c r="O46" s="188">
        <f t="shared" si="11"/>
        <v>7466352</v>
      </c>
      <c r="P46" s="187">
        <f t="shared" si="11"/>
        <v>33495973</v>
      </c>
      <c r="Q46" s="191">
        <f t="shared" si="11"/>
        <v>38348748</v>
      </c>
    </row>
    <row r="47" spans="3:17" ht="18" customHeight="1">
      <c r="C47" s="130"/>
      <c r="D47" s="133"/>
      <c r="E47" s="134" t="s">
        <v>92</v>
      </c>
      <c r="F47" s="135"/>
      <c r="G47" s="187">
        <v>2614754</v>
      </c>
      <c r="H47" s="188">
        <v>1506330</v>
      </c>
      <c r="I47" s="189">
        <f>SUM(G47:H47)</f>
        <v>4121084</v>
      </c>
      <c r="J47" s="190">
        <v>0</v>
      </c>
      <c r="K47" s="188">
        <v>5546720</v>
      </c>
      <c r="L47" s="187">
        <v>5096929</v>
      </c>
      <c r="M47" s="187">
        <v>5207570</v>
      </c>
      <c r="N47" s="187">
        <v>3976238</v>
      </c>
      <c r="O47" s="188">
        <v>4693940</v>
      </c>
      <c r="P47" s="187">
        <f>SUM(J47:O47)</f>
        <v>24521397</v>
      </c>
      <c r="Q47" s="191">
        <f>I47+P47</f>
        <v>28642481</v>
      </c>
    </row>
    <row r="48" spans="3:17" ht="18" customHeight="1">
      <c r="C48" s="130"/>
      <c r="D48" s="133"/>
      <c r="E48" s="134" t="s">
        <v>93</v>
      </c>
      <c r="F48" s="135"/>
      <c r="G48" s="187">
        <v>3416</v>
      </c>
      <c r="H48" s="188">
        <v>1708</v>
      </c>
      <c r="I48" s="189">
        <f>SUM(G48:H48)</f>
        <v>5124</v>
      </c>
      <c r="J48" s="190">
        <v>0</v>
      </c>
      <c r="K48" s="188">
        <v>40000</v>
      </c>
      <c r="L48" s="187">
        <v>50000</v>
      </c>
      <c r="M48" s="187">
        <v>156250</v>
      </c>
      <c r="N48" s="187">
        <v>349625</v>
      </c>
      <c r="O48" s="188">
        <v>960724</v>
      </c>
      <c r="P48" s="187">
        <f>SUM(J48:O48)</f>
        <v>1556599</v>
      </c>
      <c r="Q48" s="191">
        <f>I48+P48</f>
        <v>1561723</v>
      </c>
    </row>
    <row r="49" spans="3:17" ht="18" customHeight="1">
      <c r="C49" s="130"/>
      <c r="D49" s="133"/>
      <c r="E49" s="134" t="s">
        <v>94</v>
      </c>
      <c r="F49" s="135"/>
      <c r="G49" s="187">
        <v>165887</v>
      </c>
      <c r="H49" s="188">
        <v>340602</v>
      </c>
      <c r="I49" s="189">
        <f>SUM(G49:H49)</f>
        <v>506489</v>
      </c>
      <c r="J49" s="190">
        <v>0</v>
      </c>
      <c r="K49" s="188">
        <v>901935</v>
      </c>
      <c r="L49" s="187">
        <v>1114566</v>
      </c>
      <c r="M49" s="187">
        <v>1443146</v>
      </c>
      <c r="N49" s="187">
        <v>977969</v>
      </c>
      <c r="O49" s="188">
        <v>1536791</v>
      </c>
      <c r="P49" s="187">
        <f>SUM(J49:O49)</f>
        <v>5974407</v>
      </c>
      <c r="Q49" s="191">
        <f>I49+P49</f>
        <v>6480896</v>
      </c>
    </row>
    <row r="50" spans="3:17" ht="18" customHeight="1">
      <c r="C50" s="130"/>
      <c r="D50" s="133"/>
      <c r="E50" s="134" t="s">
        <v>95</v>
      </c>
      <c r="F50" s="135"/>
      <c r="G50" s="187">
        <v>25719</v>
      </c>
      <c r="H50" s="188">
        <v>29909</v>
      </c>
      <c r="I50" s="189">
        <f>SUM(G50:H50)</f>
        <v>55628</v>
      </c>
      <c r="J50" s="190">
        <v>0</v>
      </c>
      <c r="K50" s="188">
        <v>62674</v>
      </c>
      <c r="L50" s="187">
        <v>90358</v>
      </c>
      <c r="M50" s="187">
        <v>48588</v>
      </c>
      <c r="N50" s="187">
        <v>55813</v>
      </c>
      <c r="O50" s="188">
        <v>46177</v>
      </c>
      <c r="P50" s="187">
        <f>SUM(J50:O50)</f>
        <v>303610</v>
      </c>
      <c r="Q50" s="191">
        <f>I50+P50</f>
        <v>359238</v>
      </c>
    </row>
    <row r="51" spans="3:17" ht="18" customHeight="1">
      <c r="C51" s="130"/>
      <c r="D51" s="133"/>
      <c r="E51" s="295" t="s">
        <v>105</v>
      </c>
      <c r="F51" s="296"/>
      <c r="G51" s="187">
        <v>96830</v>
      </c>
      <c r="H51" s="188">
        <v>67620</v>
      </c>
      <c r="I51" s="189">
        <f>SUM(G51:H51)</f>
        <v>164450</v>
      </c>
      <c r="J51" s="190">
        <v>0</v>
      </c>
      <c r="K51" s="188">
        <v>239690</v>
      </c>
      <c r="L51" s="187">
        <v>267280</v>
      </c>
      <c r="M51" s="187">
        <v>231880</v>
      </c>
      <c r="N51" s="187">
        <v>172390</v>
      </c>
      <c r="O51" s="188">
        <v>228720</v>
      </c>
      <c r="P51" s="187">
        <f>SUM(J51:O51)</f>
        <v>1139960</v>
      </c>
      <c r="Q51" s="191">
        <f>I51+P51</f>
        <v>1304410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1513297</v>
      </c>
      <c r="H52" s="188">
        <f t="shared" si="12"/>
        <v>2244456</v>
      </c>
      <c r="I52" s="189">
        <f t="shared" si="12"/>
        <v>3757753</v>
      </c>
      <c r="J52" s="190">
        <f t="shared" si="12"/>
        <v>0</v>
      </c>
      <c r="K52" s="188">
        <f t="shared" si="12"/>
        <v>5662113</v>
      </c>
      <c r="L52" s="187">
        <f t="shared" si="12"/>
        <v>5430886</v>
      </c>
      <c r="M52" s="187">
        <f t="shared" si="12"/>
        <v>5026806</v>
      </c>
      <c r="N52" s="187">
        <f t="shared" si="12"/>
        <v>2726110</v>
      </c>
      <c r="O52" s="188">
        <f t="shared" si="12"/>
        <v>1409648</v>
      </c>
      <c r="P52" s="187">
        <f t="shared" si="12"/>
        <v>20255563</v>
      </c>
      <c r="Q52" s="191">
        <f t="shared" si="12"/>
        <v>24013316</v>
      </c>
    </row>
    <row r="53" spans="3:17" ht="18" customHeight="1">
      <c r="C53" s="130"/>
      <c r="D53" s="133"/>
      <c r="E53" s="137" t="s">
        <v>97</v>
      </c>
      <c r="F53" s="137"/>
      <c r="G53" s="187">
        <v>1218319</v>
      </c>
      <c r="H53" s="188">
        <v>1776356</v>
      </c>
      <c r="I53" s="189">
        <f>SUM(G53:H53)</f>
        <v>2994675</v>
      </c>
      <c r="J53" s="190">
        <v>0</v>
      </c>
      <c r="K53" s="188">
        <v>4632140</v>
      </c>
      <c r="L53" s="187">
        <v>4226550</v>
      </c>
      <c r="M53" s="187">
        <v>3932144</v>
      </c>
      <c r="N53" s="187">
        <v>2085427</v>
      </c>
      <c r="O53" s="188">
        <v>1163067</v>
      </c>
      <c r="P53" s="187">
        <f>SUM(J53:O53)</f>
        <v>16039328</v>
      </c>
      <c r="Q53" s="191">
        <f>I53+P53</f>
        <v>19034003</v>
      </c>
    </row>
    <row r="54" spans="3:17" ht="18" customHeight="1">
      <c r="C54" s="130"/>
      <c r="D54" s="133"/>
      <c r="E54" s="137" t="s">
        <v>98</v>
      </c>
      <c r="F54" s="137"/>
      <c r="G54" s="187">
        <v>294978</v>
      </c>
      <c r="H54" s="188">
        <v>468100</v>
      </c>
      <c r="I54" s="189">
        <f>SUM(G54:H54)</f>
        <v>763078</v>
      </c>
      <c r="J54" s="190">
        <v>0</v>
      </c>
      <c r="K54" s="188">
        <v>1029973</v>
      </c>
      <c r="L54" s="187">
        <v>1204336</v>
      </c>
      <c r="M54" s="187">
        <v>1094662</v>
      </c>
      <c r="N54" s="187">
        <v>640683</v>
      </c>
      <c r="O54" s="188">
        <v>246581</v>
      </c>
      <c r="P54" s="187">
        <f>SUM(J54:O54)</f>
        <v>4216235</v>
      </c>
      <c r="Q54" s="191">
        <f>I54+P54</f>
        <v>4979313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10484</v>
      </c>
      <c r="H55" s="188">
        <f t="shared" si="13"/>
        <v>112444</v>
      </c>
      <c r="I55" s="189">
        <f t="shared" si="13"/>
        <v>122928</v>
      </c>
      <c r="J55" s="190">
        <f t="shared" si="13"/>
        <v>0</v>
      </c>
      <c r="K55" s="188">
        <f t="shared" si="13"/>
        <v>741041</v>
      </c>
      <c r="L55" s="187">
        <f t="shared" si="13"/>
        <v>987032</v>
      </c>
      <c r="M55" s="187">
        <f t="shared" si="13"/>
        <v>1569794</v>
      </c>
      <c r="N55" s="187">
        <f t="shared" si="13"/>
        <v>1364382</v>
      </c>
      <c r="O55" s="188">
        <f t="shared" si="13"/>
        <v>993673</v>
      </c>
      <c r="P55" s="187">
        <f t="shared" si="13"/>
        <v>5655922</v>
      </c>
      <c r="Q55" s="191">
        <f t="shared" si="13"/>
        <v>5778850</v>
      </c>
    </row>
    <row r="56" spans="3:17" ht="18" customHeight="1">
      <c r="C56" s="130"/>
      <c r="D56" s="133"/>
      <c r="E56" s="134" t="s">
        <v>99</v>
      </c>
      <c r="F56" s="135"/>
      <c r="G56" s="187">
        <v>10484</v>
      </c>
      <c r="H56" s="188">
        <v>86691</v>
      </c>
      <c r="I56" s="189">
        <f>SUM(G56:H56)</f>
        <v>97175</v>
      </c>
      <c r="J56" s="190">
        <v>0</v>
      </c>
      <c r="K56" s="188">
        <v>666948</v>
      </c>
      <c r="L56" s="187">
        <v>812495</v>
      </c>
      <c r="M56" s="187">
        <v>1278416</v>
      </c>
      <c r="N56" s="187">
        <v>1087770</v>
      </c>
      <c r="O56" s="188">
        <v>759742</v>
      </c>
      <c r="P56" s="187">
        <f>SUM(J56:O56)</f>
        <v>4605371</v>
      </c>
      <c r="Q56" s="191">
        <f>I56+P56</f>
        <v>4702546</v>
      </c>
    </row>
    <row r="57" spans="3:17" ht="18" customHeight="1">
      <c r="C57" s="130"/>
      <c r="D57" s="133"/>
      <c r="E57" s="284" t="s">
        <v>100</v>
      </c>
      <c r="F57" s="286"/>
      <c r="G57" s="187">
        <v>0</v>
      </c>
      <c r="H57" s="188">
        <v>25753</v>
      </c>
      <c r="I57" s="189">
        <f>SUM(G57:H57)</f>
        <v>25753</v>
      </c>
      <c r="J57" s="190">
        <v>0</v>
      </c>
      <c r="K57" s="188">
        <v>74093</v>
      </c>
      <c r="L57" s="187">
        <v>174537</v>
      </c>
      <c r="M57" s="187">
        <v>291378</v>
      </c>
      <c r="N57" s="187">
        <v>276612</v>
      </c>
      <c r="O57" s="188">
        <v>233931</v>
      </c>
      <c r="P57" s="187">
        <f>SUM(J57:O57)</f>
        <v>1050551</v>
      </c>
      <c r="Q57" s="191">
        <f>I57+P57</f>
        <v>1076304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277799</v>
      </c>
      <c r="H59" s="188">
        <f t="shared" si="14"/>
        <v>329206</v>
      </c>
      <c r="I59" s="189">
        <f t="shared" si="14"/>
        <v>607005</v>
      </c>
      <c r="J59" s="190">
        <f t="shared" si="14"/>
        <v>0</v>
      </c>
      <c r="K59" s="188">
        <f t="shared" si="14"/>
        <v>715463</v>
      </c>
      <c r="L59" s="187">
        <f t="shared" si="14"/>
        <v>1167882</v>
      </c>
      <c r="M59" s="187">
        <f t="shared" si="14"/>
        <v>1231744</v>
      </c>
      <c r="N59" s="187">
        <f t="shared" si="14"/>
        <v>871508</v>
      </c>
      <c r="O59" s="188">
        <f t="shared" si="14"/>
        <v>989204</v>
      </c>
      <c r="P59" s="187">
        <f t="shared" si="14"/>
        <v>4975801</v>
      </c>
      <c r="Q59" s="191">
        <f t="shared" si="14"/>
        <v>5582806</v>
      </c>
    </row>
    <row r="60" spans="3:17" ht="18" customHeight="1">
      <c r="C60" s="130"/>
      <c r="D60" s="133"/>
      <c r="E60" s="134" t="s">
        <v>102</v>
      </c>
      <c r="F60" s="135"/>
      <c r="G60" s="187">
        <v>277799</v>
      </c>
      <c r="H60" s="188">
        <v>329206</v>
      </c>
      <c r="I60" s="189">
        <f>SUM(G60:H60)</f>
        <v>607005</v>
      </c>
      <c r="J60" s="190">
        <v>0</v>
      </c>
      <c r="K60" s="188">
        <v>715463</v>
      </c>
      <c r="L60" s="187">
        <v>1167882</v>
      </c>
      <c r="M60" s="187">
        <v>1231744</v>
      </c>
      <c r="N60" s="187">
        <v>871508</v>
      </c>
      <c r="O60" s="188">
        <v>989204</v>
      </c>
      <c r="P60" s="187">
        <f>SUM(J60:O60)</f>
        <v>4975801</v>
      </c>
      <c r="Q60" s="191">
        <f>I60+P60</f>
        <v>5582806</v>
      </c>
    </row>
    <row r="61" spans="3:17" ht="18" customHeight="1">
      <c r="C61" s="158"/>
      <c r="D61" s="134" t="s">
        <v>106</v>
      </c>
      <c r="E61" s="136"/>
      <c r="F61" s="136"/>
      <c r="G61" s="218">
        <v>423394</v>
      </c>
      <c r="H61" s="218">
        <v>559863</v>
      </c>
      <c r="I61" s="219">
        <f>SUM(G61:H61)</f>
        <v>983257</v>
      </c>
      <c r="J61" s="220">
        <v>0</v>
      </c>
      <c r="K61" s="218">
        <v>1778808</v>
      </c>
      <c r="L61" s="221">
        <v>1415450</v>
      </c>
      <c r="M61" s="221">
        <v>1713525</v>
      </c>
      <c r="N61" s="221">
        <v>1391974</v>
      </c>
      <c r="O61" s="218">
        <v>1143620</v>
      </c>
      <c r="P61" s="221">
        <f>SUM(J61:O61)</f>
        <v>7443377</v>
      </c>
      <c r="Q61" s="222">
        <f>I61+P61</f>
        <v>8426634</v>
      </c>
    </row>
    <row r="62" spans="3:17" ht="18" customHeight="1">
      <c r="C62" s="145"/>
      <c r="D62" s="146" t="s">
        <v>107</v>
      </c>
      <c r="E62" s="147"/>
      <c r="F62" s="147"/>
      <c r="G62" s="192">
        <v>818472</v>
      </c>
      <c r="H62" s="193">
        <v>414674</v>
      </c>
      <c r="I62" s="194">
        <f>SUM(G62:H62)</f>
        <v>1233146</v>
      </c>
      <c r="J62" s="195">
        <v>0</v>
      </c>
      <c r="K62" s="193">
        <v>2063188</v>
      </c>
      <c r="L62" s="192">
        <v>1473050</v>
      </c>
      <c r="M62" s="192">
        <v>1380115</v>
      </c>
      <c r="N62" s="192">
        <v>794072</v>
      </c>
      <c r="O62" s="193">
        <v>701410</v>
      </c>
      <c r="P62" s="194">
        <f>SUM(J62:O62)</f>
        <v>6411835</v>
      </c>
      <c r="Q62" s="196">
        <f>I62+P62</f>
        <v>7644981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19955</v>
      </c>
      <c r="H63" s="183">
        <f t="shared" si="15"/>
        <v>231671</v>
      </c>
      <c r="I63" s="184">
        <f t="shared" si="15"/>
        <v>251626</v>
      </c>
      <c r="J63" s="185">
        <f t="shared" si="15"/>
        <v>0</v>
      </c>
      <c r="K63" s="183">
        <f t="shared" si="15"/>
        <v>2720322</v>
      </c>
      <c r="L63" s="182">
        <f t="shared" si="15"/>
        <v>2468865</v>
      </c>
      <c r="M63" s="182">
        <f t="shared" si="15"/>
        <v>2856681</v>
      </c>
      <c r="N63" s="182">
        <f t="shared" si="15"/>
        <v>1998611</v>
      </c>
      <c r="O63" s="183">
        <f t="shared" si="15"/>
        <v>1121816</v>
      </c>
      <c r="P63" s="182">
        <f t="shared" si="15"/>
        <v>11166295</v>
      </c>
      <c r="Q63" s="186">
        <f t="shared" si="15"/>
        <v>11417921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14986</v>
      </c>
      <c r="H65" s="188">
        <v>34440</v>
      </c>
      <c r="I65" s="189">
        <f>SUM(G65:H65)</f>
        <v>49426</v>
      </c>
      <c r="J65" s="190">
        <v>0</v>
      </c>
      <c r="K65" s="188">
        <v>147634</v>
      </c>
      <c r="L65" s="187">
        <v>175237</v>
      </c>
      <c r="M65" s="187">
        <v>355218</v>
      </c>
      <c r="N65" s="187">
        <v>338765</v>
      </c>
      <c r="O65" s="188">
        <v>276652</v>
      </c>
      <c r="P65" s="187">
        <f t="shared" si="16"/>
        <v>1293506</v>
      </c>
      <c r="Q65" s="191">
        <f t="shared" si="17"/>
        <v>1342932</v>
      </c>
    </row>
    <row r="66" spans="3:17" ht="18" customHeight="1">
      <c r="C66" s="130"/>
      <c r="D66" s="284" t="s">
        <v>80</v>
      </c>
      <c r="E66" s="285"/>
      <c r="F66" s="286"/>
      <c r="G66" s="187">
        <v>4969</v>
      </c>
      <c r="H66" s="188">
        <v>46931</v>
      </c>
      <c r="I66" s="189">
        <f>SUM(G66:H66)</f>
        <v>51900</v>
      </c>
      <c r="J66" s="190">
        <v>0</v>
      </c>
      <c r="K66" s="188">
        <v>133946</v>
      </c>
      <c r="L66" s="187">
        <v>306835</v>
      </c>
      <c r="M66" s="187">
        <v>511537</v>
      </c>
      <c r="N66" s="187">
        <v>217578</v>
      </c>
      <c r="O66" s="188">
        <v>0</v>
      </c>
      <c r="P66" s="187">
        <f t="shared" si="16"/>
        <v>1169896</v>
      </c>
      <c r="Q66" s="191">
        <f t="shared" si="17"/>
        <v>1221796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150300</v>
      </c>
      <c r="I67" s="189">
        <f>SUM(G67:H67)</f>
        <v>150300</v>
      </c>
      <c r="J67" s="200"/>
      <c r="K67" s="188">
        <v>2438742</v>
      </c>
      <c r="L67" s="187">
        <v>1986793</v>
      </c>
      <c r="M67" s="187">
        <v>1989926</v>
      </c>
      <c r="N67" s="187">
        <v>1442268</v>
      </c>
      <c r="O67" s="188">
        <v>845164</v>
      </c>
      <c r="P67" s="187">
        <f t="shared" si="16"/>
        <v>8702893</v>
      </c>
      <c r="Q67" s="191">
        <f t="shared" si="17"/>
        <v>8853193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5372169</v>
      </c>
      <c r="L70" s="182">
        <f t="shared" si="18"/>
        <v>9776756</v>
      </c>
      <c r="M70" s="182">
        <f t="shared" si="18"/>
        <v>14658189</v>
      </c>
      <c r="N70" s="182">
        <f t="shared" si="18"/>
        <v>15154643</v>
      </c>
      <c r="O70" s="183">
        <f t="shared" si="18"/>
        <v>21131363</v>
      </c>
      <c r="P70" s="182">
        <f t="shared" si="18"/>
        <v>66093120</v>
      </c>
      <c r="Q70" s="186">
        <f t="shared" si="18"/>
        <v>66093120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1494960</v>
      </c>
      <c r="L71" s="187">
        <v>3773234</v>
      </c>
      <c r="M71" s="187">
        <v>7104129</v>
      </c>
      <c r="N71" s="187">
        <v>8320924</v>
      </c>
      <c r="O71" s="188">
        <v>10436156</v>
      </c>
      <c r="P71" s="187">
        <f>SUM(J71:O71)</f>
        <v>31129403</v>
      </c>
      <c r="Q71" s="191">
        <f>I71+P71</f>
        <v>31129403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3785686</v>
      </c>
      <c r="L72" s="187">
        <v>5759038</v>
      </c>
      <c r="M72" s="187">
        <v>7006503</v>
      </c>
      <c r="N72" s="187">
        <v>5051779</v>
      </c>
      <c r="O72" s="188">
        <v>4251067</v>
      </c>
      <c r="P72" s="187">
        <f>SUM(J72:O72)</f>
        <v>25854073</v>
      </c>
      <c r="Q72" s="191">
        <f>I72+P72</f>
        <v>25854073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91523</v>
      </c>
      <c r="L73" s="209">
        <v>244484</v>
      </c>
      <c r="M73" s="209">
        <v>547557</v>
      </c>
      <c r="N73" s="209">
        <v>1781940</v>
      </c>
      <c r="O73" s="208">
        <v>6444140</v>
      </c>
      <c r="P73" s="209">
        <f>SUM(J73:O73)</f>
        <v>9109644</v>
      </c>
      <c r="Q73" s="210">
        <f>I73+P73</f>
        <v>9109644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5970007</v>
      </c>
      <c r="H74" s="212">
        <f t="shared" si="19"/>
        <v>5838483</v>
      </c>
      <c r="I74" s="213">
        <f t="shared" si="19"/>
        <v>11808490</v>
      </c>
      <c r="J74" s="214">
        <f t="shared" si="19"/>
        <v>0</v>
      </c>
      <c r="K74" s="212">
        <f t="shared" si="19"/>
        <v>25844123</v>
      </c>
      <c r="L74" s="211">
        <f t="shared" si="19"/>
        <v>29339054</v>
      </c>
      <c r="M74" s="211">
        <f t="shared" si="19"/>
        <v>35524288</v>
      </c>
      <c r="N74" s="211">
        <f t="shared" si="19"/>
        <v>29833335</v>
      </c>
      <c r="O74" s="212">
        <f t="shared" si="19"/>
        <v>34957086</v>
      </c>
      <c r="P74" s="211">
        <f t="shared" si="19"/>
        <v>155497886</v>
      </c>
      <c r="Q74" s="215">
        <f t="shared" si="19"/>
        <v>167306376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66242771</v>
      </c>
      <c r="H76" s="183">
        <f t="shared" si="20"/>
        <v>61648472</v>
      </c>
      <c r="I76" s="184">
        <f t="shared" si="20"/>
        <v>127891243</v>
      </c>
      <c r="J76" s="185">
        <f t="shared" si="20"/>
        <v>0</v>
      </c>
      <c r="K76" s="223">
        <f t="shared" si="20"/>
        <v>191273024</v>
      </c>
      <c r="L76" s="182">
        <f t="shared" si="20"/>
        <v>182051172</v>
      </c>
      <c r="M76" s="182">
        <f t="shared" si="20"/>
        <v>191939898</v>
      </c>
      <c r="N76" s="182">
        <f t="shared" si="20"/>
        <v>134497498</v>
      </c>
      <c r="O76" s="183">
        <f t="shared" si="20"/>
        <v>134638624</v>
      </c>
      <c r="P76" s="182">
        <f t="shared" si="20"/>
        <v>834400216</v>
      </c>
      <c r="Q76" s="186">
        <f t="shared" si="20"/>
        <v>962291459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30986749</v>
      </c>
      <c r="H77" s="188">
        <f t="shared" si="21"/>
        <v>20714679</v>
      </c>
      <c r="I77" s="189">
        <f t="shared" si="21"/>
        <v>51701428</v>
      </c>
      <c r="J77" s="190">
        <f t="shared" si="21"/>
        <v>0</v>
      </c>
      <c r="K77" s="224">
        <f t="shared" si="21"/>
        <v>72317738</v>
      </c>
      <c r="L77" s="187">
        <f t="shared" si="21"/>
        <v>70412883</v>
      </c>
      <c r="M77" s="187">
        <f t="shared" si="21"/>
        <v>75422913</v>
      </c>
      <c r="N77" s="187">
        <f t="shared" si="21"/>
        <v>58856892</v>
      </c>
      <c r="O77" s="188">
        <f t="shared" si="21"/>
        <v>79453811</v>
      </c>
      <c r="P77" s="187">
        <f t="shared" si="21"/>
        <v>356464237</v>
      </c>
      <c r="Q77" s="191">
        <f t="shared" si="21"/>
        <v>408165665</v>
      </c>
    </row>
    <row r="78" spans="3:17" ht="18" customHeight="1">
      <c r="C78" s="130"/>
      <c r="D78" s="133"/>
      <c r="E78" s="134" t="s">
        <v>92</v>
      </c>
      <c r="F78" s="135"/>
      <c r="G78" s="187">
        <v>27962756</v>
      </c>
      <c r="H78" s="188">
        <v>16113266</v>
      </c>
      <c r="I78" s="189">
        <f>SUM(G78:H78)</f>
        <v>44076022</v>
      </c>
      <c r="J78" s="190">
        <v>0</v>
      </c>
      <c r="K78" s="224">
        <v>59322457</v>
      </c>
      <c r="L78" s="187">
        <v>54510151</v>
      </c>
      <c r="M78" s="187">
        <v>55699764</v>
      </c>
      <c r="N78" s="187">
        <v>42494812</v>
      </c>
      <c r="O78" s="188">
        <v>50193093</v>
      </c>
      <c r="P78" s="187">
        <f>SUM(J78:O78)</f>
        <v>262220277</v>
      </c>
      <c r="Q78" s="191">
        <f>I78+P78</f>
        <v>306296299</v>
      </c>
    </row>
    <row r="79" spans="3:17" ht="18" customHeight="1">
      <c r="C79" s="130"/>
      <c r="D79" s="133"/>
      <c r="E79" s="134" t="s">
        <v>93</v>
      </c>
      <c r="F79" s="135"/>
      <c r="G79" s="187">
        <v>36551</v>
      </c>
      <c r="H79" s="188">
        <v>18275</v>
      </c>
      <c r="I79" s="189">
        <f>SUM(G79:H79)</f>
        <v>54826</v>
      </c>
      <c r="J79" s="190">
        <v>0</v>
      </c>
      <c r="K79" s="224">
        <v>428000</v>
      </c>
      <c r="L79" s="187">
        <v>533250</v>
      </c>
      <c r="M79" s="187">
        <v>1671875</v>
      </c>
      <c r="N79" s="187">
        <v>3738299</v>
      </c>
      <c r="O79" s="188">
        <v>10277558</v>
      </c>
      <c r="P79" s="187">
        <f>SUM(J79:O79)</f>
        <v>16648982</v>
      </c>
      <c r="Q79" s="191">
        <f>I79+P79</f>
        <v>16703808</v>
      </c>
    </row>
    <row r="80" spans="3:17" ht="18" customHeight="1">
      <c r="C80" s="130"/>
      <c r="D80" s="133"/>
      <c r="E80" s="134" t="s">
        <v>94</v>
      </c>
      <c r="F80" s="135"/>
      <c r="G80" s="187">
        <v>1749150</v>
      </c>
      <c r="H80" s="188">
        <v>3591401</v>
      </c>
      <c r="I80" s="189">
        <f>SUM(G80:H80)</f>
        <v>5340551</v>
      </c>
      <c r="J80" s="190">
        <v>0</v>
      </c>
      <c r="K80" s="224">
        <v>9509180</v>
      </c>
      <c r="L80" s="187">
        <v>11743671</v>
      </c>
      <c r="M80" s="187">
        <v>15219877</v>
      </c>
      <c r="N80" s="187">
        <v>10311062</v>
      </c>
      <c r="O80" s="188">
        <v>16209072</v>
      </c>
      <c r="P80" s="187">
        <f>SUM(J80:O80)</f>
        <v>62992862</v>
      </c>
      <c r="Q80" s="191">
        <f>I80+P80</f>
        <v>68333413</v>
      </c>
    </row>
    <row r="81" spans="3:17" ht="18" customHeight="1">
      <c r="C81" s="130"/>
      <c r="D81" s="133"/>
      <c r="E81" s="134" t="s">
        <v>95</v>
      </c>
      <c r="F81" s="135"/>
      <c r="G81" s="187">
        <v>269992</v>
      </c>
      <c r="H81" s="188">
        <v>315537</v>
      </c>
      <c r="I81" s="189">
        <f>SUM(G81:H81)</f>
        <v>585529</v>
      </c>
      <c r="J81" s="190">
        <v>0</v>
      </c>
      <c r="K81" s="224">
        <v>661201</v>
      </c>
      <c r="L81" s="187">
        <v>953011</v>
      </c>
      <c r="M81" s="187">
        <v>512597</v>
      </c>
      <c r="N81" s="187">
        <v>588819</v>
      </c>
      <c r="O81" s="188">
        <v>486888</v>
      </c>
      <c r="P81" s="187">
        <f>SUM(J81:O81)</f>
        <v>3202516</v>
      </c>
      <c r="Q81" s="191">
        <f>I81+P81</f>
        <v>3788045</v>
      </c>
    </row>
    <row r="82" spans="3:17" ht="18" customHeight="1">
      <c r="C82" s="130"/>
      <c r="D82" s="133"/>
      <c r="E82" s="295" t="s">
        <v>105</v>
      </c>
      <c r="F82" s="296"/>
      <c r="G82" s="187">
        <v>968300</v>
      </c>
      <c r="H82" s="188">
        <v>676200</v>
      </c>
      <c r="I82" s="189">
        <f>SUM(G82:H82)</f>
        <v>1644500</v>
      </c>
      <c r="J82" s="190">
        <v>0</v>
      </c>
      <c r="K82" s="224">
        <v>2396900</v>
      </c>
      <c r="L82" s="187">
        <v>2672800</v>
      </c>
      <c r="M82" s="187">
        <v>2318800</v>
      </c>
      <c r="N82" s="187">
        <v>1723900</v>
      </c>
      <c r="O82" s="188">
        <v>2287200</v>
      </c>
      <c r="P82" s="187">
        <f>SUM(J82:O82)</f>
        <v>11399600</v>
      </c>
      <c r="Q82" s="191">
        <f>I82+P82</f>
        <v>13044100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15838985</v>
      </c>
      <c r="H83" s="188">
        <f t="shared" si="22"/>
        <v>23493610</v>
      </c>
      <c r="I83" s="189">
        <f t="shared" si="22"/>
        <v>39332595</v>
      </c>
      <c r="J83" s="190">
        <f t="shared" si="22"/>
        <v>0</v>
      </c>
      <c r="K83" s="224">
        <f t="shared" si="22"/>
        <v>59250251</v>
      </c>
      <c r="L83" s="187">
        <f t="shared" si="22"/>
        <v>56832909</v>
      </c>
      <c r="M83" s="187">
        <f t="shared" si="22"/>
        <v>52589565</v>
      </c>
      <c r="N83" s="187">
        <f t="shared" si="22"/>
        <v>28543243</v>
      </c>
      <c r="O83" s="188">
        <f t="shared" si="22"/>
        <v>14755401</v>
      </c>
      <c r="P83" s="187">
        <f t="shared" si="22"/>
        <v>211971369</v>
      </c>
      <c r="Q83" s="191">
        <f t="shared" si="22"/>
        <v>251303964</v>
      </c>
    </row>
    <row r="84" spans="3:17" ht="18" customHeight="1">
      <c r="C84" s="130"/>
      <c r="D84" s="133"/>
      <c r="E84" s="137" t="s">
        <v>97</v>
      </c>
      <c r="F84" s="137"/>
      <c r="G84" s="187">
        <v>12730077</v>
      </c>
      <c r="H84" s="188">
        <v>18558723</v>
      </c>
      <c r="I84" s="189">
        <f>SUM(G84:H84)</f>
        <v>31288800</v>
      </c>
      <c r="J84" s="190">
        <v>0</v>
      </c>
      <c r="K84" s="224">
        <v>48386434</v>
      </c>
      <c r="L84" s="187">
        <v>44132396</v>
      </c>
      <c r="M84" s="187">
        <v>41061052</v>
      </c>
      <c r="N84" s="187">
        <v>21784075</v>
      </c>
      <c r="O84" s="188">
        <v>12153986</v>
      </c>
      <c r="P84" s="187">
        <f>SUM(J84:O84)</f>
        <v>167517943</v>
      </c>
      <c r="Q84" s="191">
        <f>I84+P84</f>
        <v>198806743</v>
      </c>
    </row>
    <row r="85" spans="3:17" ht="18" customHeight="1">
      <c r="C85" s="130"/>
      <c r="D85" s="133"/>
      <c r="E85" s="137" t="s">
        <v>98</v>
      </c>
      <c r="F85" s="137"/>
      <c r="G85" s="187">
        <v>3108908</v>
      </c>
      <c r="H85" s="188">
        <v>4934887</v>
      </c>
      <c r="I85" s="189">
        <f>SUM(G85:H85)</f>
        <v>8043795</v>
      </c>
      <c r="J85" s="190">
        <v>0</v>
      </c>
      <c r="K85" s="224">
        <v>10863817</v>
      </c>
      <c r="L85" s="187">
        <v>12700513</v>
      </c>
      <c r="M85" s="187">
        <v>11528513</v>
      </c>
      <c r="N85" s="187">
        <v>6759168</v>
      </c>
      <c r="O85" s="188">
        <v>2601415</v>
      </c>
      <c r="P85" s="187">
        <f>SUM(J85:O85)</f>
        <v>44453426</v>
      </c>
      <c r="Q85" s="191">
        <f>I85+P85</f>
        <v>52497221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109556</v>
      </c>
      <c r="H86" s="188">
        <f t="shared" si="23"/>
        <v>1175026</v>
      </c>
      <c r="I86" s="189">
        <f t="shared" si="23"/>
        <v>1284582</v>
      </c>
      <c r="J86" s="190">
        <f t="shared" si="23"/>
        <v>0</v>
      </c>
      <c r="K86" s="224">
        <f t="shared" si="23"/>
        <v>7743825</v>
      </c>
      <c r="L86" s="187">
        <f t="shared" si="23"/>
        <v>10303105</v>
      </c>
      <c r="M86" s="187">
        <f t="shared" si="23"/>
        <v>16388584</v>
      </c>
      <c r="N86" s="187">
        <f t="shared" si="23"/>
        <v>14237952</v>
      </c>
      <c r="O86" s="188">
        <f t="shared" si="23"/>
        <v>10383829</v>
      </c>
      <c r="P86" s="187">
        <f t="shared" si="23"/>
        <v>59057295</v>
      </c>
      <c r="Q86" s="191">
        <f t="shared" si="23"/>
        <v>60341877</v>
      </c>
    </row>
    <row r="87" spans="3:17" ht="18" customHeight="1">
      <c r="C87" s="130"/>
      <c r="D87" s="133"/>
      <c r="E87" s="134" t="s">
        <v>99</v>
      </c>
      <c r="F87" s="135"/>
      <c r="G87" s="187">
        <v>109556</v>
      </c>
      <c r="H87" s="188">
        <v>905910</v>
      </c>
      <c r="I87" s="189">
        <f>SUM(G87:H87)</f>
        <v>1015466</v>
      </c>
      <c r="J87" s="190">
        <v>0</v>
      </c>
      <c r="K87" s="224">
        <v>6969559</v>
      </c>
      <c r="L87" s="187">
        <v>8481459</v>
      </c>
      <c r="M87" s="187">
        <v>13343470</v>
      </c>
      <c r="N87" s="187">
        <v>11347368</v>
      </c>
      <c r="O87" s="188">
        <v>7939263</v>
      </c>
      <c r="P87" s="187">
        <f>SUM(J87:O87)</f>
        <v>48081119</v>
      </c>
      <c r="Q87" s="191">
        <f>I87+P87</f>
        <v>49096585</v>
      </c>
    </row>
    <row r="88" spans="3:17" ht="18" customHeight="1">
      <c r="C88" s="130"/>
      <c r="D88" s="133"/>
      <c r="E88" s="284" t="s">
        <v>100</v>
      </c>
      <c r="F88" s="286"/>
      <c r="G88" s="187">
        <v>0</v>
      </c>
      <c r="H88" s="188">
        <v>269116</v>
      </c>
      <c r="I88" s="189">
        <f>SUM(G88:H88)</f>
        <v>269116</v>
      </c>
      <c r="J88" s="190">
        <v>0</v>
      </c>
      <c r="K88" s="224">
        <v>774266</v>
      </c>
      <c r="L88" s="187">
        <v>1821646</v>
      </c>
      <c r="M88" s="187">
        <v>3045114</v>
      </c>
      <c r="N88" s="187">
        <v>2890584</v>
      </c>
      <c r="O88" s="188">
        <v>2444566</v>
      </c>
      <c r="P88" s="187">
        <f>SUM(J88:O88)</f>
        <v>10976176</v>
      </c>
      <c r="Q88" s="191">
        <f>I88+P88</f>
        <v>11245292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6132562</v>
      </c>
      <c r="H90" s="188">
        <f t="shared" si="24"/>
        <v>5997076</v>
      </c>
      <c r="I90" s="189">
        <f t="shared" si="24"/>
        <v>12129638</v>
      </c>
      <c r="J90" s="190">
        <f t="shared" si="24"/>
        <v>0</v>
      </c>
      <c r="K90" s="188">
        <f t="shared" si="24"/>
        <v>11337171</v>
      </c>
      <c r="L90" s="187">
        <f t="shared" si="24"/>
        <v>13971177</v>
      </c>
      <c r="M90" s="187">
        <f t="shared" si="24"/>
        <v>14898765</v>
      </c>
      <c r="N90" s="187">
        <f t="shared" si="24"/>
        <v>9834087</v>
      </c>
      <c r="O90" s="188">
        <f t="shared" si="24"/>
        <v>10591085</v>
      </c>
      <c r="P90" s="187">
        <f t="shared" si="24"/>
        <v>60632285</v>
      </c>
      <c r="Q90" s="191">
        <f t="shared" si="24"/>
        <v>72761923</v>
      </c>
    </row>
    <row r="91" spans="3:17" ht="18" customHeight="1">
      <c r="C91" s="130"/>
      <c r="D91" s="133"/>
      <c r="E91" s="139" t="s">
        <v>102</v>
      </c>
      <c r="F91" s="135"/>
      <c r="G91" s="187">
        <v>2777990</v>
      </c>
      <c r="H91" s="188">
        <v>3292060</v>
      </c>
      <c r="I91" s="189">
        <f>SUM(G91:H91)</f>
        <v>6070050</v>
      </c>
      <c r="J91" s="190">
        <v>0</v>
      </c>
      <c r="K91" s="188">
        <v>7154630</v>
      </c>
      <c r="L91" s="187">
        <v>11678820</v>
      </c>
      <c r="M91" s="187">
        <v>12317440</v>
      </c>
      <c r="N91" s="187">
        <v>8715080</v>
      </c>
      <c r="O91" s="188">
        <v>9892040</v>
      </c>
      <c r="P91" s="187">
        <f>SUM(J91:O91)</f>
        <v>49758010</v>
      </c>
      <c r="Q91" s="191">
        <f>I91+P91</f>
        <v>55828060</v>
      </c>
    </row>
    <row r="92" spans="3:17" ht="18" customHeight="1">
      <c r="C92" s="130"/>
      <c r="D92" s="140"/>
      <c r="E92" s="137" t="s">
        <v>74</v>
      </c>
      <c r="F92" s="141"/>
      <c r="G92" s="187">
        <v>735246</v>
      </c>
      <c r="H92" s="188">
        <v>686685</v>
      </c>
      <c r="I92" s="189">
        <f>SUM(G92:H92)</f>
        <v>1421931</v>
      </c>
      <c r="J92" s="190">
        <v>0</v>
      </c>
      <c r="K92" s="188">
        <v>1317788</v>
      </c>
      <c r="L92" s="187">
        <v>1037597</v>
      </c>
      <c r="M92" s="187">
        <v>1031635</v>
      </c>
      <c r="N92" s="187">
        <v>460960</v>
      </c>
      <c r="O92" s="188">
        <v>446650</v>
      </c>
      <c r="P92" s="187">
        <f>SUM(J92:O92)</f>
        <v>4294630</v>
      </c>
      <c r="Q92" s="191">
        <f>I92+P92</f>
        <v>5716561</v>
      </c>
    </row>
    <row r="93" spans="3:17" ht="18" customHeight="1">
      <c r="C93" s="130"/>
      <c r="D93" s="142"/>
      <c r="E93" s="134" t="s">
        <v>75</v>
      </c>
      <c r="F93" s="143"/>
      <c r="G93" s="187">
        <v>2619326</v>
      </c>
      <c r="H93" s="188">
        <v>2018331</v>
      </c>
      <c r="I93" s="189">
        <f>SUM(G93:H93)</f>
        <v>4637657</v>
      </c>
      <c r="J93" s="190">
        <v>0</v>
      </c>
      <c r="K93" s="188">
        <v>2864753</v>
      </c>
      <c r="L93" s="187">
        <v>1254760</v>
      </c>
      <c r="M93" s="187">
        <v>1549690</v>
      </c>
      <c r="N93" s="187">
        <v>658047</v>
      </c>
      <c r="O93" s="188">
        <v>252395</v>
      </c>
      <c r="P93" s="187">
        <f>SUM(J93:O93)</f>
        <v>6579645</v>
      </c>
      <c r="Q93" s="191">
        <f>I93+P93</f>
        <v>11217302</v>
      </c>
    </row>
    <row r="94" spans="3:17" ht="18" customHeight="1">
      <c r="C94" s="130"/>
      <c r="D94" s="133" t="s">
        <v>76</v>
      </c>
      <c r="E94" s="144"/>
      <c r="F94" s="144"/>
      <c r="G94" s="187">
        <v>4418933</v>
      </c>
      <c r="H94" s="188">
        <v>5831445</v>
      </c>
      <c r="I94" s="189">
        <f>SUM(G94:H94)</f>
        <v>10250378</v>
      </c>
      <c r="J94" s="190">
        <v>0</v>
      </c>
      <c r="K94" s="188">
        <v>18556576</v>
      </c>
      <c r="L94" s="187">
        <v>14778756</v>
      </c>
      <c r="M94" s="187">
        <v>17880054</v>
      </c>
      <c r="N94" s="187">
        <v>14533847</v>
      </c>
      <c r="O94" s="188">
        <v>11950806</v>
      </c>
      <c r="P94" s="187">
        <f>SUM(J94:O94)</f>
        <v>77700039</v>
      </c>
      <c r="Q94" s="191">
        <f>I94+P94</f>
        <v>87950417</v>
      </c>
    </row>
    <row r="95" spans="3:17" ht="18" customHeight="1">
      <c r="C95" s="145"/>
      <c r="D95" s="146" t="s">
        <v>103</v>
      </c>
      <c r="E95" s="147"/>
      <c r="F95" s="147"/>
      <c r="G95" s="192">
        <v>8755986</v>
      </c>
      <c r="H95" s="193">
        <v>4436636</v>
      </c>
      <c r="I95" s="194">
        <f>SUM(G95:H95)</f>
        <v>13192622</v>
      </c>
      <c r="J95" s="195">
        <v>0</v>
      </c>
      <c r="K95" s="193">
        <v>22067463</v>
      </c>
      <c r="L95" s="192">
        <v>15752342</v>
      </c>
      <c r="M95" s="192">
        <v>14760017</v>
      </c>
      <c r="N95" s="192">
        <v>8491477</v>
      </c>
      <c r="O95" s="193">
        <v>7503692</v>
      </c>
      <c r="P95" s="194">
        <f>SUM(J95:O95)</f>
        <v>68574991</v>
      </c>
      <c r="Q95" s="196">
        <f>I95+P95</f>
        <v>81767613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210523</v>
      </c>
      <c r="H96" s="183">
        <f t="shared" si="25"/>
        <v>2429092</v>
      </c>
      <c r="I96" s="184">
        <f t="shared" si="25"/>
        <v>2639615</v>
      </c>
      <c r="J96" s="185">
        <f t="shared" si="25"/>
        <v>0</v>
      </c>
      <c r="K96" s="223">
        <f t="shared" si="25"/>
        <v>28435199</v>
      </c>
      <c r="L96" s="182">
        <f t="shared" si="25"/>
        <v>25823701</v>
      </c>
      <c r="M96" s="182">
        <f t="shared" si="25"/>
        <v>29895427</v>
      </c>
      <c r="N96" s="182">
        <f t="shared" si="25"/>
        <v>20927910</v>
      </c>
      <c r="O96" s="183">
        <f t="shared" si="25"/>
        <v>11725990</v>
      </c>
      <c r="P96" s="182">
        <f t="shared" si="25"/>
        <v>116808227</v>
      </c>
      <c r="Q96" s="186">
        <f>SUM(Q97:Q102)</f>
        <v>119447842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158101</v>
      </c>
      <c r="H98" s="188">
        <v>363340</v>
      </c>
      <c r="I98" s="189">
        <f>SUM(G98:H98)</f>
        <v>521441</v>
      </c>
      <c r="J98" s="190">
        <v>0</v>
      </c>
      <c r="K98" s="224">
        <v>1555177</v>
      </c>
      <c r="L98" s="187">
        <v>1848748</v>
      </c>
      <c r="M98" s="187">
        <v>3747536</v>
      </c>
      <c r="N98" s="187">
        <v>3572943</v>
      </c>
      <c r="O98" s="188">
        <v>2918739</v>
      </c>
      <c r="P98" s="187">
        <f t="shared" si="26"/>
        <v>13643143</v>
      </c>
      <c r="Q98" s="191">
        <f>I98+P98</f>
        <v>14164584</v>
      </c>
    </row>
    <row r="99" spans="3:17" ht="18" customHeight="1">
      <c r="C99" s="130"/>
      <c r="D99" s="284" t="s">
        <v>80</v>
      </c>
      <c r="E99" s="285"/>
      <c r="F99" s="286"/>
      <c r="G99" s="187">
        <v>52422</v>
      </c>
      <c r="H99" s="188">
        <v>495120</v>
      </c>
      <c r="I99" s="189">
        <f>SUM(G99:H99)</f>
        <v>547542</v>
      </c>
      <c r="J99" s="190">
        <v>0</v>
      </c>
      <c r="K99" s="224">
        <v>1413124</v>
      </c>
      <c r="L99" s="187">
        <v>3237310</v>
      </c>
      <c r="M99" s="187">
        <v>5396707</v>
      </c>
      <c r="N99" s="187">
        <v>2295444</v>
      </c>
      <c r="O99" s="188">
        <v>0</v>
      </c>
      <c r="P99" s="187">
        <f>SUM(J99:O99)</f>
        <v>12342585</v>
      </c>
      <c r="Q99" s="191">
        <f t="shared" si="27"/>
        <v>12890127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1570632</v>
      </c>
      <c r="I100" s="189">
        <f>SUM(G100:H100)</f>
        <v>1570632</v>
      </c>
      <c r="J100" s="200"/>
      <c r="K100" s="224">
        <v>25466898</v>
      </c>
      <c r="L100" s="187">
        <v>20737643</v>
      </c>
      <c r="M100" s="187">
        <v>20751184</v>
      </c>
      <c r="N100" s="187">
        <v>15059523</v>
      </c>
      <c r="O100" s="188">
        <v>8807251</v>
      </c>
      <c r="P100" s="187">
        <f t="shared" si="26"/>
        <v>90822499</v>
      </c>
      <c r="Q100" s="191">
        <f t="shared" si="27"/>
        <v>92393131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55998607</v>
      </c>
      <c r="L103" s="182">
        <f t="shared" si="28"/>
        <v>101926942</v>
      </c>
      <c r="M103" s="182">
        <f t="shared" si="28"/>
        <v>152761620</v>
      </c>
      <c r="N103" s="182">
        <f t="shared" si="28"/>
        <v>157902668</v>
      </c>
      <c r="O103" s="183">
        <f t="shared" si="28"/>
        <v>220077385</v>
      </c>
      <c r="P103" s="182">
        <f t="shared" si="28"/>
        <v>688667222</v>
      </c>
      <c r="Q103" s="186">
        <f>SUM(Q104:Q106)</f>
        <v>688667222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15583350</v>
      </c>
      <c r="L104" s="187">
        <v>39328714</v>
      </c>
      <c r="M104" s="187">
        <v>73993594</v>
      </c>
      <c r="N104" s="187">
        <v>86757880</v>
      </c>
      <c r="O104" s="188">
        <v>108814615</v>
      </c>
      <c r="P104" s="187">
        <f>SUM(J104:O104)</f>
        <v>324478153</v>
      </c>
      <c r="Q104" s="191">
        <f>I104+P104</f>
        <v>324478153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39472042</v>
      </c>
      <c r="L105" s="187">
        <v>60066610</v>
      </c>
      <c r="M105" s="187">
        <v>73098216</v>
      </c>
      <c r="N105" s="187">
        <v>52736294</v>
      </c>
      <c r="O105" s="188">
        <v>44349774</v>
      </c>
      <c r="P105" s="187">
        <f>SUM(J105:O105)</f>
        <v>269722936</v>
      </c>
      <c r="Q105" s="191">
        <f>I105+P105</f>
        <v>269722936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943215</v>
      </c>
      <c r="L106" s="209">
        <v>2531618</v>
      </c>
      <c r="M106" s="209">
        <v>5669810</v>
      </c>
      <c r="N106" s="209">
        <v>18408494</v>
      </c>
      <c r="O106" s="208">
        <v>66912996</v>
      </c>
      <c r="P106" s="209">
        <f>SUM(J106:O106)</f>
        <v>94466133</v>
      </c>
      <c r="Q106" s="210">
        <f>I106+P106</f>
        <v>94466133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66453294</v>
      </c>
      <c r="H107" s="212">
        <f t="shared" si="29"/>
        <v>64077564</v>
      </c>
      <c r="I107" s="213">
        <f t="shared" si="29"/>
        <v>130530858</v>
      </c>
      <c r="J107" s="214">
        <f t="shared" si="29"/>
        <v>0</v>
      </c>
      <c r="K107" s="227">
        <f t="shared" si="29"/>
        <v>275706830</v>
      </c>
      <c r="L107" s="211">
        <f t="shared" si="29"/>
        <v>309801815</v>
      </c>
      <c r="M107" s="211">
        <f t="shared" si="29"/>
        <v>374596945</v>
      </c>
      <c r="N107" s="211">
        <f t="shared" si="29"/>
        <v>313328076</v>
      </c>
      <c r="O107" s="212">
        <f t="shared" si="29"/>
        <v>366441999</v>
      </c>
      <c r="P107" s="211">
        <f t="shared" si="29"/>
        <v>1639875665</v>
      </c>
      <c r="Q107" s="215">
        <f>Q76+Q96+Q103</f>
        <v>1770406523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60492999</v>
      </c>
      <c r="H109" s="183">
        <f t="shared" si="30"/>
        <v>55921234</v>
      </c>
      <c r="I109" s="184">
        <f t="shared" si="30"/>
        <v>116414233</v>
      </c>
      <c r="J109" s="185">
        <f t="shared" si="30"/>
        <v>0</v>
      </c>
      <c r="K109" s="223">
        <f t="shared" si="30"/>
        <v>174351055</v>
      </c>
      <c r="L109" s="182">
        <f t="shared" si="30"/>
        <v>165418377</v>
      </c>
      <c r="M109" s="182">
        <f t="shared" si="30"/>
        <v>174221131</v>
      </c>
      <c r="N109" s="182">
        <f t="shared" si="30"/>
        <v>121896361</v>
      </c>
      <c r="O109" s="183">
        <f t="shared" si="30"/>
        <v>121924660</v>
      </c>
      <c r="P109" s="182">
        <f t="shared" si="30"/>
        <v>757811584</v>
      </c>
      <c r="Q109" s="186">
        <f t="shared" si="30"/>
        <v>874225817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27887317</v>
      </c>
      <c r="H110" s="188">
        <f t="shared" si="31"/>
        <v>18637428</v>
      </c>
      <c r="I110" s="189">
        <f t="shared" si="31"/>
        <v>46524745</v>
      </c>
      <c r="J110" s="190">
        <f t="shared" si="31"/>
        <v>0</v>
      </c>
      <c r="K110" s="224">
        <f t="shared" si="31"/>
        <v>65085129</v>
      </c>
      <c r="L110" s="187">
        <f t="shared" si="31"/>
        <v>63369179</v>
      </c>
      <c r="M110" s="187">
        <f t="shared" si="31"/>
        <v>67880253</v>
      </c>
      <c r="N110" s="187">
        <f t="shared" si="31"/>
        <v>52970927</v>
      </c>
      <c r="O110" s="188">
        <f t="shared" si="31"/>
        <v>71508101</v>
      </c>
      <c r="P110" s="187">
        <f t="shared" si="31"/>
        <v>320813589</v>
      </c>
      <c r="Q110" s="191">
        <f t="shared" si="31"/>
        <v>367338334</v>
      </c>
    </row>
    <row r="111" spans="3:17" ht="18" customHeight="1">
      <c r="C111" s="130"/>
      <c r="D111" s="133"/>
      <c r="E111" s="134" t="s">
        <v>92</v>
      </c>
      <c r="F111" s="135"/>
      <c r="G111" s="187">
        <v>25165759</v>
      </c>
      <c r="H111" s="188">
        <v>14496200</v>
      </c>
      <c r="I111" s="189">
        <f>SUM(G111:H111)</f>
        <v>39661959</v>
      </c>
      <c r="J111" s="190">
        <v>0</v>
      </c>
      <c r="K111" s="224">
        <v>53389467</v>
      </c>
      <c r="L111" s="187">
        <v>49056816</v>
      </c>
      <c r="M111" s="187">
        <v>50129535</v>
      </c>
      <c r="N111" s="187">
        <v>38245150</v>
      </c>
      <c r="O111" s="188">
        <v>45173605</v>
      </c>
      <c r="P111" s="187">
        <f>SUM(J111:O111)</f>
        <v>235994573</v>
      </c>
      <c r="Q111" s="191">
        <f>I111+P111</f>
        <v>275656532</v>
      </c>
    </row>
    <row r="112" spans="3:17" ht="18" customHeight="1">
      <c r="C112" s="130"/>
      <c r="D112" s="133"/>
      <c r="E112" s="134" t="s">
        <v>93</v>
      </c>
      <c r="F112" s="135"/>
      <c r="G112" s="187">
        <v>32895</v>
      </c>
      <c r="H112" s="188">
        <v>16447</v>
      </c>
      <c r="I112" s="189">
        <f>SUM(G112:H112)</f>
        <v>49342</v>
      </c>
      <c r="J112" s="190">
        <v>0</v>
      </c>
      <c r="K112" s="224">
        <v>385199</v>
      </c>
      <c r="L112" s="187">
        <v>479924</v>
      </c>
      <c r="M112" s="187">
        <v>1504684</v>
      </c>
      <c r="N112" s="187">
        <v>3364457</v>
      </c>
      <c r="O112" s="188">
        <v>9249763</v>
      </c>
      <c r="P112" s="187">
        <f>SUM(J112:O112)</f>
        <v>14984027</v>
      </c>
      <c r="Q112" s="191">
        <f>I112+P112</f>
        <v>15033369</v>
      </c>
    </row>
    <row r="113" spans="3:17" ht="18" customHeight="1">
      <c r="C113" s="130"/>
      <c r="D113" s="133"/>
      <c r="E113" s="134" t="s">
        <v>94</v>
      </c>
      <c r="F113" s="135"/>
      <c r="G113" s="187">
        <v>1574205</v>
      </c>
      <c r="H113" s="188">
        <v>3232224</v>
      </c>
      <c r="I113" s="189">
        <f>SUM(G113:H113)</f>
        <v>4806429</v>
      </c>
      <c r="J113" s="190">
        <v>0</v>
      </c>
      <c r="K113" s="224">
        <v>8558178</v>
      </c>
      <c r="L113" s="187">
        <v>10569218</v>
      </c>
      <c r="M113" s="187">
        <v>13697781</v>
      </c>
      <c r="N113" s="187">
        <v>9279879</v>
      </c>
      <c r="O113" s="188">
        <v>14588058</v>
      </c>
      <c r="P113" s="187">
        <f>SUM(J113:O113)</f>
        <v>56693114</v>
      </c>
      <c r="Q113" s="191">
        <f>I113+P113</f>
        <v>61499543</v>
      </c>
    </row>
    <row r="114" spans="3:17" ht="18" customHeight="1">
      <c r="C114" s="130"/>
      <c r="D114" s="133"/>
      <c r="E114" s="134" t="s">
        <v>95</v>
      </c>
      <c r="F114" s="135"/>
      <c r="G114" s="187">
        <v>242988</v>
      </c>
      <c r="H114" s="188">
        <v>283977</v>
      </c>
      <c r="I114" s="189">
        <f>SUM(G114:H114)</f>
        <v>526965</v>
      </c>
      <c r="J114" s="190">
        <v>0</v>
      </c>
      <c r="K114" s="224">
        <v>595075</v>
      </c>
      <c r="L114" s="187">
        <v>857701</v>
      </c>
      <c r="M114" s="187">
        <v>461333</v>
      </c>
      <c r="N114" s="187">
        <v>529931</v>
      </c>
      <c r="O114" s="188">
        <v>438195</v>
      </c>
      <c r="P114" s="187">
        <f>SUM(J114:O114)</f>
        <v>2882235</v>
      </c>
      <c r="Q114" s="191">
        <f>I114+P114</f>
        <v>3409200</v>
      </c>
    </row>
    <row r="115" spans="3:17" ht="18" customHeight="1">
      <c r="C115" s="130"/>
      <c r="D115" s="133"/>
      <c r="E115" s="295" t="s">
        <v>105</v>
      </c>
      <c r="F115" s="296"/>
      <c r="G115" s="187">
        <v>871470</v>
      </c>
      <c r="H115" s="188">
        <v>608580</v>
      </c>
      <c r="I115" s="189">
        <f>SUM(G115:H115)</f>
        <v>1480050</v>
      </c>
      <c r="J115" s="190">
        <v>0</v>
      </c>
      <c r="K115" s="224">
        <v>2157210</v>
      </c>
      <c r="L115" s="187">
        <v>2405520</v>
      </c>
      <c r="M115" s="187">
        <v>2086920</v>
      </c>
      <c r="N115" s="187">
        <v>1551510</v>
      </c>
      <c r="O115" s="188">
        <v>2058480</v>
      </c>
      <c r="P115" s="187">
        <f>SUM(J115:O115)</f>
        <v>10259640</v>
      </c>
      <c r="Q115" s="191">
        <f>I115+P115</f>
        <v>11739690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14254776</v>
      </c>
      <c r="H116" s="188">
        <f t="shared" si="32"/>
        <v>21144015</v>
      </c>
      <c r="I116" s="189">
        <f t="shared" si="32"/>
        <v>35398791</v>
      </c>
      <c r="J116" s="190">
        <f t="shared" si="32"/>
        <v>0</v>
      </c>
      <c r="K116" s="224">
        <f t="shared" si="32"/>
        <v>53324749</v>
      </c>
      <c r="L116" s="187">
        <f t="shared" si="32"/>
        <v>51149246</v>
      </c>
      <c r="M116" s="187">
        <f t="shared" si="32"/>
        <v>47330313</v>
      </c>
      <c r="N116" s="187">
        <f t="shared" si="32"/>
        <v>25688770</v>
      </c>
      <c r="O116" s="188">
        <f t="shared" si="32"/>
        <v>13279783</v>
      </c>
      <c r="P116" s="187">
        <f t="shared" si="32"/>
        <v>190772861</v>
      </c>
      <c r="Q116" s="191">
        <f t="shared" si="32"/>
        <v>226171652</v>
      </c>
    </row>
    <row r="117" spans="3:17" ht="18" customHeight="1">
      <c r="C117" s="130"/>
      <c r="D117" s="133"/>
      <c r="E117" s="137" t="s">
        <v>97</v>
      </c>
      <c r="F117" s="137"/>
      <c r="G117" s="187">
        <v>11456814</v>
      </c>
      <c r="H117" s="188">
        <v>16702642</v>
      </c>
      <c r="I117" s="189">
        <f>SUM(G117:H117)</f>
        <v>28159456</v>
      </c>
      <c r="J117" s="190">
        <v>0</v>
      </c>
      <c r="K117" s="224">
        <v>43547407</v>
      </c>
      <c r="L117" s="187">
        <v>39718884</v>
      </c>
      <c r="M117" s="187">
        <v>36954722</v>
      </c>
      <c r="N117" s="187">
        <v>19605551</v>
      </c>
      <c r="O117" s="188">
        <v>10938526</v>
      </c>
      <c r="P117" s="187">
        <f>SUM(J117:O117)</f>
        <v>150765090</v>
      </c>
      <c r="Q117" s="191">
        <f>I117+P117</f>
        <v>178924546</v>
      </c>
    </row>
    <row r="118" spans="3:17" ht="18" customHeight="1">
      <c r="C118" s="130"/>
      <c r="D118" s="133"/>
      <c r="E118" s="137" t="s">
        <v>98</v>
      </c>
      <c r="F118" s="137"/>
      <c r="G118" s="187">
        <v>2797962</v>
      </c>
      <c r="H118" s="188">
        <v>4441373</v>
      </c>
      <c r="I118" s="189">
        <f>SUM(G118:H118)</f>
        <v>7239335</v>
      </c>
      <c r="J118" s="190">
        <v>0</v>
      </c>
      <c r="K118" s="224">
        <v>9777342</v>
      </c>
      <c r="L118" s="187">
        <v>11430362</v>
      </c>
      <c r="M118" s="187">
        <v>10375591</v>
      </c>
      <c r="N118" s="187">
        <v>6083219</v>
      </c>
      <c r="O118" s="188">
        <v>2341257</v>
      </c>
      <c r="P118" s="187">
        <f>SUM(J118:O118)</f>
        <v>40007771</v>
      </c>
      <c r="Q118" s="191">
        <f>I118+P118</f>
        <v>47247106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98598</v>
      </c>
      <c r="H119" s="188">
        <f t="shared" si="33"/>
        <v>1057507</v>
      </c>
      <c r="I119" s="189">
        <f t="shared" si="33"/>
        <v>1156105</v>
      </c>
      <c r="J119" s="190">
        <f t="shared" si="33"/>
        <v>0</v>
      </c>
      <c r="K119" s="224">
        <f t="shared" si="33"/>
        <v>6969379</v>
      </c>
      <c r="L119" s="187">
        <f t="shared" si="33"/>
        <v>9272705</v>
      </c>
      <c r="M119" s="187">
        <f t="shared" si="33"/>
        <v>14749637</v>
      </c>
      <c r="N119" s="187">
        <f t="shared" si="33"/>
        <v>12814082</v>
      </c>
      <c r="O119" s="188">
        <f t="shared" si="33"/>
        <v>9345395</v>
      </c>
      <c r="P119" s="187">
        <f t="shared" si="33"/>
        <v>53151198</v>
      </c>
      <c r="Q119" s="191">
        <f t="shared" si="33"/>
        <v>54307303</v>
      </c>
    </row>
    <row r="120" spans="3:17" ht="18" customHeight="1">
      <c r="C120" s="130"/>
      <c r="D120" s="133"/>
      <c r="E120" s="134" t="s">
        <v>99</v>
      </c>
      <c r="F120" s="135"/>
      <c r="G120" s="187">
        <v>98598</v>
      </c>
      <c r="H120" s="188">
        <v>815306</v>
      </c>
      <c r="I120" s="189">
        <f>SUM(G120:H120)</f>
        <v>913904</v>
      </c>
      <c r="J120" s="190">
        <v>0</v>
      </c>
      <c r="K120" s="224">
        <v>6272547</v>
      </c>
      <c r="L120" s="187">
        <v>7633238</v>
      </c>
      <c r="M120" s="187">
        <v>12009052</v>
      </c>
      <c r="N120" s="187">
        <v>10212572</v>
      </c>
      <c r="O120" s="188">
        <v>7145300</v>
      </c>
      <c r="P120" s="187">
        <f>SUM(J120:O120)</f>
        <v>43272709</v>
      </c>
      <c r="Q120" s="191">
        <f>I120+P120</f>
        <v>44186613</v>
      </c>
    </row>
    <row r="121" spans="3:17" ht="18" customHeight="1">
      <c r="C121" s="130"/>
      <c r="D121" s="133"/>
      <c r="E121" s="284" t="s">
        <v>100</v>
      </c>
      <c r="F121" s="286"/>
      <c r="G121" s="187">
        <v>0</v>
      </c>
      <c r="H121" s="188">
        <v>242201</v>
      </c>
      <c r="I121" s="189">
        <f>SUM(G121:H121)</f>
        <v>242201</v>
      </c>
      <c r="J121" s="190">
        <v>0</v>
      </c>
      <c r="K121" s="224">
        <v>696832</v>
      </c>
      <c r="L121" s="187">
        <v>1639467</v>
      </c>
      <c r="M121" s="187">
        <v>2740585</v>
      </c>
      <c r="N121" s="187">
        <v>2601510</v>
      </c>
      <c r="O121" s="188">
        <v>2200095</v>
      </c>
      <c r="P121" s="187">
        <f>SUM(J121:O121)</f>
        <v>9878489</v>
      </c>
      <c r="Q121" s="191">
        <f>I121+P121</f>
        <v>10120690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5519302</v>
      </c>
      <c r="H123" s="188">
        <f t="shared" si="34"/>
        <v>5397365</v>
      </c>
      <c r="I123" s="189">
        <f t="shared" si="34"/>
        <v>10916667</v>
      </c>
      <c r="J123" s="190">
        <f t="shared" si="34"/>
        <v>0</v>
      </c>
      <c r="K123" s="188">
        <f t="shared" si="34"/>
        <v>10203449</v>
      </c>
      <c r="L123" s="187">
        <f t="shared" si="34"/>
        <v>12574058</v>
      </c>
      <c r="M123" s="187">
        <f t="shared" si="34"/>
        <v>13408888</v>
      </c>
      <c r="N123" s="187">
        <f t="shared" si="34"/>
        <v>8850678</v>
      </c>
      <c r="O123" s="188">
        <f t="shared" si="34"/>
        <v>9531976</v>
      </c>
      <c r="P123" s="187">
        <f t="shared" si="34"/>
        <v>54569049</v>
      </c>
      <c r="Q123" s="191">
        <f t="shared" si="34"/>
        <v>65485716</v>
      </c>
    </row>
    <row r="124" spans="3:17" ht="18" customHeight="1">
      <c r="C124" s="130"/>
      <c r="D124" s="133"/>
      <c r="E124" s="139" t="s">
        <v>102</v>
      </c>
      <c r="F124" s="135"/>
      <c r="G124" s="187">
        <v>2500191</v>
      </c>
      <c r="H124" s="188">
        <v>2962854</v>
      </c>
      <c r="I124" s="189">
        <f>SUM(G124:H124)</f>
        <v>5463045</v>
      </c>
      <c r="J124" s="190">
        <v>0</v>
      </c>
      <c r="K124" s="188">
        <v>6439167</v>
      </c>
      <c r="L124" s="187">
        <v>10510938</v>
      </c>
      <c r="M124" s="187">
        <v>11085696</v>
      </c>
      <c r="N124" s="187">
        <v>7843572</v>
      </c>
      <c r="O124" s="188">
        <v>8902836</v>
      </c>
      <c r="P124" s="187">
        <f>SUM(J124:O124)</f>
        <v>44782209</v>
      </c>
      <c r="Q124" s="191">
        <f>I124+P124</f>
        <v>50245254</v>
      </c>
    </row>
    <row r="125" spans="3:17" ht="18" customHeight="1">
      <c r="C125" s="130"/>
      <c r="D125" s="140"/>
      <c r="E125" s="137" t="s">
        <v>74</v>
      </c>
      <c r="F125" s="141"/>
      <c r="G125" s="187">
        <v>661719</v>
      </c>
      <c r="H125" s="188">
        <v>618016</v>
      </c>
      <c r="I125" s="189">
        <f>SUM(G125:H125)</f>
        <v>1279735</v>
      </c>
      <c r="J125" s="190">
        <v>0</v>
      </c>
      <c r="K125" s="188">
        <v>1186007</v>
      </c>
      <c r="L125" s="187">
        <v>933836</v>
      </c>
      <c r="M125" s="187">
        <v>928471</v>
      </c>
      <c r="N125" s="187">
        <v>414864</v>
      </c>
      <c r="O125" s="188">
        <v>401985</v>
      </c>
      <c r="P125" s="187">
        <f>SUM(J125:O125)</f>
        <v>3865163</v>
      </c>
      <c r="Q125" s="191">
        <f>I125+P125</f>
        <v>5144898</v>
      </c>
    </row>
    <row r="126" spans="3:17" ht="18" customHeight="1">
      <c r="C126" s="130"/>
      <c r="D126" s="142"/>
      <c r="E126" s="134" t="s">
        <v>75</v>
      </c>
      <c r="F126" s="143"/>
      <c r="G126" s="187">
        <v>2357392</v>
      </c>
      <c r="H126" s="188">
        <v>1816495</v>
      </c>
      <c r="I126" s="189">
        <f>SUM(G126:H126)</f>
        <v>4173887</v>
      </c>
      <c r="J126" s="190">
        <v>0</v>
      </c>
      <c r="K126" s="188">
        <v>2578275</v>
      </c>
      <c r="L126" s="187">
        <v>1129284</v>
      </c>
      <c r="M126" s="187">
        <v>1394721</v>
      </c>
      <c r="N126" s="187">
        <v>592242</v>
      </c>
      <c r="O126" s="188">
        <v>227155</v>
      </c>
      <c r="P126" s="187">
        <f>SUM(J126:O126)</f>
        <v>5921677</v>
      </c>
      <c r="Q126" s="191">
        <f>I126+P126</f>
        <v>10095564</v>
      </c>
    </row>
    <row r="127" spans="3:17" ht="18" customHeight="1">
      <c r="C127" s="130"/>
      <c r="D127" s="133" t="s">
        <v>76</v>
      </c>
      <c r="E127" s="144"/>
      <c r="F127" s="144"/>
      <c r="G127" s="187">
        <v>3977020</v>
      </c>
      <c r="H127" s="188">
        <v>5248283</v>
      </c>
      <c r="I127" s="189">
        <f>SUM(G127:H127)</f>
        <v>9225303</v>
      </c>
      <c r="J127" s="190">
        <v>0</v>
      </c>
      <c r="K127" s="188">
        <v>16700886</v>
      </c>
      <c r="L127" s="187">
        <v>13300847</v>
      </c>
      <c r="M127" s="187">
        <v>16092023</v>
      </c>
      <c r="N127" s="187">
        <v>13080427</v>
      </c>
      <c r="O127" s="188">
        <v>10755713</v>
      </c>
      <c r="P127" s="187">
        <f>SUM(J127:O127)</f>
        <v>69929896</v>
      </c>
      <c r="Q127" s="191">
        <f>I127+P127</f>
        <v>79155199</v>
      </c>
    </row>
    <row r="128" spans="3:17" ht="18" customHeight="1">
      <c r="C128" s="145"/>
      <c r="D128" s="146" t="s">
        <v>103</v>
      </c>
      <c r="E128" s="147"/>
      <c r="F128" s="147"/>
      <c r="G128" s="192">
        <v>8755986</v>
      </c>
      <c r="H128" s="193">
        <v>4436636</v>
      </c>
      <c r="I128" s="194">
        <f>SUM(G128:H128)</f>
        <v>13192622</v>
      </c>
      <c r="J128" s="195">
        <v>0</v>
      </c>
      <c r="K128" s="193">
        <v>22067463</v>
      </c>
      <c r="L128" s="192">
        <v>15752342</v>
      </c>
      <c r="M128" s="192">
        <v>14760017</v>
      </c>
      <c r="N128" s="192">
        <v>8491477</v>
      </c>
      <c r="O128" s="193">
        <v>7503692</v>
      </c>
      <c r="P128" s="194">
        <f>SUM(J128:O128)</f>
        <v>68574991</v>
      </c>
      <c r="Q128" s="196">
        <f>I128+P128</f>
        <v>81767613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189468</v>
      </c>
      <c r="H129" s="183">
        <f t="shared" si="35"/>
        <v>2186178</v>
      </c>
      <c r="I129" s="184">
        <f t="shared" si="35"/>
        <v>2375646</v>
      </c>
      <c r="J129" s="185">
        <f t="shared" si="35"/>
        <v>0</v>
      </c>
      <c r="K129" s="223">
        <f t="shared" si="35"/>
        <v>25591630</v>
      </c>
      <c r="L129" s="182">
        <f t="shared" si="35"/>
        <v>23241274</v>
      </c>
      <c r="M129" s="182">
        <f t="shared" si="35"/>
        <v>26905822</v>
      </c>
      <c r="N129" s="182">
        <f t="shared" si="35"/>
        <v>18835067</v>
      </c>
      <c r="O129" s="183">
        <f t="shared" si="35"/>
        <v>10553369</v>
      </c>
      <c r="P129" s="182">
        <f t="shared" si="35"/>
        <v>105127162</v>
      </c>
      <c r="Q129" s="186">
        <f t="shared" si="35"/>
        <v>107502808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142289</v>
      </c>
      <c r="H131" s="188">
        <v>327005</v>
      </c>
      <c r="I131" s="189">
        <f>SUM(G131:H131)</f>
        <v>469294</v>
      </c>
      <c r="J131" s="190">
        <v>0</v>
      </c>
      <c r="K131" s="224">
        <v>1399649</v>
      </c>
      <c r="L131" s="187">
        <v>1663864</v>
      </c>
      <c r="M131" s="187">
        <v>3372768</v>
      </c>
      <c r="N131" s="187">
        <v>3215632</v>
      </c>
      <c r="O131" s="188">
        <v>2626857</v>
      </c>
      <c r="P131" s="187">
        <f t="shared" si="36"/>
        <v>12278770</v>
      </c>
      <c r="Q131" s="191">
        <f t="shared" si="37"/>
        <v>12748064</v>
      </c>
    </row>
    <row r="132" spans="3:17" ht="18" customHeight="1">
      <c r="C132" s="130"/>
      <c r="D132" s="284" t="s">
        <v>80</v>
      </c>
      <c r="E132" s="285"/>
      <c r="F132" s="286"/>
      <c r="G132" s="187">
        <v>47179</v>
      </c>
      <c r="H132" s="188">
        <v>445605</v>
      </c>
      <c r="I132" s="189">
        <f>SUM(G132:H132)</f>
        <v>492784</v>
      </c>
      <c r="J132" s="190">
        <v>0</v>
      </c>
      <c r="K132" s="224">
        <v>1271805</v>
      </c>
      <c r="L132" s="187">
        <v>2913569</v>
      </c>
      <c r="M132" s="187">
        <v>4857027</v>
      </c>
      <c r="N132" s="187">
        <v>2065895</v>
      </c>
      <c r="O132" s="188">
        <v>0</v>
      </c>
      <c r="P132" s="187">
        <f t="shared" si="36"/>
        <v>11108296</v>
      </c>
      <c r="Q132" s="191">
        <f t="shared" si="37"/>
        <v>11601080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1413568</v>
      </c>
      <c r="I133" s="189">
        <f>SUM(G133:H133)</f>
        <v>1413568</v>
      </c>
      <c r="J133" s="200"/>
      <c r="K133" s="224">
        <v>22920176</v>
      </c>
      <c r="L133" s="187">
        <v>18663841</v>
      </c>
      <c r="M133" s="187">
        <v>18676027</v>
      </c>
      <c r="N133" s="187">
        <v>13553540</v>
      </c>
      <c r="O133" s="188">
        <v>7926512</v>
      </c>
      <c r="P133" s="187">
        <f t="shared" si="36"/>
        <v>81740096</v>
      </c>
      <c r="Q133" s="191">
        <f t="shared" si="37"/>
        <v>83153664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50462454</v>
      </c>
      <c r="L136" s="182">
        <f t="shared" si="38"/>
        <v>91804541</v>
      </c>
      <c r="M136" s="182">
        <f t="shared" si="38"/>
        <v>137556493</v>
      </c>
      <c r="N136" s="182">
        <f t="shared" si="38"/>
        <v>142299012</v>
      </c>
      <c r="O136" s="183">
        <f t="shared" si="38"/>
        <v>198491166</v>
      </c>
      <c r="P136" s="182">
        <f t="shared" si="38"/>
        <v>620613666</v>
      </c>
      <c r="Q136" s="186">
        <f t="shared" si="38"/>
        <v>620613666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14088784</v>
      </c>
      <c r="L137" s="187">
        <v>35466261</v>
      </c>
      <c r="M137" s="187">
        <v>66665379</v>
      </c>
      <c r="N137" s="187">
        <v>78268790</v>
      </c>
      <c r="O137" s="188">
        <v>98354837</v>
      </c>
      <c r="P137" s="187">
        <f>SUM(J137:O137)</f>
        <v>292844051</v>
      </c>
      <c r="Q137" s="191">
        <f>I137+P137</f>
        <v>292844051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35524778</v>
      </c>
      <c r="L138" s="187">
        <v>54059829</v>
      </c>
      <c r="M138" s="187">
        <v>65788292</v>
      </c>
      <c r="N138" s="187">
        <v>47462591</v>
      </c>
      <c r="O138" s="188">
        <v>39914716</v>
      </c>
      <c r="P138" s="187">
        <f>SUM(J138:O138)</f>
        <v>242750206</v>
      </c>
      <c r="Q138" s="191">
        <f>I138+P138</f>
        <v>242750206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848892</v>
      </c>
      <c r="L139" s="209">
        <v>2278451</v>
      </c>
      <c r="M139" s="209">
        <v>5102822</v>
      </c>
      <c r="N139" s="209">
        <v>16567631</v>
      </c>
      <c r="O139" s="208">
        <v>60221613</v>
      </c>
      <c r="P139" s="209">
        <f>SUM(J139:O139)</f>
        <v>85019409</v>
      </c>
      <c r="Q139" s="210">
        <f>I139+P139</f>
        <v>85019409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60682467</v>
      </c>
      <c r="H140" s="212">
        <f t="shared" si="39"/>
        <v>58107412</v>
      </c>
      <c r="I140" s="213">
        <f t="shared" si="39"/>
        <v>118789879</v>
      </c>
      <c r="J140" s="214">
        <f t="shared" si="39"/>
        <v>0</v>
      </c>
      <c r="K140" s="227">
        <f t="shared" si="39"/>
        <v>250405139</v>
      </c>
      <c r="L140" s="211">
        <f t="shared" si="39"/>
        <v>280464192</v>
      </c>
      <c r="M140" s="211">
        <f t="shared" si="39"/>
        <v>338683446</v>
      </c>
      <c r="N140" s="211">
        <f t="shared" si="39"/>
        <v>283030440</v>
      </c>
      <c r="O140" s="212">
        <f t="shared" si="39"/>
        <v>330969195</v>
      </c>
      <c r="P140" s="211">
        <f t="shared" si="39"/>
        <v>1483552412</v>
      </c>
      <c r="Q140" s="215">
        <f t="shared" si="39"/>
        <v>1602342291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G4" sqref="G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平成２１年８月月報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2</v>
      </c>
      <c r="H11" s="221">
        <f t="shared" si="0"/>
        <v>10</v>
      </c>
      <c r="I11" s="184">
        <f t="shared" si="0"/>
        <v>12</v>
      </c>
      <c r="J11" s="185">
        <f t="shared" si="0"/>
        <v>0</v>
      </c>
      <c r="K11" s="228">
        <f t="shared" si="0"/>
        <v>207</v>
      </c>
      <c r="L11" s="221">
        <f t="shared" si="0"/>
        <v>328</v>
      </c>
      <c r="M11" s="221">
        <f t="shared" si="0"/>
        <v>466</v>
      </c>
      <c r="N11" s="221">
        <f t="shared" si="0"/>
        <v>416</v>
      </c>
      <c r="O11" s="221">
        <f t="shared" si="0"/>
        <v>473</v>
      </c>
      <c r="P11" s="184">
        <f t="shared" si="0"/>
        <v>1890</v>
      </c>
      <c r="Q11" s="186">
        <f t="shared" si="0"/>
        <v>1902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49</v>
      </c>
      <c r="L12" s="221">
        <v>113</v>
      </c>
      <c r="M12" s="221">
        <v>226</v>
      </c>
      <c r="N12" s="221">
        <v>240</v>
      </c>
      <c r="O12" s="221">
        <v>250</v>
      </c>
      <c r="P12" s="219">
        <f aca="true" t="shared" si="2" ref="P12:P18">SUM(J12:O12)</f>
        <v>878</v>
      </c>
      <c r="Q12" s="222">
        <f aca="true" t="shared" si="3" ref="Q12:Q18">I12+P12</f>
        <v>878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92</v>
      </c>
      <c r="L13" s="221">
        <v>127</v>
      </c>
      <c r="M13" s="221">
        <v>145</v>
      </c>
      <c r="N13" s="221">
        <v>90</v>
      </c>
      <c r="O13" s="221">
        <v>81</v>
      </c>
      <c r="P13" s="219">
        <f t="shared" si="2"/>
        <v>535</v>
      </c>
      <c r="Q13" s="222">
        <f t="shared" si="3"/>
        <v>535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3</v>
      </c>
      <c r="L14" s="221">
        <v>6</v>
      </c>
      <c r="M14" s="221">
        <v>10</v>
      </c>
      <c r="N14" s="221">
        <v>23</v>
      </c>
      <c r="O14" s="221">
        <v>101</v>
      </c>
      <c r="P14" s="219">
        <f t="shared" si="2"/>
        <v>143</v>
      </c>
      <c r="Q14" s="222">
        <f t="shared" si="3"/>
        <v>143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10</v>
      </c>
      <c r="I16" s="219">
        <f t="shared" si="1"/>
        <v>12</v>
      </c>
      <c r="J16" s="220">
        <v>0</v>
      </c>
      <c r="K16" s="229">
        <v>60</v>
      </c>
      <c r="L16" s="221">
        <v>67</v>
      </c>
      <c r="M16" s="221">
        <v>77</v>
      </c>
      <c r="N16" s="221">
        <v>55</v>
      </c>
      <c r="O16" s="221">
        <v>33</v>
      </c>
      <c r="P16" s="219">
        <f t="shared" si="2"/>
        <v>292</v>
      </c>
      <c r="Q16" s="222">
        <f t="shared" si="3"/>
        <v>304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3</v>
      </c>
      <c r="L17" s="230">
        <v>15</v>
      </c>
      <c r="M17" s="230">
        <v>8</v>
      </c>
      <c r="N17" s="230">
        <v>8</v>
      </c>
      <c r="O17" s="230">
        <v>8</v>
      </c>
      <c r="P17" s="231">
        <f t="shared" si="2"/>
        <v>42</v>
      </c>
      <c r="Q17" s="234">
        <f t="shared" si="3"/>
        <v>42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2</v>
      </c>
      <c r="H19" s="187">
        <f t="shared" si="4"/>
        <v>6</v>
      </c>
      <c r="I19" s="189">
        <f t="shared" si="4"/>
        <v>8</v>
      </c>
      <c r="J19" s="190">
        <f t="shared" si="4"/>
        <v>0</v>
      </c>
      <c r="K19" s="228">
        <f t="shared" si="4"/>
        <v>88</v>
      </c>
      <c r="L19" s="187">
        <f t="shared" si="4"/>
        <v>134</v>
      </c>
      <c r="M19" s="187">
        <f t="shared" si="4"/>
        <v>219</v>
      </c>
      <c r="N19" s="187">
        <f t="shared" si="4"/>
        <v>149</v>
      </c>
      <c r="O19" s="187">
        <f t="shared" si="4"/>
        <v>125</v>
      </c>
      <c r="P19" s="189">
        <f t="shared" si="4"/>
        <v>715</v>
      </c>
      <c r="Q19" s="191">
        <f t="shared" si="4"/>
        <v>723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26</v>
      </c>
      <c r="L20" s="221">
        <v>53</v>
      </c>
      <c r="M20" s="221">
        <v>118</v>
      </c>
      <c r="N20" s="221">
        <v>88</v>
      </c>
      <c r="O20" s="221">
        <v>74</v>
      </c>
      <c r="P20" s="219">
        <f aca="true" t="shared" si="6" ref="P20:P26">SUM(J20:O20)</f>
        <v>359</v>
      </c>
      <c r="Q20" s="222">
        <f aca="true" t="shared" si="7" ref="Q20:Q26">I20+P20</f>
        <v>359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24</v>
      </c>
      <c r="L21" s="221">
        <v>26</v>
      </c>
      <c r="M21" s="221">
        <v>28</v>
      </c>
      <c r="N21" s="221">
        <v>19</v>
      </c>
      <c r="O21" s="221">
        <v>12</v>
      </c>
      <c r="P21" s="219">
        <f t="shared" si="6"/>
        <v>109</v>
      </c>
      <c r="Q21" s="222">
        <f t="shared" si="7"/>
        <v>109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2</v>
      </c>
      <c r="M22" s="221">
        <v>4</v>
      </c>
      <c r="N22" s="221">
        <v>3</v>
      </c>
      <c r="O22" s="221">
        <v>14</v>
      </c>
      <c r="P22" s="219">
        <f t="shared" si="6"/>
        <v>25</v>
      </c>
      <c r="Q22" s="222">
        <f t="shared" si="7"/>
        <v>25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2</v>
      </c>
      <c r="H24" s="221">
        <v>6</v>
      </c>
      <c r="I24" s="219">
        <f t="shared" si="5"/>
        <v>8</v>
      </c>
      <c r="J24" s="220">
        <v>0</v>
      </c>
      <c r="K24" s="229">
        <v>35</v>
      </c>
      <c r="L24" s="221">
        <v>52</v>
      </c>
      <c r="M24" s="221">
        <v>67</v>
      </c>
      <c r="N24" s="221">
        <v>38</v>
      </c>
      <c r="O24" s="221">
        <v>23</v>
      </c>
      <c r="P24" s="219">
        <f t="shared" si="6"/>
        <v>215</v>
      </c>
      <c r="Q24" s="222">
        <f t="shared" si="7"/>
        <v>223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1</v>
      </c>
      <c r="M25" s="230">
        <v>2</v>
      </c>
      <c r="N25" s="230">
        <v>1</v>
      </c>
      <c r="O25" s="230">
        <v>2</v>
      </c>
      <c r="P25" s="231">
        <f t="shared" si="6"/>
        <v>7</v>
      </c>
      <c r="Q25" s="234">
        <f t="shared" si="7"/>
        <v>7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5940</v>
      </c>
      <c r="H28" s="221">
        <f t="shared" si="8"/>
        <v>44940</v>
      </c>
      <c r="I28" s="184">
        <f t="shared" si="8"/>
        <v>50880</v>
      </c>
      <c r="J28" s="185">
        <f t="shared" si="8"/>
        <v>0</v>
      </c>
      <c r="K28" s="228">
        <f t="shared" si="8"/>
        <v>4264470</v>
      </c>
      <c r="L28" s="221">
        <f t="shared" si="8"/>
        <v>7181420</v>
      </c>
      <c r="M28" s="221">
        <f t="shared" si="8"/>
        <v>10959600</v>
      </c>
      <c r="N28" s="221">
        <f t="shared" si="8"/>
        <v>10128060</v>
      </c>
      <c r="O28" s="221">
        <f t="shared" si="8"/>
        <v>12224660</v>
      </c>
      <c r="P28" s="184">
        <f t="shared" si="8"/>
        <v>44758210</v>
      </c>
      <c r="Q28" s="186">
        <f>SUM(Q29:Q35)</f>
        <v>44809090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1375140</v>
      </c>
      <c r="L29" s="221">
        <v>3129030</v>
      </c>
      <c r="M29" s="221">
        <v>6227830</v>
      </c>
      <c r="N29" s="221">
        <v>6493640</v>
      </c>
      <c r="O29" s="221">
        <v>6966760</v>
      </c>
      <c r="P29" s="219">
        <f aca="true" t="shared" si="10" ref="P29:P35">SUM(J29:O29)</f>
        <v>24192400</v>
      </c>
      <c r="Q29" s="222">
        <f aca="true" t="shared" si="11" ref="Q29:Q35">I29+P29</f>
        <v>24192400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2379630</v>
      </c>
      <c r="L30" s="221">
        <v>3364920</v>
      </c>
      <c r="M30" s="221">
        <v>3744780</v>
      </c>
      <c r="N30" s="221">
        <v>2442780</v>
      </c>
      <c r="O30" s="221">
        <v>2185580</v>
      </c>
      <c r="P30" s="219">
        <f t="shared" si="10"/>
        <v>14117690</v>
      </c>
      <c r="Q30" s="222">
        <f t="shared" si="11"/>
        <v>14117690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89100</v>
      </c>
      <c r="L31" s="221">
        <v>165930</v>
      </c>
      <c r="M31" s="221">
        <v>289500</v>
      </c>
      <c r="N31" s="221">
        <v>621780</v>
      </c>
      <c r="O31" s="221">
        <v>2730930</v>
      </c>
      <c r="P31" s="219">
        <f t="shared" si="10"/>
        <v>3897240</v>
      </c>
      <c r="Q31" s="222">
        <f>I31+P31</f>
        <v>3897240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5940</v>
      </c>
      <c r="H33" s="221">
        <v>44940</v>
      </c>
      <c r="I33" s="219">
        <f t="shared" si="9"/>
        <v>50880</v>
      </c>
      <c r="J33" s="220">
        <v>0</v>
      </c>
      <c r="K33" s="229">
        <v>409150</v>
      </c>
      <c r="L33" s="221">
        <v>441010</v>
      </c>
      <c r="M33" s="221">
        <v>653940</v>
      </c>
      <c r="N33" s="221">
        <v>497910</v>
      </c>
      <c r="O33" s="221">
        <v>280050</v>
      </c>
      <c r="P33" s="219">
        <f t="shared" si="10"/>
        <v>2282060</v>
      </c>
      <c r="Q33" s="222">
        <f t="shared" si="11"/>
        <v>2332940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11450</v>
      </c>
      <c r="L34" s="230">
        <v>80530</v>
      </c>
      <c r="M34" s="230">
        <v>43550</v>
      </c>
      <c r="N34" s="230">
        <v>71950</v>
      </c>
      <c r="O34" s="230">
        <v>61340</v>
      </c>
      <c r="P34" s="231">
        <f t="shared" si="10"/>
        <v>268820</v>
      </c>
      <c r="Q34" s="234">
        <f t="shared" si="11"/>
        <v>268820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4380</v>
      </c>
      <c r="H36" s="187">
        <f t="shared" si="12"/>
        <v>9540</v>
      </c>
      <c r="I36" s="189">
        <f t="shared" si="12"/>
        <v>13920</v>
      </c>
      <c r="J36" s="190">
        <f t="shared" si="12"/>
        <v>0</v>
      </c>
      <c r="K36" s="228">
        <f t="shared" si="12"/>
        <v>1257200</v>
      </c>
      <c r="L36" s="187">
        <f t="shared" si="12"/>
        <v>2128560</v>
      </c>
      <c r="M36" s="187">
        <f t="shared" si="12"/>
        <v>3897040</v>
      </c>
      <c r="N36" s="187">
        <f t="shared" si="12"/>
        <v>2547930</v>
      </c>
      <c r="O36" s="187">
        <f t="shared" si="12"/>
        <v>2100860</v>
      </c>
      <c r="P36" s="189">
        <f t="shared" si="12"/>
        <v>11931590</v>
      </c>
      <c r="Q36" s="191">
        <f>SUM(Q37:Q43)</f>
        <v>11945510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553680</v>
      </c>
      <c r="L37" s="221">
        <v>1274650</v>
      </c>
      <c r="M37" s="221">
        <v>2873200</v>
      </c>
      <c r="N37" s="221">
        <v>1992740</v>
      </c>
      <c r="O37" s="221">
        <v>1327130</v>
      </c>
      <c r="P37" s="219">
        <f aca="true" t="shared" si="14" ref="P37:P43">SUM(J37:O37)</f>
        <v>8021400</v>
      </c>
      <c r="Q37" s="222">
        <f aca="true" t="shared" si="15" ref="Q37:Q43">I37+P37</f>
        <v>8021400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425010</v>
      </c>
      <c r="L38" s="221">
        <v>552830</v>
      </c>
      <c r="M38" s="221">
        <v>553960</v>
      </c>
      <c r="N38" s="221">
        <v>280000</v>
      </c>
      <c r="O38" s="221">
        <v>285000</v>
      </c>
      <c r="P38" s="219">
        <f t="shared" si="14"/>
        <v>2096800</v>
      </c>
      <c r="Q38" s="222">
        <f t="shared" si="15"/>
        <v>2096800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69000</v>
      </c>
      <c r="L39" s="221">
        <v>19520</v>
      </c>
      <c r="M39" s="221">
        <v>63300</v>
      </c>
      <c r="N39" s="221">
        <v>29100</v>
      </c>
      <c r="O39" s="221">
        <v>308700</v>
      </c>
      <c r="P39" s="219">
        <f t="shared" si="14"/>
        <v>489620</v>
      </c>
      <c r="Q39" s="222">
        <f>I39+P39</f>
        <v>489620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4380</v>
      </c>
      <c r="H41" s="221">
        <v>9540</v>
      </c>
      <c r="I41" s="219">
        <f t="shared" si="13"/>
        <v>13920</v>
      </c>
      <c r="J41" s="220">
        <v>0</v>
      </c>
      <c r="K41" s="229">
        <v>206060</v>
      </c>
      <c r="L41" s="221">
        <v>275810</v>
      </c>
      <c r="M41" s="221">
        <v>402140</v>
      </c>
      <c r="N41" s="221">
        <v>240340</v>
      </c>
      <c r="O41" s="221">
        <v>158370</v>
      </c>
      <c r="P41" s="219">
        <f t="shared" si="14"/>
        <v>1282720</v>
      </c>
      <c r="Q41" s="222">
        <f t="shared" si="15"/>
        <v>1296640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3450</v>
      </c>
      <c r="L42" s="221">
        <v>5750</v>
      </c>
      <c r="M42" s="221">
        <v>4440</v>
      </c>
      <c r="N42" s="221">
        <v>5750</v>
      </c>
      <c r="O42" s="221">
        <v>21660</v>
      </c>
      <c r="P42" s="219">
        <f t="shared" si="14"/>
        <v>41050</v>
      </c>
      <c r="Q42" s="222">
        <f t="shared" si="15"/>
        <v>41050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10320</v>
      </c>
      <c r="H44" s="211">
        <f t="shared" si="16"/>
        <v>54480</v>
      </c>
      <c r="I44" s="213">
        <f t="shared" si="16"/>
        <v>64800</v>
      </c>
      <c r="J44" s="214">
        <f t="shared" si="16"/>
        <v>0</v>
      </c>
      <c r="K44" s="243">
        <f t="shared" si="16"/>
        <v>5521670</v>
      </c>
      <c r="L44" s="211">
        <f t="shared" si="16"/>
        <v>9309980</v>
      </c>
      <c r="M44" s="211">
        <f t="shared" si="16"/>
        <v>14856640</v>
      </c>
      <c r="N44" s="211">
        <f t="shared" si="16"/>
        <v>12675990</v>
      </c>
      <c r="O44" s="211">
        <f>O28+O36</f>
        <v>14325520</v>
      </c>
      <c r="P44" s="213">
        <f t="shared" si="16"/>
        <v>56689800</v>
      </c>
      <c r="Q44" s="215">
        <f>Q28+Q36</f>
        <v>56754600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G7" sqref="G7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平成２１年８月月報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172</v>
      </c>
      <c r="H14" s="254">
        <v>309</v>
      </c>
      <c r="I14" s="312">
        <f>SUM(G14:H14)</f>
        <v>481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1037510</v>
      </c>
      <c r="H15" s="255">
        <v>2886364</v>
      </c>
      <c r="I15" s="314">
        <f>SUM(G15:H15)</f>
        <v>3923874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68</v>
      </c>
      <c r="H19" s="254">
        <v>434</v>
      </c>
      <c r="I19" s="312">
        <f>SUM(G19:H19)</f>
        <v>502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526630</v>
      </c>
      <c r="H20" s="255">
        <v>2532907</v>
      </c>
      <c r="I20" s="314">
        <f>SUM(G20:H20)</f>
        <v>3059537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66</v>
      </c>
      <c r="H24" s="254">
        <v>1932</v>
      </c>
      <c r="I24" s="312">
        <f>SUM(G24:H24)</f>
        <v>1998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705199</v>
      </c>
      <c r="H25" s="256">
        <v>22729228</v>
      </c>
      <c r="I25" s="314">
        <f>SUM(G25:H25)</f>
        <v>23434427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2</v>
      </c>
      <c r="H29" s="254">
        <v>25</v>
      </c>
      <c r="I29" s="312">
        <f>SUM(G29:H29)</f>
        <v>27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22713</v>
      </c>
      <c r="H30" s="255">
        <v>307857</v>
      </c>
      <c r="I30" s="314">
        <f>SUM(G30:H30)</f>
        <v>330570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308</v>
      </c>
      <c r="H34" s="254">
        <f>H14+H19+H24+H29</f>
        <v>2700</v>
      </c>
      <c r="I34" s="312">
        <f>SUM(G34:H34)</f>
        <v>3008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2292052</v>
      </c>
      <c r="H35" s="255">
        <f>H15+H20+H25+H30</f>
        <v>28456356</v>
      </c>
      <c r="I35" s="314">
        <f>SUM(G35:H35)</f>
        <v>30748408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2009-09-15T02:26:42Z</cp:lastPrinted>
  <dcterms:created xsi:type="dcterms:W3CDTF">2006-12-27T00:16:47Z</dcterms:created>
  <dcterms:modified xsi:type="dcterms:W3CDTF">2009-09-15T02:26:47Z</dcterms:modified>
  <cp:category/>
  <cp:version/>
  <cp:contentType/>
  <cp:contentStatus/>
</cp:coreProperties>
</file>