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<sst xmlns="http://schemas.openxmlformats.org/spreadsheetml/2006/main" count="346" uniqueCount="130">
  <si>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</si>
  <si>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</si>
  <si>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</si>
  <si>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</si>
  <si>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</si>
  <si>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</si>
  <si>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</si>
  <si>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</si>
  <si>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</si>
  <si>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</si>
  <si>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</si>
  <si>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</si>
  <si>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</si>
  <si>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</si>
  <si>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</si>
  <si>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</si>
  <si>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</si>
  <si>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</si>
  <si>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</si>
  <si>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</si>
  <si>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</si>
  <si>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</si>
  <si>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</si>
  <si>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</si>
  <si>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</si>
  <si>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</si>
  <si>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</si>
  <si>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</si>
  <si>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</si>
  <si>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</si>
  <si>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</si>
  <si>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</si>
  <si>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</si>
  <si>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</si>
  <si>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</si>
  <si>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</si>
  <si>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</si>
  <si>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</si>
  <si>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</si>
  <si>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</si>
  <si>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</si>
  <si>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</si>
  <si>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</si>
  <si>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</si>
  <si>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</si>
  <si>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</si>
  <si>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</si>
  <si>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</si>
  <si>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</si>
  <si>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</si>
  <si>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</si>
  <si>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</si>
  <si>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</si>
  <si>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</si>
  <si>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</si>
  <si>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</si>
  <si>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</si>
  <si>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</si>
  <si>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</si>
  <si>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</si>
  <si>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</si>
  <si>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</si>
  <si>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</si>
  <si>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</si>
  <si>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</si>
  <si>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</si>
  <si>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</si>
  <si>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</si>
  <si>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</si>
  <si>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</si>
  <si>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</si>
  <si>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</si>
  <si>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</si>
  <si>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</si>
  <si>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</si>
  <si>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</si>
  <si>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</si>
  <si>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</si>
  <si>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</si>
  <si>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</si>
  <si>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</si>
  <si>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</si>
  <si>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</si>
  <si>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</si>
  <si>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</si>
  <si>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</si>
  <si>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</si>
  <si>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</si>
  <si>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</si>
  <si>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</si>
  <si>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</si>
  <si>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</si>
  <si>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</si>
  <si>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</si>
  <si>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</si>
  <si>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</si>
  <si>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</si>
  <si>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</si>
  <si>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</si>
  <si>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</si>
  <si>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</si>
  <si>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</si>
  <si>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</si>
  <si>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</si>
  <si>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</si>
  <si>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</si>
  <si>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</si>
  <si>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</si>
  <si>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</si>
  <si>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</si>
  <si>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</si>
  <si>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</si>
  <si>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</si>
  <si>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</si>
  <si>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</si>
  <si>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</si>
  <si>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</si>
  <si>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</si>
  <si>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</si>
  <si>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</si>
  <si>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</si>
  <si>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</si>
  <si>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</si>
  <si>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</si>
  <si>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</si>
  <si>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</si>
  <si>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</si>
  <si>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</si>
  <si>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</si>
  <si>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平成２１年９月月報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</si>
</sst>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49706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49783</v>
      </c>
      <c r="T14" s="274"/>
    </row>
    <row r="15" spans="3:20" ht="21.75" customHeight="1">
      <c r="C15" s="73" t="s">
        <v>18</v>
      </c>
      <c r="D15" s="257">
        <v>39575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39714</v>
      </c>
      <c r="T15" s="274"/>
    </row>
    <row r="16" spans="3:20" ht="21.75" customHeight="1">
      <c r="C16" s="75" t="s">
        <v>19</v>
      </c>
      <c r="D16" s="257">
        <v>889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890</v>
      </c>
      <c r="T16" s="274"/>
    </row>
    <row r="17" spans="3:20" ht="21.75" customHeight="1">
      <c r="C17" s="75" t="s">
        <v>20</v>
      </c>
      <c r="D17" s="257">
        <v>281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294</v>
      </c>
      <c r="T17" s="274"/>
    </row>
    <row r="18" spans="3:20" ht="21.75" customHeight="1" thickBot="1">
      <c r="C18" s="76" t="s">
        <v>2</v>
      </c>
      <c r="D18" s="260">
        <f>SUM(D14:H15)</f>
        <v>89281</v>
      </c>
      <c r="E18" s="261"/>
      <c r="F18" s="261"/>
      <c r="G18" s="261"/>
      <c r="H18" s="262"/>
      <c r="I18" s="77" t="s">
        <v>21</v>
      </c>
      <c r="J18" s="78"/>
      <c r="K18" s="261">
        <f>S23</f>
        <v>522</v>
      </c>
      <c r="L18" s="261"/>
      <c r="M18" s="262"/>
      <c r="N18" s="77" t="s">
        <v>22</v>
      </c>
      <c r="O18" s="78"/>
      <c r="P18" s="261">
        <f>S25</f>
        <v>306</v>
      </c>
      <c r="Q18" s="261"/>
      <c r="R18" s="262"/>
      <c r="S18" s="260">
        <f>SUM(S14:T15)</f>
        <v>89497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64</v>
      </c>
      <c r="E23" s="258"/>
      <c r="F23" s="259"/>
      <c r="G23" s="257">
        <v>2</v>
      </c>
      <c r="H23" s="258"/>
      <c r="I23" s="259"/>
      <c r="J23" s="257">
        <v>450</v>
      </c>
      <c r="K23" s="258"/>
      <c r="L23" s="259"/>
      <c r="M23" s="257">
        <v>0</v>
      </c>
      <c r="N23" s="258"/>
      <c r="O23" s="259"/>
      <c r="P23" s="257">
        <v>6</v>
      </c>
      <c r="Q23" s="258"/>
      <c r="R23" s="259"/>
      <c r="S23" s="89">
        <f>SUM(D23:R23)</f>
        <v>522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83</v>
      </c>
      <c r="E25" s="261"/>
      <c r="F25" s="262"/>
      <c r="G25" s="260">
        <v>2</v>
      </c>
      <c r="H25" s="261"/>
      <c r="I25" s="262"/>
      <c r="J25" s="260">
        <v>215</v>
      </c>
      <c r="K25" s="261"/>
      <c r="L25" s="262"/>
      <c r="M25" s="260">
        <v>1</v>
      </c>
      <c r="N25" s="261"/>
      <c r="O25" s="262"/>
      <c r="P25" s="260">
        <v>5</v>
      </c>
      <c r="Q25" s="261"/>
      <c r="R25" s="262"/>
      <c r="S25" s="90">
        <f>SUM(D25:R25)</f>
        <v>306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I9" sqref="I9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2818</v>
      </c>
      <c r="G12" s="91">
        <f>SUM(G13:G14)</f>
        <v>1353</v>
      </c>
      <c r="H12" s="92">
        <f>SUM(F12:G12)</f>
        <v>4171</v>
      </c>
      <c r="I12" s="93">
        <f aca="true" t="shared" si="0" ref="I12:N12">SUM(I13:I14)</f>
        <v>0</v>
      </c>
      <c r="J12" s="95">
        <f t="shared" si="0"/>
        <v>2491</v>
      </c>
      <c r="K12" s="91">
        <f t="shared" si="0"/>
        <v>1948</v>
      </c>
      <c r="L12" s="91">
        <f t="shared" si="0"/>
        <v>1785</v>
      </c>
      <c r="M12" s="91">
        <f t="shared" si="0"/>
        <v>1299</v>
      </c>
      <c r="N12" s="91">
        <f t="shared" si="0"/>
        <v>1449</v>
      </c>
      <c r="O12" s="91">
        <f>SUM(I12:N12)</f>
        <v>8972</v>
      </c>
      <c r="P12" s="94">
        <f>H12+O12</f>
        <v>13143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466</v>
      </c>
      <c r="G13" s="91">
        <v>242</v>
      </c>
      <c r="H13" s="92">
        <f>SUM(F13:G13)</f>
        <v>708</v>
      </c>
      <c r="I13" s="93">
        <v>0</v>
      </c>
      <c r="J13" s="95">
        <v>363</v>
      </c>
      <c r="K13" s="91">
        <v>269</v>
      </c>
      <c r="L13" s="91">
        <v>227</v>
      </c>
      <c r="M13" s="91">
        <v>154</v>
      </c>
      <c r="N13" s="91">
        <v>185</v>
      </c>
      <c r="O13" s="91">
        <f>SUM(I13:N13)</f>
        <v>1198</v>
      </c>
      <c r="P13" s="94">
        <f>H13+O13</f>
        <v>1906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2352</v>
      </c>
      <c r="G14" s="91">
        <v>1111</v>
      </c>
      <c r="H14" s="92">
        <f>SUM(F14:G14)</f>
        <v>3463</v>
      </c>
      <c r="I14" s="93">
        <v>0</v>
      </c>
      <c r="J14" s="95">
        <v>2128</v>
      </c>
      <c r="K14" s="91">
        <v>1679</v>
      </c>
      <c r="L14" s="91">
        <v>1558</v>
      </c>
      <c r="M14" s="91">
        <v>1145</v>
      </c>
      <c r="N14" s="91">
        <v>1264</v>
      </c>
      <c r="O14" s="91">
        <f>SUM(I14:N14)</f>
        <v>7774</v>
      </c>
      <c r="P14" s="94">
        <f>H14+O14</f>
        <v>11237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52</v>
      </c>
      <c r="G15" s="91">
        <v>61</v>
      </c>
      <c r="H15" s="92">
        <f>SUM(F15:G15)</f>
        <v>113</v>
      </c>
      <c r="I15" s="93">
        <v>0</v>
      </c>
      <c r="J15" s="95">
        <v>93</v>
      </c>
      <c r="K15" s="91">
        <v>75</v>
      </c>
      <c r="L15" s="91">
        <v>63</v>
      </c>
      <c r="M15" s="91">
        <v>52</v>
      </c>
      <c r="N15" s="91">
        <v>69</v>
      </c>
      <c r="O15" s="91">
        <f>SUM(I15:N15)</f>
        <v>352</v>
      </c>
      <c r="P15" s="94">
        <f>H15+O15</f>
        <v>465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2870</v>
      </c>
      <c r="G16" s="96">
        <f>G12+G15</f>
        <v>1414</v>
      </c>
      <c r="H16" s="97">
        <f>SUM(F16:G16)</f>
        <v>4284</v>
      </c>
      <c r="I16" s="98">
        <f aca="true" t="shared" si="1" ref="I16:N16">I12+I15</f>
        <v>0</v>
      </c>
      <c r="J16" s="100">
        <f t="shared" si="1"/>
        <v>2584</v>
      </c>
      <c r="K16" s="96">
        <f t="shared" si="1"/>
        <v>2023</v>
      </c>
      <c r="L16" s="96">
        <f t="shared" si="1"/>
        <v>1848</v>
      </c>
      <c r="M16" s="96">
        <f t="shared" si="1"/>
        <v>1351</v>
      </c>
      <c r="N16" s="96">
        <f t="shared" si="1"/>
        <v>1518</v>
      </c>
      <c r="O16" s="96">
        <f>SUM(I16:N16)</f>
        <v>9324</v>
      </c>
      <c r="P16" s="99">
        <f>H16+O16</f>
        <v>13608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2009</v>
      </c>
      <c r="G21" s="91">
        <v>979</v>
      </c>
      <c r="H21" s="92">
        <f>SUM(F21:G21)</f>
        <v>2988</v>
      </c>
      <c r="I21" s="93">
        <v>0</v>
      </c>
      <c r="J21" s="95">
        <v>1835</v>
      </c>
      <c r="K21" s="91">
        <v>1334</v>
      </c>
      <c r="L21" s="91">
        <v>999</v>
      </c>
      <c r="M21" s="91">
        <v>580</v>
      </c>
      <c r="N21" s="91">
        <v>481</v>
      </c>
      <c r="O21" s="101">
        <f>SUM(I21:N21)</f>
        <v>5229</v>
      </c>
      <c r="P21" s="94">
        <f>O21+H21</f>
        <v>8217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31</v>
      </c>
      <c r="G22" s="91">
        <v>50</v>
      </c>
      <c r="H22" s="92">
        <f>SUM(F22:G22)</f>
        <v>81</v>
      </c>
      <c r="I22" s="93">
        <v>0</v>
      </c>
      <c r="J22" s="95">
        <v>73</v>
      </c>
      <c r="K22" s="91">
        <v>64</v>
      </c>
      <c r="L22" s="91">
        <v>45</v>
      </c>
      <c r="M22" s="91">
        <v>37</v>
      </c>
      <c r="N22" s="91">
        <v>29</v>
      </c>
      <c r="O22" s="101">
        <f>SUM(I22:N22)</f>
        <v>248</v>
      </c>
      <c r="P22" s="94">
        <f>O22+H22</f>
        <v>329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2040</v>
      </c>
      <c r="G23" s="96">
        <f aca="true" t="shared" si="2" ref="G23:N23">SUM(G21:G22)</f>
        <v>1029</v>
      </c>
      <c r="H23" s="97">
        <f>SUM(F23:G23)</f>
        <v>3069</v>
      </c>
      <c r="I23" s="98">
        <f t="shared" si="2"/>
        <v>0</v>
      </c>
      <c r="J23" s="100">
        <f t="shared" si="2"/>
        <v>1908</v>
      </c>
      <c r="K23" s="96">
        <f t="shared" si="2"/>
        <v>1398</v>
      </c>
      <c r="L23" s="96">
        <f t="shared" si="2"/>
        <v>1044</v>
      </c>
      <c r="M23" s="96">
        <f t="shared" si="2"/>
        <v>617</v>
      </c>
      <c r="N23" s="96">
        <f t="shared" si="2"/>
        <v>510</v>
      </c>
      <c r="O23" s="102">
        <f>SUM(I23:N23)</f>
        <v>5477</v>
      </c>
      <c r="P23" s="99">
        <f>O23+H23</f>
        <v>8546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15</v>
      </c>
      <c r="H28" s="92">
        <f>SUM(F28:G28)</f>
        <v>18</v>
      </c>
      <c r="I28" s="93">
        <v>0</v>
      </c>
      <c r="J28" s="95">
        <v>124</v>
      </c>
      <c r="K28" s="91">
        <v>114</v>
      </c>
      <c r="L28" s="91">
        <v>113</v>
      </c>
      <c r="M28" s="91">
        <v>96</v>
      </c>
      <c r="N28" s="91">
        <v>44</v>
      </c>
      <c r="O28" s="101">
        <f>SUM(I28:N28)</f>
        <v>491</v>
      </c>
      <c r="P28" s="94">
        <f>O28+H28</f>
        <v>509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1</v>
      </c>
      <c r="L29" s="91">
        <v>2</v>
      </c>
      <c r="M29" s="91">
        <v>1</v>
      </c>
      <c r="N29" s="91">
        <v>3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15</v>
      </c>
      <c r="H30" s="97">
        <f>SUM(F30:G30)</f>
        <v>18</v>
      </c>
      <c r="I30" s="98">
        <f aca="true" t="shared" si="3" ref="I30:N30">SUM(I28:I29)</f>
        <v>0</v>
      </c>
      <c r="J30" s="100">
        <f t="shared" si="3"/>
        <v>125</v>
      </c>
      <c r="K30" s="96">
        <f t="shared" si="3"/>
        <v>115</v>
      </c>
      <c r="L30" s="96">
        <f t="shared" si="3"/>
        <v>115</v>
      </c>
      <c r="M30" s="96">
        <f t="shared" si="3"/>
        <v>97</v>
      </c>
      <c r="N30" s="96">
        <f t="shared" si="3"/>
        <v>47</v>
      </c>
      <c r="O30" s="102">
        <f>SUM(I30:N30)</f>
        <v>499</v>
      </c>
      <c r="P30" s="99">
        <f>O30+H30</f>
        <v>517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69</v>
      </c>
      <c r="J35" s="105">
        <f t="shared" si="4"/>
        <v>164</v>
      </c>
      <c r="K35" s="105">
        <f t="shared" si="4"/>
        <v>283</v>
      </c>
      <c r="L35" s="105">
        <f t="shared" si="4"/>
        <v>315</v>
      </c>
      <c r="M35" s="105">
        <f t="shared" si="4"/>
        <v>358</v>
      </c>
      <c r="N35" s="106">
        <f aca="true" t="shared" si="6" ref="N35:N44">SUM(I35:M35)</f>
        <v>1189</v>
      </c>
      <c r="O35" s="107">
        <f aca="true" t="shared" si="7" ref="O35:O43">SUM(H35+N35)</f>
        <v>1189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69</v>
      </c>
      <c r="J36" s="91">
        <v>164</v>
      </c>
      <c r="K36" s="91">
        <v>283</v>
      </c>
      <c r="L36" s="91">
        <v>314</v>
      </c>
      <c r="M36" s="91">
        <v>352</v>
      </c>
      <c r="N36" s="101">
        <f t="shared" si="6"/>
        <v>1182</v>
      </c>
      <c r="O36" s="94">
        <f t="shared" si="7"/>
        <v>1182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148</v>
      </c>
      <c r="J38" s="105">
        <f>SUM(J39:J40)</f>
        <v>217</v>
      </c>
      <c r="K38" s="105">
        <f>SUM(K39:K40)</f>
        <v>245</v>
      </c>
      <c r="L38" s="105">
        <f>SUM(L39:L40)</f>
        <v>178</v>
      </c>
      <c r="M38" s="105">
        <f>SUM(M39:M40)</f>
        <v>137</v>
      </c>
      <c r="N38" s="106">
        <f t="shared" si="6"/>
        <v>925</v>
      </c>
      <c r="O38" s="107">
        <f t="shared" si="7"/>
        <v>925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146</v>
      </c>
      <c r="J39" s="91">
        <v>213</v>
      </c>
      <c r="K39" s="91">
        <v>244</v>
      </c>
      <c r="L39" s="91">
        <v>176</v>
      </c>
      <c r="M39" s="91">
        <v>128</v>
      </c>
      <c r="N39" s="101">
        <f t="shared" si="6"/>
        <v>907</v>
      </c>
      <c r="O39" s="94">
        <f t="shared" si="7"/>
        <v>907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4</v>
      </c>
      <c r="K40" s="96">
        <v>1</v>
      </c>
      <c r="L40" s="96">
        <v>2</v>
      </c>
      <c r="M40" s="96">
        <v>9</v>
      </c>
      <c r="N40" s="102">
        <f t="shared" si="6"/>
        <v>18</v>
      </c>
      <c r="O40" s="99">
        <f t="shared" si="7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3</v>
      </c>
      <c r="J41" s="105">
        <f>SUM(J42:J43)</f>
        <v>7</v>
      </c>
      <c r="K41" s="105">
        <f>SUM(K42:K43)</f>
        <v>17</v>
      </c>
      <c r="L41" s="105">
        <f>SUM(L42:L43)</f>
        <v>50</v>
      </c>
      <c r="M41" s="105">
        <f>SUM(M42:M43)</f>
        <v>164</v>
      </c>
      <c r="N41" s="106">
        <f t="shared" si="6"/>
        <v>241</v>
      </c>
      <c r="O41" s="107">
        <f t="shared" si="7"/>
        <v>241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3</v>
      </c>
      <c r="J42" s="91">
        <v>7</v>
      </c>
      <c r="K42" s="91">
        <v>17</v>
      </c>
      <c r="L42" s="91">
        <v>46</v>
      </c>
      <c r="M42" s="91">
        <v>163</v>
      </c>
      <c r="N42" s="101">
        <f t="shared" si="6"/>
        <v>236</v>
      </c>
      <c r="O42" s="94">
        <f t="shared" si="7"/>
        <v>236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4</v>
      </c>
      <c r="M43" s="96">
        <v>1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217</v>
      </c>
      <c r="J44" s="96">
        <v>387</v>
      </c>
      <c r="K44" s="96">
        <v>542</v>
      </c>
      <c r="L44" s="96">
        <v>536</v>
      </c>
      <c r="M44" s="96">
        <v>658</v>
      </c>
      <c r="N44" s="102">
        <f t="shared" si="6"/>
        <v>2340</v>
      </c>
      <c r="O44" s="110">
        <f>H44+N44</f>
        <v>2340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E24" sqref="E24:F2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平成２１年９月月報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4745</v>
      </c>
      <c r="H12" s="183">
        <f t="shared" si="0"/>
        <v>2662</v>
      </c>
      <c r="I12" s="184">
        <f t="shared" si="0"/>
        <v>7407</v>
      </c>
      <c r="J12" s="185">
        <f>J13+J19+J22+J26+J30+J31</f>
        <v>0</v>
      </c>
      <c r="K12" s="183">
        <f t="shared" si="0"/>
        <v>5710</v>
      </c>
      <c r="L12" s="182">
        <f t="shared" si="0"/>
        <v>4675</v>
      </c>
      <c r="M12" s="182">
        <f t="shared" si="0"/>
        <v>3885</v>
      </c>
      <c r="N12" s="182">
        <f t="shared" si="0"/>
        <v>2428</v>
      </c>
      <c r="O12" s="183">
        <f t="shared" si="0"/>
        <v>2322</v>
      </c>
      <c r="P12" s="182">
        <f t="shared" si="0"/>
        <v>19020</v>
      </c>
      <c r="Q12" s="186">
        <f t="shared" si="0"/>
        <v>26427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1623</v>
      </c>
      <c r="H13" s="188">
        <f t="shared" si="1"/>
        <v>734</v>
      </c>
      <c r="I13" s="189">
        <f t="shared" si="1"/>
        <v>2357</v>
      </c>
      <c r="J13" s="190">
        <f t="shared" si="1"/>
        <v>0</v>
      </c>
      <c r="K13" s="188">
        <f t="shared" si="1"/>
        <v>1755</v>
      </c>
      <c r="L13" s="187">
        <f t="shared" si="1"/>
        <v>1376</v>
      </c>
      <c r="M13" s="187">
        <f t="shared" si="1"/>
        <v>1201</v>
      </c>
      <c r="N13" s="187">
        <f t="shared" si="1"/>
        <v>845</v>
      </c>
      <c r="O13" s="188">
        <f t="shared" si="1"/>
        <v>1081</v>
      </c>
      <c r="P13" s="187">
        <f t="shared" si="1"/>
        <v>6258</v>
      </c>
      <c r="Q13" s="191">
        <f t="shared" si="1"/>
        <v>8615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1431</v>
      </c>
      <c r="H14" s="188">
        <v>557</v>
      </c>
      <c r="I14" s="189">
        <f>SUM(G14:H14)</f>
        <v>1988</v>
      </c>
      <c r="J14" s="190">
        <v>0</v>
      </c>
      <c r="K14" s="188">
        <v>1208</v>
      </c>
      <c r="L14" s="187">
        <v>788</v>
      </c>
      <c r="M14" s="187">
        <v>601</v>
      </c>
      <c r="N14" s="187">
        <v>395</v>
      </c>
      <c r="O14" s="188">
        <v>412</v>
      </c>
      <c r="P14" s="187">
        <f>SUM(J14:O14)</f>
        <v>3404</v>
      </c>
      <c r="Q14" s="191">
        <f>I14+P14</f>
        <v>5392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5</v>
      </c>
      <c r="L15" s="187">
        <v>8</v>
      </c>
      <c r="M15" s="187">
        <v>35</v>
      </c>
      <c r="N15" s="187">
        <v>56</v>
      </c>
      <c r="O15" s="188">
        <v>163</v>
      </c>
      <c r="P15" s="187">
        <f>SUM(J15:O15)</f>
        <v>267</v>
      </c>
      <c r="Q15" s="191">
        <f>I15+P15</f>
        <v>267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76</v>
      </c>
      <c r="H16" s="188">
        <v>91</v>
      </c>
      <c r="I16" s="189">
        <f>SUM(G16:H16)</f>
        <v>167</v>
      </c>
      <c r="J16" s="190">
        <v>0</v>
      </c>
      <c r="K16" s="188">
        <v>240</v>
      </c>
      <c r="L16" s="187">
        <v>245</v>
      </c>
      <c r="M16" s="187">
        <v>281</v>
      </c>
      <c r="N16" s="187">
        <v>188</v>
      </c>
      <c r="O16" s="188">
        <v>251</v>
      </c>
      <c r="P16" s="187">
        <f>SUM(J16:O16)</f>
        <v>1205</v>
      </c>
      <c r="Q16" s="191">
        <f>I16+P16</f>
        <v>1372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9</v>
      </c>
      <c r="H17" s="188">
        <v>13</v>
      </c>
      <c r="I17" s="189">
        <f>SUM(G17:H17)</f>
        <v>22</v>
      </c>
      <c r="J17" s="190">
        <v>0</v>
      </c>
      <c r="K17" s="188">
        <v>22</v>
      </c>
      <c r="L17" s="187">
        <v>30</v>
      </c>
      <c r="M17" s="187">
        <v>19</v>
      </c>
      <c r="N17" s="187">
        <v>19</v>
      </c>
      <c r="O17" s="188">
        <v>14</v>
      </c>
      <c r="P17" s="187">
        <f>SUM(J17:O17)</f>
        <v>104</v>
      </c>
      <c r="Q17" s="191">
        <f>I17+P17</f>
        <v>126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107</v>
      </c>
      <c r="H18" s="188">
        <v>73</v>
      </c>
      <c r="I18" s="189">
        <f>SUM(G18:H18)</f>
        <v>180</v>
      </c>
      <c r="J18" s="190">
        <v>0</v>
      </c>
      <c r="K18" s="188">
        <v>280</v>
      </c>
      <c r="L18" s="187">
        <v>305</v>
      </c>
      <c r="M18" s="187">
        <v>265</v>
      </c>
      <c r="N18" s="187">
        <v>187</v>
      </c>
      <c r="O18" s="188">
        <v>241</v>
      </c>
      <c r="P18" s="187">
        <f>SUM(J18:O18)</f>
        <v>1278</v>
      </c>
      <c r="Q18" s="191">
        <f>I18+P18</f>
        <v>1458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620</v>
      </c>
      <c r="H19" s="188">
        <f t="shared" si="2"/>
        <v>479</v>
      </c>
      <c r="I19" s="189">
        <f t="shared" si="2"/>
        <v>1099</v>
      </c>
      <c r="J19" s="190">
        <f t="shared" si="2"/>
        <v>0</v>
      </c>
      <c r="K19" s="188">
        <f t="shared" si="2"/>
        <v>1056</v>
      </c>
      <c r="L19" s="187">
        <f>SUM(L20:L21)</f>
        <v>879</v>
      </c>
      <c r="M19" s="187">
        <f t="shared" si="2"/>
        <v>662</v>
      </c>
      <c r="N19" s="187">
        <f t="shared" si="2"/>
        <v>353</v>
      </c>
      <c r="O19" s="188">
        <f t="shared" si="2"/>
        <v>167</v>
      </c>
      <c r="P19" s="187">
        <f>SUM(P20:P21)</f>
        <v>3117</v>
      </c>
      <c r="Q19" s="191">
        <f t="shared" si="2"/>
        <v>4216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518</v>
      </c>
      <c r="H20" s="188">
        <v>392</v>
      </c>
      <c r="I20" s="189">
        <f>SUM(G20:H20)</f>
        <v>910</v>
      </c>
      <c r="J20" s="190">
        <v>0</v>
      </c>
      <c r="K20" s="188">
        <v>855</v>
      </c>
      <c r="L20" s="187">
        <v>660</v>
      </c>
      <c r="M20" s="187">
        <v>515</v>
      </c>
      <c r="N20" s="187">
        <v>266</v>
      </c>
      <c r="O20" s="188">
        <v>136</v>
      </c>
      <c r="P20" s="187">
        <f>SUM(J20:O20)</f>
        <v>2432</v>
      </c>
      <c r="Q20" s="191">
        <f>I20+P20</f>
        <v>3342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102</v>
      </c>
      <c r="H21" s="188">
        <v>87</v>
      </c>
      <c r="I21" s="189">
        <f>SUM(G21:H21)</f>
        <v>189</v>
      </c>
      <c r="J21" s="190">
        <v>0</v>
      </c>
      <c r="K21" s="188">
        <v>201</v>
      </c>
      <c r="L21" s="187">
        <v>219</v>
      </c>
      <c r="M21" s="187">
        <v>147</v>
      </c>
      <c r="N21" s="187">
        <v>87</v>
      </c>
      <c r="O21" s="188">
        <v>31</v>
      </c>
      <c r="P21" s="187">
        <f>SUM(J21:O21)</f>
        <v>685</v>
      </c>
      <c r="Q21" s="191">
        <f>I21+P21</f>
        <v>874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26</v>
      </c>
      <c r="I22" s="189">
        <f t="shared" si="3"/>
        <v>34</v>
      </c>
      <c r="J22" s="190">
        <f t="shared" si="3"/>
        <v>0</v>
      </c>
      <c r="K22" s="188">
        <f t="shared" si="3"/>
        <v>150</v>
      </c>
      <c r="L22" s="187">
        <f t="shared" si="3"/>
        <v>175</v>
      </c>
      <c r="M22" s="187">
        <f t="shared" si="3"/>
        <v>207</v>
      </c>
      <c r="N22" s="187">
        <f t="shared" si="3"/>
        <v>152</v>
      </c>
      <c r="O22" s="188">
        <f t="shared" si="3"/>
        <v>111</v>
      </c>
      <c r="P22" s="187">
        <f t="shared" si="3"/>
        <v>795</v>
      </c>
      <c r="Q22" s="191">
        <f t="shared" si="3"/>
        <v>829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8</v>
      </c>
      <c r="H23" s="188">
        <v>20</v>
      </c>
      <c r="I23" s="189">
        <f>SUM(G23:H23)</f>
        <v>28</v>
      </c>
      <c r="J23" s="190">
        <v>0</v>
      </c>
      <c r="K23" s="188">
        <v>132</v>
      </c>
      <c r="L23" s="187">
        <v>147</v>
      </c>
      <c r="M23" s="187">
        <v>173</v>
      </c>
      <c r="N23" s="187">
        <v>118</v>
      </c>
      <c r="O23" s="188">
        <v>78</v>
      </c>
      <c r="P23" s="187">
        <f>SUM(J23:O23)</f>
        <v>648</v>
      </c>
      <c r="Q23" s="191">
        <f>I23+P23</f>
        <v>676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6</v>
      </c>
      <c r="I24" s="189">
        <f>SUM(G24:H24)</f>
        <v>6</v>
      </c>
      <c r="J24" s="190">
        <v>0</v>
      </c>
      <c r="K24" s="188">
        <v>18</v>
      </c>
      <c r="L24" s="187">
        <v>28</v>
      </c>
      <c r="M24" s="187">
        <v>34</v>
      </c>
      <c r="N24" s="187">
        <v>34</v>
      </c>
      <c r="O24" s="188">
        <v>33</v>
      </c>
      <c r="P24" s="187">
        <f>SUM(J24:O24)</f>
        <v>147</v>
      </c>
      <c r="Q24" s="191">
        <f>I24+P24</f>
        <v>153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441</v>
      </c>
      <c r="H26" s="188">
        <f t="shared" si="4"/>
        <v>399</v>
      </c>
      <c r="I26" s="189">
        <f t="shared" si="4"/>
        <v>840</v>
      </c>
      <c r="J26" s="190">
        <f t="shared" si="4"/>
        <v>0</v>
      </c>
      <c r="K26" s="188">
        <f t="shared" si="4"/>
        <v>825</v>
      </c>
      <c r="L26" s="187">
        <f t="shared" si="4"/>
        <v>875</v>
      </c>
      <c r="M26" s="187">
        <f t="shared" si="4"/>
        <v>783</v>
      </c>
      <c r="N26" s="187">
        <f t="shared" si="4"/>
        <v>500</v>
      </c>
      <c r="O26" s="188">
        <f t="shared" si="4"/>
        <v>461</v>
      </c>
      <c r="P26" s="187">
        <f t="shared" si="4"/>
        <v>3444</v>
      </c>
      <c r="Q26" s="191">
        <f t="shared" si="4"/>
        <v>4284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391</v>
      </c>
      <c r="H27" s="188">
        <v>360</v>
      </c>
      <c r="I27" s="189">
        <f>SUM(G27:H27)</f>
        <v>751</v>
      </c>
      <c r="J27" s="190">
        <v>0</v>
      </c>
      <c r="K27" s="188">
        <v>769</v>
      </c>
      <c r="L27" s="187">
        <v>842</v>
      </c>
      <c r="M27" s="187">
        <v>750</v>
      </c>
      <c r="N27" s="187">
        <v>478</v>
      </c>
      <c r="O27" s="188">
        <v>454</v>
      </c>
      <c r="P27" s="187">
        <f>SUM(J27:O27)</f>
        <v>3293</v>
      </c>
      <c r="Q27" s="191">
        <f>I27+P27</f>
        <v>4044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28</v>
      </c>
      <c r="H28" s="188">
        <v>22</v>
      </c>
      <c r="I28" s="189">
        <f>SUM(G28:H28)</f>
        <v>50</v>
      </c>
      <c r="J28" s="190">
        <v>0</v>
      </c>
      <c r="K28" s="188">
        <v>34</v>
      </c>
      <c r="L28" s="187">
        <v>16</v>
      </c>
      <c r="M28" s="187">
        <v>26</v>
      </c>
      <c r="N28" s="187">
        <v>17</v>
      </c>
      <c r="O28" s="188">
        <v>4</v>
      </c>
      <c r="P28" s="187">
        <f>SUM(J28:O28)</f>
        <v>97</v>
      </c>
      <c r="Q28" s="191">
        <f>I28+P28</f>
        <v>147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22</v>
      </c>
      <c r="H29" s="188">
        <v>17</v>
      </c>
      <c r="I29" s="189">
        <f>SUM(G29:H29)</f>
        <v>39</v>
      </c>
      <c r="J29" s="190">
        <v>0</v>
      </c>
      <c r="K29" s="188">
        <v>22</v>
      </c>
      <c r="L29" s="187">
        <v>17</v>
      </c>
      <c r="M29" s="187">
        <v>7</v>
      </c>
      <c r="N29" s="187">
        <v>5</v>
      </c>
      <c r="O29" s="188">
        <v>3</v>
      </c>
      <c r="P29" s="187">
        <f>SUM(J29:O29)</f>
        <v>54</v>
      </c>
      <c r="Q29" s="191">
        <f>I29+P29</f>
        <v>93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77</v>
      </c>
      <c r="H30" s="188">
        <v>30</v>
      </c>
      <c r="I30" s="189">
        <f>SUM(G30:H30)</f>
        <v>107</v>
      </c>
      <c r="J30" s="190">
        <v>0</v>
      </c>
      <c r="K30" s="188">
        <v>104</v>
      </c>
      <c r="L30" s="187">
        <v>75</v>
      </c>
      <c r="M30" s="187">
        <v>82</v>
      </c>
      <c r="N30" s="187">
        <v>58</v>
      </c>
      <c r="O30" s="188">
        <v>53</v>
      </c>
      <c r="P30" s="187">
        <f>SUM(J30:O30)</f>
        <v>372</v>
      </c>
      <c r="Q30" s="191">
        <f>I30+P30</f>
        <v>479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1976</v>
      </c>
      <c r="H31" s="193">
        <v>994</v>
      </c>
      <c r="I31" s="194">
        <f>SUM(G31:H31)</f>
        <v>2970</v>
      </c>
      <c r="J31" s="195">
        <v>0</v>
      </c>
      <c r="K31" s="193">
        <v>1820</v>
      </c>
      <c r="L31" s="192">
        <v>1295</v>
      </c>
      <c r="M31" s="192">
        <v>950</v>
      </c>
      <c r="N31" s="192">
        <v>520</v>
      </c>
      <c r="O31" s="193">
        <v>449</v>
      </c>
      <c r="P31" s="194">
        <f>SUM(J31:O31)</f>
        <v>5034</v>
      </c>
      <c r="Q31" s="196">
        <f>I31+P31</f>
        <v>8004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18</v>
      </c>
      <c r="I32" s="184">
        <f t="shared" si="5"/>
        <v>21</v>
      </c>
      <c r="J32" s="185">
        <f t="shared" si="5"/>
        <v>0</v>
      </c>
      <c r="K32" s="183">
        <f t="shared" si="5"/>
        <v>125</v>
      </c>
      <c r="L32" s="182">
        <f t="shared" si="5"/>
        <v>117</v>
      </c>
      <c r="M32" s="182">
        <f t="shared" si="5"/>
        <v>117</v>
      </c>
      <c r="N32" s="182">
        <f t="shared" si="5"/>
        <v>100</v>
      </c>
      <c r="O32" s="183">
        <f t="shared" si="5"/>
        <v>51</v>
      </c>
      <c r="P32" s="182">
        <f t="shared" si="5"/>
        <v>510</v>
      </c>
      <c r="Q32" s="186">
        <f t="shared" si="5"/>
        <v>531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2</v>
      </c>
      <c r="I34" s="189">
        <f>SUM(G34:H34)</f>
        <v>4</v>
      </c>
      <c r="J34" s="190">
        <v>0</v>
      </c>
      <c r="K34" s="188">
        <v>18</v>
      </c>
      <c r="L34" s="187">
        <v>19</v>
      </c>
      <c r="M34" s="187">
        <v>30</v>
      </c>
      <c r="N34" s="187">
        <v>32</v>
      </c>
      <c r="O34" s="188">
        <v>23</v>
      </c>
      <c r="P34" s="187">
        <f t="shared" si="6"/>
        <v>122</v>
      </c>
      <c r="Q34" s="191">
        <f t="shared" si="7"/>
        <v>126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10</v>
      </c>
      <c r="I35" s="189">
        <f>SUM(G35:H35)</f>
        <v>11</v>
      </c>
      <c r="J35" s="190">
        <v>0</v>
      </c>
      <c r="K35" s="188">
        <v>10</v>
      </c>
      <c r="L35" s="187">
        <v>19</v>
      </c>
      <c r="M35" s="187">
        <v>16</v>
      </c>
      <c r="N35" s="187">
        <v>11</v>
      </c>
      <c r="O35" s="188">
        <v>0</v>
      </c>
      <c r="P35" s="187">
        <f t="shared" si="6"/>
        <v>56</v>
      </c>
      <c r="Q35" s="191">
        <f t="shared" si="7"/>
        <v>67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6</v>
      </c>
      <c r="I36" s="189">
        <f>SUM(G36:H36)</f>
        <v>6</v>
      </c>
      <c r="J36" s="200"/>
      <c r="K36" s="188">
        <v>97</v>
      </c>
      <c r="L36" s="187">
        <v>79</v>
      </c>
      <c r="M36" s="187">
        <v>71</v>
      </c>
      <c r="N36" s="187">
        <v>57</v>
      </c>
      <c r="O36" s="188">
        <v>28</v>
      </c>
      <c r="P36" s="187">
        <f t="shared" si="6"/>
        <v>332</v>
      </c>
      <c r="Q36" s="191">
        <f t="shared" si="7"/>
        <v>338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227</v>
      </c>
      <c r="L39" s="182">
        <f t="shared" si="8"/>
        <v>395</v>
      </c>
      <c r="M39" s="182">
        <f t="shared" si="8"/>
        <v>556</v>
      </c>
      <c r="N39" s="182">
        <f t="shared" si="8"/>
        <v>549</v>
      </c>
      <c r="O39" s="183">
        <f t="shared" si="8"/>
        <v>667</v>
      </c>
      <c r="P39" s="182">
        <f t="shared" si="8"/>
        <v>2394</v>
      </c>
      <c r="Q39" s="186">
        <f t="shared" si="8"/>
        <v>2394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69</v>
      </c>
      <c r="L40" s="187">
        <v>167</v>
      </c>
      <c r="M40" s="187">
        <v>283</v>
      </c>
      <c r="N40" s="187">
        <v>315</v>
      </c>
      <c r="O40" s="188">
        <v>359</v>
      </c>
      <c r="P40" s="187">
        <f>SUM(J40:O40)</f>
        <v>1193</v>
      </c>
      <c r="Q40" s="191">
        <f>I40+P40</f>
        <v>1193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155</v>
      </c>
      <c r="L41" s="187">
        <v>221</v>
      </c>
      <c r="M41" s="187">
        <v>256</v>
      </c>
      <c r="N41" s="187">
        <v>182</v>
      </c>
      <c r="O41" s="188">
        <v>141</v>
      </c>
      <c r="P41" s="187">
        <f>SUM(J41:O41)</f>
        <v>955</v>
      </c>
      <c r="Q41" s="191">
        <f>I41+P41</f>
        <v>955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3</v>
      </c>
      <c r="L42" s="209">
        <v>7</v>
      </c>
      <c r="M42" s="209">
        <v>17</v>
      </c>
      <c r="N42" s="209">
        <v>52</v>
      </c>
      <c r="O42" s="208">
        <v>167</v>
      </c>
      <c r="P42" s="209">
        <f>SUM(J42:O42)</f>
        <v>246</v>
      </c>
      <c r="Q42" s="210">
        <f>I42+P42</f>
        <v>246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4748</v>
      </c>
      <c r="H43" s="212">
        <f t="shared" si="9"/>
        <v>2680</v>
      </c>
      <c r="I43" s="213">
        <f t="shared" si="9"/>
        <v>7428</v>
      </c>
      <c r="J43" s="214">
        <f>J12+J32+J39</f>
        <v>0</v>
      </c>
      <c r="K43" s="212">
        <f t="shared" si="9"/>
        <v>6062</v>
      </c>
      <c r="L43" s="211">
        <f t="shared" si="9"/>
        <v>5187</v>
      </c>
      <c r="M43" s="211">
        <f t="shared" si="9"/>
        <v>4558</v>
      </c>
      <c r="N43" s="211">
        <f t="shared" si="9"/>
        <v>3077</v>
      </c>
      <c r="O43" s="212">
        <f t="shared" si="9"/>
        <v>3040</v>
      </c>
      <c r="P43" s="211">
        <f t="shared" si="9"/>
        <v>21924</v>
      </c>
      <c r="Q43" s="215">
        <f t="shared" si="9"/>
        <v>29352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6021545</v>
      </c>
      <c r="H45" s="183">
        <f t="shared" si="10"/>
        <v>5409338</v>
      </c>
      <c r="I45" s="184">
        <f t="shared" si="10"/>
        <v>11430883</v>
      </c>
      <c r="J45" s="185">
        <f t="shared" si="10"/>
        <v>0</v>
      </c>
      <c r="K45" s="183">
        <f t="shared" si="10"/>
        <v>18370970</v>
      </c>
      <c r="L45" s="182">
        <f t="shared" si="10"/>
        <v>17514156</v>
      </c>
      <c r="M45" s="182">
        <f t="shared" si="10"/>
        <v>18341316</v>
      </c>
      <c r="N45" s="182">
        <f t="shared" si="10"/>
        <v>12676313</v>
      </c>
      <c r="O45" s="183">
        <f t="shared" si="10"/>
        <v>13055411</v>
      </c>
      <c r="P45" s="182">
        <f t="shared" si="10"/>
        <v>79958166</v>
      </c>
      <c r="Q45" s="186">
        <f t="shared" si="10"/>
        <v>91389049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2873307</v>
      </c>
      <c r="H46" s="188">
        <f t="shared" si="11"/>
        <v>1884624</v>
      </c>
      <c r="I46" s="189">
        <f t="shared" si="11"/>
        <v>4757931</v>
      </c>
      <c r="J46" s="190">
        <f t="shared" si="11"/>
        <v>0</v>
      </c>
      <c r="K46" s="188">
        <f t="shared" si="11"/>
        <v>6994331</v>
      </c>
      <c r="L46" s="187">
        <f t="shared" si="11"/>
        <v>6764101</v>
      </c>
      <c r="M46" s="187">
        <f t="shared" si="11"/>
        <v>7016203</v>
      </c>
      <c r="N46" s="187">
        <f t="shared" si="11"/>
        <v>5490990</v>
      </c>
      <c r="O46" s="188">
        <f t="shared" si="11"/>
        <v>7589048</v>
      </c>
      <c r="P46" s="187">
        <f t="shared" si="11"/>
        <v>33854673</v>
      </c>
      <c r="Q46" s="191">
        <f t="shared" si="11"/>
        <v>38612604</v>
      </c>
    </row>
    <row r="47" spans="3:17" ht="18" customHeight="1">
      <c r="C47" s="130"/>
      <c r="D47" s="133"/>
      <c r="E47" s="134" t="s">
        <v>92</v>
      </c>
      <c r="F47" s="135"/>
      <c r="G47" s="187">
        <v>2602231</v>
      </c>
      <c r="H47" s="188">
        <v>1453705</v>
      </c>
      <c r="I47" s="189">
        <f>SUM(G47:H47)</f>
        <v>4055936</v>
      </c>
      <c r="J47" s="190">
        <v>0</v>
      </c>
      <c r="K47" s="188">
        <v>5691433</v>
      </c>
      <c r="L47" s="187">
        <v>5209281</v>
      </c>
      <c r="M47" s="187">
        <v>5094806</v>
      </c>
      <c r="N47" s="187">
        <v>3895275</v>
      </c>
      <c r="O47" s="188">
        <v>4647042</v>
      </c>
      <c r="P47" s="187">
        <f>SUM(J47:O47)</f>
        <v>24537837</v>
      </c>
      <c r="Q47" s="191">
        <f>I47+P47</f>
        <v>28593773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30000</v>
      </c>
      <c r="L48" s="187">
        <v>47500</v>
      </c>
      <c r="M48" s="187">
        <v>175969</v>
      </c>
      <c r="N48" s="187">
        <v>351125</v>
      </c>
      <c r="O48" s="188">
        <v>1025692</v>
      </c>
      <c r="P48" s="187">
        <f>SUM(J48:O48)</f>
        <v>1630286</v>
      </c>
      <c r="Q48" s="191">
        <f>I48+P48</f>
        <v>1630286</v>
      </c>
    </row>
    <row r="49" spans="3:17" ht="18" customHeight="1">
      <c r="C49" s="130"/>
      <c r="D49" s="133"/>
      <c r="E49" s="134" t="s">
        <v>94</v>
      </c>
      <c r="F49" s="135"/>
      <c r="G49" s="187">
        <v>155591</v>
      </c>
      <c r="H49" s="188">
        <v>338909</v>
      </c>
      <c r="I49" s="189">
        <f>SUM(G49:H49)</f>
        <v>494500</v>
      </c>
      <c r="J49" s="190">
        <v>0</v>
      </c>
      <c r="K49" s="188">
        <v>970756</v>
      </c>
      <c r="L49" s="187">
        <v>1131645</v>
      </c>
      <c r="M49" s="187">
        <v>1455685</v>
      </c>
      <c r="N49" s="187">
        <v>1001257</v>
      </c>
      <c r="O49" s="188">
        <v>1656940</v>
      </c>
      <c r="P49" s="187">
        <f>SUM(J49:O49)</f>
        <v>6216283</v>
      </c>
      <c r="Q49" s="191">
        <f>I49+P49</f>
        <v>6710783</v>
      </c>
    </row>
    <row r="50" spans="3:17" ht="18" customHeight="1">
      <c r="C50" s="130"/>
      <c r="D50" s="133"/>
      <c r="E50" s="134" t="s">
        <v>95</v>
      </c>
      <c r="F50" s="135"/>
      <c r="G50" s="187">
        <v>20875</v>
      </c>
      <c r="H50" s="188">
        <v>27870</v>
      </c>
      <c r="I50" s="189">
        <f>SUM(G50:H50)</f>
        <v>48745</v>
      </c>
      <c r="J50" s="190">
        <v>0</v>
      </c>
      <c r="K50" s="188">
        <v>62582</v>
      </c>
      <c r="L50" s="187">
        <v>98135</v>
      </c>
      <c r="M50" s="187">
        <v>58433</v>
      </c>
      <c r="N50" s="187">
        <v>66803</v>
      </c>
      <c r="O50" s="188">
        <v>35304</v>
      </c>
      <c r="P50" s="187">
        <f>SUM(J50:O50)</f>
        <v>321257</v>
      </c>
      <c r="Q50" s="191">
        <f>I50+P50</f>
        <v>370002</v>
      </c>
    </row>
    <row r="51" spans="3:17" ht="18" customHeight="1">
      <c r="C51" s="130"/>
      <c r="D51" s="133"/>
      <c r="E51" s="290" t="s">
        <v>105</v>
      </c>
      <c r="F51" s="291"/>
      <c r="G51" s="187">
        <v>94610</v>
      </c>
      <c r="H51" s="188">
        <v>64140</v>
      </c>
      <c r="I51" s="189">
        <f>SUM(G51:H51)</f>
        <v>158750</v>
      </c>
      <c r="J51" s="190">
        <v>0</v>
      </c>
      <c r="K51" s="188">
        <v>239560</v>
      </c>
      <c r="L51" s="187">
        <v>277540</v>
      </c>
      <c r="M51" s="187">
        <v>231310</v>
      </c>
      <c r="N51" s="187">
        <v>176530</v>
      </c>
      <c r="O51" s="188">
        <v>224070</v>
      </c>
      <c r="P51" s="187">
        <f>SUM(J51:O51)</f>
        <v>1149010</v>
      </c>
      <c r="Q51" s="191">
        <f>I51+P51</f>
        <v>1307760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1530771</v>
      </c>
      <c r="H52" s="188">
        <f t="shared" si="12"/>
        <v>2239285</v>
      </c>
      <c r="I52" s="189">
        <f t="shared" si="12"/>
        <v>3770056</v>
      </c>
      <c r="J52" s="190">
        <f t="shared" si="12"/>
        <v>0</v>
      </c>
      <c r="K52" s="188">
        <f t="shared" si="12"/>
        <v>5869107</v>
      </c>
      <c r="L52" s="187">
        <f t="shared" si="12"/>
        <v>5569302</v>
      </c>
      <c r="M52" s="187">
        <f t="shared" si="12"/>
        <v>5276631</v>
      </c>
      <c r="N52" s="187">
        <f t="shared" si="12"/>
        <v>2806625</v>
      </c>
      <c r="O52" s="188">
        <f t="shared" si="12"/>
        <v>1470897</v>
      </c>
      <c r="P52" s="187">
        <f t="shared" si="12"/>
        <v>20992562</v>
      </c>
      <c r="Q52" s="191">
        <f t="shared" si="12"/>
        <v>24762618</v>
      </c>
    </row>
    <row r="53" spans="3:17" ht="18" customHeight="1">
      <c r="C53" s="130"/>
      <c r="D53" s="133"/>
      <c r="E53" s="137" t="s">
        <v>97</v>
      </c>
      <c r="F53" s="137"/>
      <c r="G53" s="187">
        <v>1248850</v>
      </c>
      <c r="H53" s="188">
        <v>1788378</v>
      </c>
      <c r="I53" s="189">
        <f>SUM(G53:H53)</f>
        <v>3037228</v>
      </c>
      <c r="J53" s="190">
        <v>0</v>
      </c>
      <c r="K53" s="188">
        <v>4855437</v>
      </c>
      <c r="L53" s="187">
        <v>4301619</v>
      </c>
      <c r="M53" s="187">
        <v>4188345</v>
      </c>
      <c r="N53" s="187">
        <v>2123609</v>
      </c>
      <c r="O53" s="188">
        <v>1232510</v>
      </c>
      <c r="P53" s="187">
        <f>SUM(J53:O53)</f>
        <v>16701520</v>
      </c>
      <c r="Q53" s="191">
        <f>I53+P53</f>
        <v>19738748</v>
      </c>
    </row>
    <row r="54" spans="3:17" ht="18" customHeight="1">
      <c r="C54" s="130"/>
      <c r="D54" s="133"/>
      <c r="E54" s="137" t="s">
        <v>98</v>
      </c>
      <c r="F54" s="137"/>
      <c r="G54" s="187">
        <v>281921</v>
      </c>
      <c r="H54" s="188">
        <v>450907</v>
      </c>
      <c r="I54" s="189">
        <f>SUM(G54:H54)</f>
        <v>732828</v>
      </c>
      <c r="J54" s="190">
        <v>0</v>
      </c>
      <c r="K54" s="188">
        <v>1013670</v>
      </c>
      <c r="L54" s="187">
        <v>1267683</v>
      </c>
      <c r="M54" s="187">
        <v>1088286</v>
      </c>
      <c r="N54" s="187">
        <v>683016</v>
      </c>
      <c r="O54" s="188">
        <v>238387</v>
      </c>
      <c r="P54" s="187">
        <f>SUM(J54:O54)</f>
        <v>4291042</v>
      </c>
      <c r="Q54" s="191">
        <f>I54+P54</f>
        <v>5023870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15466</v>
      </c>
      <c r="H55" s="188">
        <f t="shared" si="13"/>
        <v>110405</v>
      </c>
      <c r="I55" s="189">
        <f t="shared" si="13"/>
        <v>125871</v>
      </c>
      <c r="J55" s="190">
        <f t="shared" si="13"/>
        <v>0</v>
      </c>
      <c r="K55" s="188">
        <f t="shared" si="13"/>
        <v>786582</v>
      </c>
      <c r="L55" s="187">
        <f t="shared" si="13"/>
        <v>1011123</v>
      </c>
      <c r="M55" s="187">
        <f t="shared" si="13"/>
        <v>1618010</v>
      </c>
      <c r="N55" s="187">
        <f t="shared" si="13"/>
        <v>1340415</v>
      </c>
      <c r="O55" s="188">
        <f t="shared" si="13"/>
        <v>990105</v>
      </c>
      <c r="P55" s="187">
        <f t="shared" si="13"/>
        <v>5746235</v>
      </c>
      <c r="Q55" s="191">
        <f t="shared" si="13"/>
        <v>5872106</v>
      </c>
    </row>
    <row r="56" spans="3:17" ht="18" customHeight="1">
      <c r="C56" s="130"/>
      <c r="D56" s="133"/>
      <c r="E56" s="134" t="s">
        <v>99</v>
      </c>
      <c r="F56" s="135"/>
      <c r="G56" s="187">
        <v>15466</v>
      </c>
      <c r="H56" s="188">
        <v>77874</v>
      </c>
      <c r="I56" s="189">
        <f>SUM(G56:H56)</f>
        <v>93340</v>
      </c>
      <c r="J56" s="190">
        <v>0</v>
      </c>
      <c r="K56" s="188">
        <v>715799</v>
      </c>
      <c r="L56" s="187">
        <v>853848</v>
      </c>
      <c r="M56" s="187">
        <v>1381086</v>
      </c>
      <c r="N56" s="187">
        <v>1094364</v>
      </c>
      <c r="O56" s="188">
        <v>743604</v>
      </c>
      <c r="P56" s="187">
        <f>SUM(J56:O56)</f>
        <v>4788701</v>
      </c>
      <c r="Q56" s="191">
        <f>I56+P56</f>
        <v>4882041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32531</v>
      </c>
      <c r="I57" s="189">
        <f>SUM(G57:H57)</f>
        <v>32531</v>
      </c>
      <c r="J57" s="190">
        <v>0</v>
      </c>
      <c r="K57" s="188">
        <v>70783</v>
      </c>
      <c r="L57" s="187">
        <v>157275</v>
      </c>
      <c r="M57" s="187">
        <v>236924</v>
      </c>
      <c r="N57" s="187">
        <v>246051</v>
      </c>
      <c r="O57" s="188">
        <v>246501</v>
      </c>
      <c r="P57" s="187">
        <f>SUM(J57:O57)</f>
        <v>957534</v>
      </c>
      <c r="Q57" s="191">
        <f>I57+P57</f>
        <v>990065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294644</v>
      </c>
      <c r="H59" s="188">
        <f t="shared" si="14"/>
        <v>303669</v>
      </c>
      <c r="I59" s="189">
        <f t="shared" si="14"/>
        <v>598313</v>
      </c>
      <c r="J59" s="190">
        <f t="shared" si="14"/>
        <v>0</v>
      </c>
      <c r="K59" s="188">
        <f t="shared" si="14"/>
        <v>772045</v>
      </c>
      <c r="L59" s="187">
        <f t="shared" si="14"/>
        <v>1179704</v>
      </c>
      <c r="M59" s="187">
        <f t="shared" si="14"/>
        <v>1228561</v>
      </c>
      <c r="N59" s="187">
        <f t="shared" si="14"/>
        <v>861827</v>
      </c>
      <c r="O59" s="188">
        <f t="shared" si="14"/>
        <v>959684</v>
      </c>
      <c r="P59" s="187">
        <f t="shared" si="14"/>
        <v>5001821</v>
      </c>
      <c r="Q59" s="191">
        <f t="shared" si="14"/>
        <v>5600134</v>
      </c>
    </row>
    <row r="60" spans="3:17" ht="18" customHeight="1">
      <c r="C60" s="130"/>
      <c r="D60" s="133"/>
      <c r="E60" s="134" t="s">
        <v>102</v>
      </c>
      <c r="F60" s="135"/>
      <c r="G60" s="187">
        <v>294644</v>
      </c>
      <c r="H60" s="188">
        <v>303669</v>
      </c>
      <c r="I60" s="189">
        <f>SUM(G60:H60)</f>
        <v>598313</v>
      </c>
      <c r="J60" s="190">
        <v>0</v>
      </c>
      <c r="K60" s="188">
        <v>772045</v>
      </c>
      <c r="L60" s="187">
        <v>1179704</v>
      </c>
      <c r="M60" s="187">
        <v>1228561</v>
      </c>
      <c r="N60" s="187">
        <v>861827</v>
      </c>
      <c r="O60" s="188">
        <v>959684</v>
      </c>
      <c r="P60" s="187">
        <f>SUM(J60:O60)</f>
        <v>5001821</v>
      </c>
      <c r="Q60" s="191">
        <f>I60+P60</f>
        <v>5600134</v>
      </c>
    </row>
    <row r="61" spans="3:17" ht="18" customHeight="1">
      <c r="C61" s="158"/>
      <c r="D61" s="134" t="s">
        <v>106</v>
      </c>
      <c r="E61" s="136"/>
      <c r="F61" s="136"/>
      <c r="G61" s="218">
        <v>468669</v>
      </c>
      <c r="H61" s="218">
        <v>449227</v>
      </c>
      <c r="I61" s="219">
        <f>SUM(G61:H61)</f>
        <v>917896</v>
      </c>
      <c r="J61" s="220">
        <v>0</v>
      </c>
      <c r="K61" s="218">
        <v>1810417</v>
      </c>
      <c r="L61" s="221">
        <v>1465576</v>
      </c>
      <c r="M61" s="221">
        <v>1782766</v>
      </c>
      <c r="N61" s="221">
        <v>1376206</v>
      </c>
      <c r="O61" s="218">
        <v>1338445</v>
      </c>
      <c r="P61" s="221">
        <f>SUM(J61:O61)</f>
        <v>7773410</v>
      </c>
      <c r="Q61" s="222">
        <f>I61+P61</f>
        <v>8691306</v>
      </c>
    </row>
    <row r="62" spans="3:17" ht="18" customHeight="1">
      <c r="C62" s="145"/>
      <c r="D62" s="146" t="s">
        <v>107</v>
      </c>
      <c r="E62" s="147"/>
      <c r="F62" s="147"/>
      <c r="G62" s="192">
        <v>838688</v>
      </c>
      <c r="H62" s="193">
        <v>422128</v>
      </c>
      <c r="I62" s="194">
        <f>SUM(G62:H62)</f>
        <v>1260816</v>
      </c>
      <c r="J62" s="195">
        <v>0</v>
      </c>
      <c r="K62" s="193">
        <v>2138488</v>
      </c>
      <c r="L62" s="192">
        <v>1524350</v>
      </c>
      <c r="M62" s="192">
        <v>1419145</v>
      </c>
      <c r="N62" s="192">
        <v>800250</v>
      </c>
      <c r="O62" s="193">
        <v>707232</v>
      </c>
      <c r="P62" s="194">
        <f>SUM(J62:O62)</f>
        <v>6589465</v>
      </c>
      <c r="Q62" s="196">
        <f>I62+P62</f>
        <v>7850281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12504</v>
      </c>
      <c r="H63" s="183">
        <f t="shared" si="15"/>
        <v>251366</v>
      </c>
      <c r="I63" s="184">
        <f t="shared" si="15"/>
        <v>263870</v>
      </c>
      <c r="J63" s="185">
        <f t="shared" si="15"/>
        <v>0</v>
      </c>
      <c r="K63" s="183">
        <f t="shared" si="15"/>
        <v>2778216</v>
      </c>
      <c r="L63" s="182">
        <f t="shared" si="15"/>
        <v>2593537</v>
      </c>
      <c r="M63" s="182">
        <f t="shared" si="15"/>
        <v>2640594</v>
      </c>
      <c r="N63" s="182">
        <f t="shared" si="15"/>
        <v>2226173</v>
      </c>
      <c r="O63" s="183">
        <f t="shared" si="15"/>
        <v>1019162</v>
      </c>
      <c r="P63" s="182">
        <f t="shared" si="15"/>
        <v>11257682</v>
      </c>
      <c r="Q63" s="186">
        <f t="shared" si="15"/>
        <v>11521552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7535</v>
      </c>
      <c r="H65" s="188">
        <v>16728</v>
      </c>
      <c r="I65" s="189">
        <f>SUM(G65:H65)</f>
        <v>24263</v>
      </c>
      <c r="J65" s="190">
        <v>0</v>
      </c>
      <c r="K65" s="188">
        <v>133680</v>
      </c>
      <c r="L65" s="187">
        <v>174003</v>
      </c>
      <c r="M65" s="187">
        <v>357593</v>
      </c>
      <c r="N65" s="187">
        <v>341680</v>
      </c>
      <c r="O65" s="188">
        <v>277506</v>
      </c>
      <c r="P65" s="187">
        <f t="shared" si="16"/>
        <v>1284462</v>
      </c>
      <c r="Q65" s="191">
        <f t="shared" si="17"/>
        <v>1308725</v>
      </c>
    </row>
    <row r="66" spans="3:17" ht="18" customHeight="1">
      <c r="C66" s="130"/>
      <c r="D66" s="284" t="s">
        <v>80</v>
      </c>
      <c r="E66" s="285"/>
      <c r="F66" s="286"/>
      <c r="G66" s="187">
        <v>4969</v>
      </c>
      <c r="H66" s="188">
        <v>79328</v>
      </c>
      <c r="I66" s="189">
        <f>SUM(G66:H66)</f>
        <v>84297</v>
      </c>
      <c r="J66" s="190">
        <v>0</v>
      </c>
      <c r="K66" s="188">
        <v>119520</v>
      </c>
      <c r="L66" s="187">
        <v>317512</v>
      </c>
      <c r="M66" s="187">
        <v>385006</v>
      </c>
      <c r="N66" s="187">
        <v>283578</v>
      </c>
      <c r="O66" s="188">
        <v>0</v>
      </c>
      <c r="P66" s="187">
        <f t="shared" si="16"/>
        <v>1105616</v>
      </c>
      <c r="Q66" s="191">
        <f t="shared" si="17"/>
        <v>1189913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155310</v>
      </c>
      <c r="I67" s="189">
        <f>SUM(G67:H67)</f>
        <v>155310</v>
      </c>
      <c r="J67" s="200"/>
      <c r="K67" s="188">
        <v>2525016</v>
      </c>
      <c r="L67" s="187">
        <v>2102022</v>
      </c>
      <c r="M67" s="187">
        <v>1897995</v>
      </c>
      <c r="N67" s="187">
        <v>1600915</v>
      </c>
      <c r="O67" s="188">
        <v>741656</v>
      </c>
      <c r="P67" s="187">
        <f t="shared" si="16"/>
        <v>8867604</v>
      </c>
      <c r="Q67" s="191">
        <f t="shared" si="17"/>
        <v>9022914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5299353</v>
      </c>
      <c r="L70" s="182">
        <f t="shared" si="18"/>
        <v>10125530</v>
      </c>
      <c r="M70" s="182">
        <f t="shared" si="18"/>
        <v>15107313</v>
      </c>
      <c r="N70" s="182">
        <f t="shared" si="18"/>
        <v>16038181</v>
      </c>
      <c r="O70" s="183">
        <f t="shared" si="18"/>
        <v>21430969</v>
      </c>
      <c r="P70" s="182">
        <f t="shared" si="18"/>
        <v>68001346</v>
      </c>
      <c r="Q70" s="186">
        <f t="shared" si="18"/>
        <v>68001346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1444859</v>
      </c>
      <c r="L71" s="187">
        <v>3928477</v>
      </c>
      <c r="M71" s="187">
        <v>7307968</v>
      </c>
      <c r="N71" s="187">
        <v>8740252</v>
      </c>
      <c r="O71" s="188">
        <v>10705498</v>
      </c>
      <c r="P71" s="187">
        <f>SUM(J71:O71)</f>
        <v>32127054</v>
      </c>
      <c r="Q71" s="191">
        <f>I71+P71</f>
        <v>32127054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3783679</v>
      </c>
      <c r="L72" s="187">
        <v>5970666</v>
      </c>
      <c r="M72" s="187">
        <v>7194409</v>
      </c>
      <c r="N72" s="187">
        <v>5436687</v>
      </c>
      <c r="O72" s="188">
        <v>4241206</v>
      </c>
      <c r="P72" s="187">
        <f>SUM(J72:O72)</f>
        <v>26626647</v>
      </c>
      <c r="Q72" s="191">
        <f>I72+P72</f>
        <v>26626647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70815</v>
      </c>
      <c r="L73" s="209">
        <v>226387</v>
      </c>
      <c r="M73" s="209">
        <v>604936</v>
      </c>
      <c r="N73" s="209">
        <v>1861242</v>
      </c>
      <c r="O73" s="208">
        <v>6484265</v>
      </c>
      <c r="P73" s="209">
        <f>SUM(J73:O73)</f>
        <v>9247645</v>
      </c>
      <c r="Q73" s="210">
        <f>I73+P73</f>
        <v>9247645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6034049</v>
      </c>
      <c r="H74" s="212">
        <f t="shared" si="19"/>
        <v>5660704</v>
      </c>
      <c r="I74" s="213">
        <f t="shared" si="19"/>
        <v>11694753</v>
      </c>
      <c r="J74" s="214">
        <f t="shared" si="19"/>
        <v>0</v>
      </c>
      <c r="K74" s="212">
        <f t="shared" si="19"/>
        <v>26448539</v>
      </c>
      <c r="L74" s="211">
        <f t="shared" si="19"/>
        <v>30233223</v>
      </c>
      <c r="M74" s="211">
        <f t="shared" si="19"/>
        <v>36089223</v>
      </c>
      <c r="N74" s="211">
        <f t="shared" si="19"/>
        <v>30940667</v>
      </c>
      <c r="O74" s="212">
        <f t="shared" si="19"/>
        <v>35505542</v>
      </c>
      <c r="P74" s="211">
        <f t="shared" si="19"/>
        <v>159217194</v>
      </c>
      <c r="Q74" s="215">
        <f t="shared" si="19"/>
        <v>170911947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66774703</v>
      </c>
      <c r="H76" s="183">
        <f t="shared" si="20"/>
        <v>59672937</v>
      </c>
      <c r="I76" s="184">
        <f t="shared" si="20"/>
        <v>126447640</v>
      </c>
      <c r="J76" s="185">
        <f t="shared" si="20"/>
        <v>0</v>
      </c>
      <c r="K76" s="223">
        <f t="shared" si="20"/>
        <v>197627909</v>
      </c>
      <c r="L76" s="182">
        <f t="shared" si="20"/>
        <v>186742610</v>
      </c>
      <c r="M76" s="182">
        <f t="shared" si="20"/>
        <v>194290616</v>
      </c>
      <c r="N76" s="182">
        <f t="shared" si="20"/>
        <v>134811015</v>
      </c>
      <c r="O76" s="183">
        <f t="shared" si="20"/>
        <v>138009799</v>
      </c>
      <c r="P76" s="182">
        <f t="shared" si="20"/>
        <v>851481949</v>
      </c>
      <c r="Q76" s="186">
        <f t="shared" si="20"/>
        <v>977929589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30638029</v>
      </c>
      <c r="H77" s="188">
        <f t="shared" si="21"/>
        <v>20057597</v>
      </c>
      <c r="I77" s="189">
        <f t="shared" si="21"/>
        <v>50695626</v>
      </c>
      <c r="J77" s="190">
        <f t="shared" si="21"/>
        <v>0</v>
      </c>
      <c r="K77" s="224">
        <f t="shared" si="21"/>
        <v>74469654</v>
      </c>
      <c r="L77" s="187">
        <f t="shared" si="21"/>
        <v>71949210</v>
      </c>
      <c r="M77" s="187">
        <f t="shared" si="21"/>
        <v>74670749</v>
      </c>
      <c r="N77" s="187">
        <f t="shared" si="21"/>
        <v>58430449</v>
      </c>
      <c r="O77" s="188">
        <f t="shared" si="21"/>
        <v>80759618</v>
      </c>
      <c r="P77" s="187">
        <f t="shared" si="21"/>
        <v>360279680</v>
      </c>
      <c r="Q77" s="191">
        <f t="shared" si="21"/>
        <v>410975306</v>
      </c>
    </row>
    <row r="78" spans="3:17" ht="18" customHeight="1">
      <c r="C78" s="130"/>
      <c r="D78" s="133"/>
      <c r="E78" s="134" t="s">
        <v>92</v>
      </c>
      <c r="F78" s="135"/>
      <c r="G78" s="187">
        <v>27831624</v>
      </c>
      <c r="H78" s="188">
        <v>15550686</v>
      </c>
      <c r="I78" s="189">
        <f>SUM(G78:H78)</f>
        <v>43382310</v>
      </c>
      <c r="J78" s="190">
        <v>0</v>
      </c>
      <c r="K78" s="224">
        <v>60859082</v>
      </c>
      <c r="L78" s="187">
        <v>55708901</v>
      </c>
      <c r="M78" s="187">
        <v>54502496</v>
      </c>
      <c r="N78" s="187">
        <v>41647720</v>
      </c>
      <c r="O78" s="188">
        <v>49695414</v>
      </c>
      <c r="P78" s="187">
        <f>SUM(J78:O78)</f>
        <v>262413613</v>
      </c>
      <c r="Q78" s="191">
        <f>I78+P78</f>
        <v>305795923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321000</v>
      </c>
      <c r="L79" s="187">
        <v>507375</v>
      </c>
      <c r="M79" s="187">
        <v>1882867</v>
      </c>
      <c r="N79" s="187">
        <v>3755417</v>
      </c>
      <c r="O79" s="188">
        <v>10974902</v>
      </c>
      <c r="P79" s="187">
        <f>SUM(J79:O79)</f>
        <v>17441561</v>
      </c>
      <c r="Q79" s="191">
        <f>I79+P79</f>
        <v>17441561</v>
      </c>
    </row>
    <row r="80" spans="3:17" ht="18" customHeight="1">
      <c r="C80" s="130"/>
      <c r="D80" s="133"/>
      <c r="E80" s="134" t="s">
        <v>94</v>
      </c>
      <c r="F80" s="135"/>
      <c r="G80" s="187">
        <v>1640760</v>
      </c>
      <c r="H80" s="188">
        <v>3571487</v>
      </c>
      <c r="I80" s="189">
        <f>SUM(G80:H80)</f>
        <v>5212247</v>
      </c>
      <c r="J80" s="190">
        <v>0</v>
      </c>
      <c r="K80" s="224">
        <v>10233740</v>
      </c>
      <c r="L80" s="187">
        <v>11922221</v>
      </c>
      <c r="M80" s="187">
        <v>15355825</v>
      </c>
      <c r="N80" s="187">
        <v>10557248</v>
      </c>
      <c r="O80" s="188">
        <v>17476493</v>
      </c>
      <c r="P80" s="187">
        <f>SUM(J80:O80)</f>
        <v>65545527</v>
      </c>
      <c r="Q80" s="191">
        <f>I80+P80</f>
        <v>70757774</v>
      </c>
    </row>
    <row r="81" spans="3:17" ht="18" customHeight="1">
      <c r="C81" s="130"/>
      <c r="D81" s="133"/>
      <c r="E81" s="134" t="s">
        <v>95</v>
      </c>
      <c r="F81" s="135"/>
      <c r="G81" s="187">
        <v>219545</v>
      </c>
      <c r="H81" s="188">
        <v>294024</v>
      </c>
      <c r="I81" s="189">
        <f>SUM(G81:H81)</f>
        <v>513569</v>
      </c>
      <c r="J81" s="190">
        <v>0</v>
      </c>
      <c r="K81" s="224">
        <v>660232</v>
      </c>
      <c r="L81" s="187">
        <v>1035313</v>
      </c>
      <c r="M81" s="187">
        <v>616461</v>
      </c>
      <c r="N81" s="187">
        <v>704764</v>
      </c>
      <c r="O81" s="188">
        <v>372109</v>
      </c>
      <c r="P81" s="187">
        <f>SUM(J81:O81)</f>
        <v>3388879</v>
      </c>
      <c r="Q81" s="191">
        <f>I81+P81</f>
        <v>3902448</v>
      </c>
    </row>
    <row r="82" spans="3:17" ht="18" customHeight="1">
      <c r="C82" s="130"/>
      <c r="D82" s="133"/>
      <c r="E82" s="290" t="s">
        <v>105</v>
      </c>
      <c r="F82" s="291"/>
      <c r="G82" s="187">
        <v>946100</v>
      </c>
      <c r="H82" s="188">
        <v>641400</v>
      </c>
      <c r="I82" s="189">
        <f>SUM(G82:H82)</f>
        <v>1587500</v>
      </c>
      <c r="J82" s="190">
        <v>0</v>
      </c>
      <c r="K82" s="224">
        <v>2395600</v>
      </c>
      <c r="L82" s="187">
        <v>2775400</v>
      </c>
      <c r="M82" s="187">
        <v>2313100</v>
      </c>
      <c r="N82" s="187">
        <v>1765300</v>
      </c>
      <c r="O82" s="188">
        <v>2240700</v>
      </c>
      <c r="P82" s="187">
        <f>SUM(J82:O82)</f>
        <v>11490100</v>
      </c>
      <c r="Q82" s="191">
        <f>I82+P82</f>
        <v>13077600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16019624</v>
      </c>
      <c r="H83" s="188">
        <f t="shared" si="22"/>
        <v>23439849</v>
      </c>
      <c r="I83" s="189">
        <f t="shared" si="22"/>
        <v>39459473</v>
      </c>
      <c r="J83" s="190">
        <f t="shared" si="22"/>
        <v>0</v>
      </c>
      <c r="K83" s="224">
        <f t="shared" si="22"/>
        <v>61413121</v>
      </c>
      <c r="L83" s="187">
        <f t="shared" si="22"/>
        <v>58297821</v>
      </c>
      <c r="M83" s="187">
        <f t="shared" si="22"/>
        <v>55208984</v>
      </c>
      <c r="N83" s="187">
        <f t="shared" si="22"/>
        <v>29385154</v>
      </c>
      <c r="O83" s="188">
        <f t="shared" si="22"/>
        <v>15394634</v>
      </c>
      <c r="P83" s="187">
        <f t="shared" si="22"/>
        <v>219699714</v>
      </c>
      <c r="Q83" s="191">
        <f t="shared" si="22"/>
        <v>259159187</v>
      </c>
    </row>
    <row r="84" spans="3:17" ht="18" customHeight="1">
      <c r="C84" s="130"/>
      <c r="D84" s="133"/>
      <c r="E84" s="137" t="s">
        <v>97</v>
      </c>
      <c r="F84" s="137"/>
      <c r="G84" s="187">
        <v>13046940</v>
      </c>
      <c r="H84" s="188">
        <v>18685616</v>
      </c>
      <c r="I84" s="189">
        <f>SUM(G84:H84)</f>
        <v>31732556</v>
      </c>
      <c r="J84" s="190">
        <v>0</v>
      </c>
      <c r="K84" s="224">
        <v>50720961</v>
      </c>
      <c r="L84" s="187">
        <v>44929013</v>
      </c>
      <c r="M84" s="187">
        <v>43744149</v>
      </c>
      <c r="N84" s="187">
        <v>22179371</v>
      </c>
      <c r="O84" s="188">
        <v>12879665</v>
      </c>
      <c r="P84" s="187">
        <f>SUM(J84:O84)</f>
        <v>174453159</v>
      </c>
      <c r="Q84" s="191">
        <f>I84+P84</f>
        <v>206185715</v>
      </c>
    </row>
    <row r="85" spans="3:17" ht="18" customHeight="1">
      <c r="C85" s="130"/>
      <c r="D85" s="133"/>
      <c r="E85" s="137" t="s">
        <v>98</v>
      </c>
      <c r="F85" s="137"/>
      <c r="G85" s="187">
        <v>2972684</v>
      </c>
      <c r="H85" s="188">
        <v>4754233</v>
      </c>
      <c r="I85" s="189">
        <f>SUM(G85:H85)</f>
        <v>7726917</v>
      </c>
      <c r="J85" s="190">
        <v>0</v>
      </c>
      <c r="K85" s="224">
        <v>10692160</v>
      </c>
      <c r="L85" s="187">
        <v>13368808</v>
      </c>
      <c r="M85" s="187">
        <v>11464835</v>
      </c>
      <c r="N85" s="187">
        <v>7205783</v>
      </c>
      <c r="O85" s="188">
        <v>2514969</v>
      </c>
      <c r="P85" s="187">
        <f>SUM(J85:O85)</f>
        <v>45246555</v>
      </c>
      <c r="Q85" s="191">
        <f>I85+P85</f>
        <v>52973472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161616</v>
      </c>
      <c r="H86" s="188">
        <f t="shared" si="23"/>
        <v>1153720</v>
      </c>
      <c r="I86" s="189">
        <f t="shared" si="23"/>
        <v>1315336</v>
      </c>
      <c r="J86" s="190">
        <f t="shared" si="23"/>
        <v>0</v>
      </c>
      <c r="K86" s="224">
        <f t="shared" si="23"/>
        <v>8219716</v>
      </c>
      <c r="L86" s="187">
        <f t="shared" si="23"/>
        <v>10557370</v>
      </c>
      <c r="M86" s="187">
        <f t="shared" si="23"/>
        <v>16888009</v>
      </c>
      <c r="N86" s="187">
        <f t="shared" si="23"/>
        <v>13995231</v>
      </c>
      <c r="O86" s="188">
        <f t="shared" si="23"/>
        <v>10346546</v>
      </c>
      <c r="P86" s="187">
        <f t="shared" si="23"/>
        <v>60006872</v>
      </c>
      <c r="Q86" s="191">
        <f t="shared" si="23"/>
        <v>61322208</v>
      </c>
    </row>
    <row r="87" spans="3:17" ht="18" customHeight="1">
      <c r="C87" s="130"/>
      <c r="D87" s="133"/>
      <c r="E87" s="134" t="s">
        <v>99</v>
      </c>
      <c r="F87" s="135"/>
      <c r="G87" s="187">
        <v>161616</v>
      </c>
      <c r="H87" s="188">
        <v>813774</v>
      </c>
      <c r="I87" s="189">
        <f>SUM(G87:H87)</f>
        <v>975390</v>
      </c>
      <c r="J87" s="190">
        <v>0</v>
      </c>
      <c r="K87" s="224">
        <v>7480042</v>
      </c>
      <c r="L87" s="187">
        <v>8915408</v>
      </c>
      <c r="M87" s="187">
        <v>14416245</v>
      </c>
      <c r="N87" s="187">
        <v>11424021</v>
      </c>
      <c r="O87" s="188">
        <v>7770624</v>
      </c>
      <c r="P87" s="187">
        <f>SUM(J87:O87)</f>
        <v>50006340</v>
      </c>
      <c r="Q87" s="191">
        <f>I87+P87</f>
        <v>50981730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339946</v>
      </c>
      <c r="I88" s="189">
        <f>SUM(G88:H88)</f>
        <v>339946</v>
      </c>
      <c r="J88" s="190">
        <v>0</v>
      </c>
      <c r="K88" s="224">
        <v>739674</v>
      </c>
      <c r="L88" s="187">
        <v>1641962</v>
      </c>
      <c r="M88" s="187">
        <v>2471764</v>
      </c>
      <c r="N88" s="187">
        <v>2571210</v>
      </c>
      <c r="O88" s="188">
        <v>2575922</v>
      </c>
      <c r="P88" s="187">
        <f>SUM(J88:O88)</f>
        <v>10000532</v>
      </c>
      <c r="Q88" s="191">
        <f>I88+P88</f>
        <v>10340478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6087941</v>
      </c>
      <c r="H90" s="188">
        <f t="shared" si="24"/>
        <v>5848674</v>
      </c>
      <c r="I90" s="189">
        <f t="shared" si="24"/>
        <v>11936615</v>
      </c>
      <c r="J90" s="190">
        <f t="shared" si="24"/>
        <v>0</v>
      </c>
      <c r="K90" s="188">
        <f t="shared" si="24"/>
        <v>11762406</v>
      </c>
      <c r="L90" s="187">
        <f t="shared" si="24"/>
        <v>14342978</v>
      </c>
      <c r="M90" s="187">
        <f t="shared" si="24"/>
        <v>13747316</v>
      </c>
      <c r="N90" s="187">
        <f t="shared" si="24"/>
        <v>10082176</v>
      </c>
      <c r="O90" s="188">
        <f t="shared" si="24"/>
        <v>9960700</v>
      </c>
      <c r="P90" s="187">
        <f t="shared" si="24"/>
        <v>59895576</v>
      </c>
      <c r="Q90" s="191">
        <f t="shared" si="24"/>
        <v>71832191</v>
      </c>
    </row>
    <row r="91" spans="3:17" ht="18" customHeight="1">
      <c r="C91" s="130"/>
      <c r="D91" s="133"/>
      <c r="E91" s="139" t="s">
        <v>102</v>
      </c>
      <c r="F91" s="135"/>
      <c r="G91" s="187">
        <v>2946440</v>
      </c>
      <c r="H91" s="188">
        <v>3036690</v>
      </c>
      <c r="I91" s="189">
        <f>SUM(G91:H91)</f>
        <v>5983130</v>
      </c>
      <c r="J91" s="190">
        <v>0</v>
      </c>
      <c r="K91" s="188">
        <v>7720450</v>
      </c>
      <c r="L91" s="187">
        <v>11797040</v>
      </c>
      <c r="M91" s="187">
        <v>12285610</v>
      </c>
      <c r="N91" s="187">
        <v>8618270</v>
      </c>
      <c r="O91" s="188">
        <v>9596840</v>
      </c>
      <c r="P91" s="187">
        <f>SUM(J91:O91)</f>
        <v>50018210</v>
      </c>
      <c r="Q91" s="191">
        <f>I91+P91</f>
        <v>56001340</v>
      </c>
    </row>
    <row r="92" spans="3:17" ht="18" customHeight="1">
      <c r="C92" s="130"/>
      <c r="D92" s="140"/>
      <c r="E92" s="137" t="s">
        <v>74</v>
      </c>
      <c r="F92" s="141"/>
      <c r="G92" s="187">
        <v>780500</v>
      </c>
      <c r="H92" s="188">
        <v>618879</v>
      </c>
      <c r="I92" s="189">
        <f>SUM(G92:H92)</f>
        <v>1399379</v>
      </c>
      <c r="J92" s="190">
        <v>0</v>
      </c>
      <c r="K92" s="188">
        <v>927391</v>
      </c>
      <c r="L92" s="187">
        <v>609480</v>
      </c>
      <c r="M92" s="187">
        <v>643235</v>
      </c>
      <c r="N92" s="187">
        <v>663136</v>
      </c>
      <c r="O92" s="188">
        <v>93000</v>
      </c>
      <c r="P92" s="187">
        <f>SUM(J92:O92)</f>
        <v>2936242</v>
      </c>
      <c r="Q92" s="191">
        <f>I92+P92</f>
        <v>4335621</v>
      </c>
    </row>
    <row r="93" spans="3:17" ht="18" customHeight="1">
      <c r="C93" s="130"/>
      <c r="D93" s="142"/>
      <c r="E93" s="134" t="s">
        <v>75</v>
      </c>
      <c r="F93" s="143"/>
      <c r="G93" s="187">
        <v>2361001</v>
      </c>
      <c r="H93" s="188">
        <v>2193105</v>
      </c>
      <c r="I93" s="189">
        <f>SUM(G93:H93)</f>
        <v>4554106</v>
      </c>
      <c r="J93" s="190">
        <v>0</v>
      </c>
      <c r="K93" s="188">
        <v>3114565</v>
      </c>
      <c r="L93" s="187">
        <v>1936458</v>
      </c>
      <c r="M93" s="187">
        <v>818471</v>
      </c>
      <c r="N93" s="187">
        <v>800770</v>
      </c>
      <c r="O93" s="188">
        <v>270860</v>
      </c>
      <c r="P93" s="187">
        <f>SUM(J93:O93)</f>
        <v>6941124</v>
      </c>
      <c r="Q93" s="191">
        <f>I93+P93</f>
        <v>11495230</v>
      </c>
    </row>
    <row r="94" spans="3:17" ht="18" customHeight="1">
      <c r="C94" s="130"/>
      <c r="D94" s="133" t="s">
        <v>76</v>
      </c>
      <c r="E94" s="144"/>
      <c r="F94" s="144"/>
      <c r="G94" s="187">
        <v>4894977</v>
      </c>
      <c r="H94" s="188">
        <v>4656725</v>
      </c>
      <c r="I94" s="189">
        <f>SUM(G94:H94)</f>
        <v>9551702</v>
      </c>
      <c r="J94" s="190">
        <v>0</v>
      </c>
      <c r="K94" s="188">
        <v>18892451</v>
      </c>
      <c r="L94" s="187">
        <v>15293032</v>
      </c>
      <c r="M94" s="187">
        <v>18598850</v>
      </c>
      <c r="N94" s="187">
        <v>14358998</v>
      </c>
      <c r="O94" s="188">
        <v>13982864</v>
      </c>
      <c r="P94" s="187">
        <f>SUM(J94:O94)</f>
        <v>81126195</v>
      </c>
      <c r="Q94" s="191">
        <f>I94+P94</f>
        <v>90677897</v>
      </c>
    </row>
    <row r="95" spans="3:17" ht="18" customHeight="1">
      <c r="C95" s="145"/>
      <c r="D95" s="146" t="s">
        <v>103</v>
      </c>
      <c r="E95" s="147"/>
      <c r="F95" s="147"/>
      <c r="G95" s="192">
        <v>8972516</v>
      </c>
      <c r="H95" s="193">
        <v>4516372</v>
      </c>
      <c r="I95" s="194">
        <f>SUM(G95:H95)</f>
        <v>13488888</v>
      </c>
      <c r="J95" s="195">
        <v>0</v>
      </c>
      <c r="K95" s="193">
        <v>22870561</v>
      </c>
      <c r="L95" s="192">
        <v>16302199</v>
      </c>
      <c r="M95" s="192">
        <v>15176708</v>
      </c>
      <c r="N95" s="192">
        <v>8559007</v>
      </c>
      <c r="O95" s="193">
        <v>7565437</v>
      </c>
      <c r="P95" s="194">
        <f>SUM(J95:O95)</f>
        <v>70473912</v>
      </c>
      <c r="Q95" s="196">
        <f>I95+P95</f>
        <v>83962800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131916</v>
      </c>
      <c r="H96" s="183">
        <f t="shared" si="25"/>
        <v>2636372</v>
      </c>
      <c r="I96" s="184">
        <f t="shared" si="25"/>
        <v>2768288</v>
      </c>
      <c r="J96" s="185">
        <f t="shared" si="25"/>
        <v>0</v>
      </c>
      <c r="K96" s="223">
        <f t="shared" si="25"/>
        <v>29031510</v>
      </c>
      <c r="L96" s="182">
        <f t="shared" si="25"/>
        <v>27131790</v>
      </c>
      <c r="M96" s="182">
        <f t="shared" si="25"/>
        <v>27623333</v>
      </c>
      <c r="N96" s="182">
        <f t="shared" si="25"/>
        <v>23303168</v>
      </c>
      <c r="O96" s="183">
        <f t="shared" si="25"/>
        <v>10651689</v>
      </c>
      <c r="P96" s="182">
        <f t="shared" si="25"/>
        <v>117741490</v>
      </c>
      <c r="Q96" s="186">
        <f>SUM(Q97:Q102)</f>
        <v>120509778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79494</v>
      </c>
      <c r="H98" s="188">
        <v>176479</v>
      </c>
      <c r="I98" s="189">
        <f>SUM(G98:H98)</f>
        <v>255973</v>
      </c>
      <c r="J98" s="190">
        <v>0</v>
      </c>
      <c r="K98" s="224">
        <v>1407415</v>
      </c>
      <c r="L98" s="187">
        <v>1835725</v>
      </c>
      <c r="M98" s="187">
        <v>3772597</v>
      </c>
      <c r="N98" s="187">
        <v>3602180</v>
      </c>
      <c r="O98" s="188">
        <v>2927678</v>
      </c>
      <c r="P98" s="187">
        <f t="shared" si="26"/>
        <v>13545595</v>
      </c>
      <c r="Q98" s="191">
        <f>I98+P98</f>
        <v>13801568</v>
      </c>
    </row>
    <row r="99" spans="3:17" ht="18" customHeight="1">
      <c r="C99" s="130"/>
      <c r="D99" s="284" t="s">
        <v>80</v>
      </c>
      <c r="E99" s="285"/>
      <c r="F99" s="286"/>
      <c r="G99" s="187">
        <v>52422</v>
      </c>
      <c r="H99" s="188">
        <v>836905</v>
      </c>
      <c r="I99" s="189">
        <f>SUM(G99:H99)</f>
        <v>889327</v>
      </c>
      <c r="J99" s="190">
        <v>0</v>
      </c>
      <c r="K99" s="224">
        <v>1260931</v>
      </c>
      <c r="L99" s="187">
        <v>3349741</v>
      </c>
      <c r="M99" s="187">
        <v>4061807</v>
      </c>
      <c r="N99" s="187">
        <v>2991742</v>
      </c>
      <c r="O99" s="188">
        <v>0</v>
      </c>
      <c r="P99" s="187">
        <f>SUM(J99:O99)</f>
        <v>11664221</v>
      </c>
      <c r="Q99" s="191">
        <f t="shared" si="27"/>
        <v>12553548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1622988</v>
      </c>
      <c r="I100" s="189">
        <f>SUM(G100:H100)</f>
        <v>1622988</v>
      </c>
      <c r="J100" s="200"/>
      <c r="K100" s="224">
        <v>26363164</v>
      </c>
      <c r="L100" s="187">
        <v>21946324</v>
      </c>
      <c r="M100" s="187">
        <v>19788929</v>
      </c>
      <c r="N100" s="187">
        <v>16709246</v>
      </c>
      <c r="O100" s="188">
        <v>7724011</v>
      </c>
      <c r="P100" s="187">
        <f t="shared" si="26"/>
        <v>92531674</v>
      </c>
      <c r="Q100" s="191">
        <f t="shared" si="27"/>
        <v>94154662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55238342</v>
      </c>
      <c r="L103" s="182">
        <f t="shared" si="28"/>
        <v>105556422</v>
      </c>
      <c r="M103" s="182">
        <f t="shared" si="28"/>
        <v>157480857</v>
      </c>
      <c r="N103" s="182">
        <f t="shared" si="28"/>
        <v>167083407</v>
      </c>
      <c r="O103" s="183">
        <f t="shared" si="28"/>
        <v>223217607</v>
      </c>
      <c r="P103" s="182">
        <f t="shared" si="28"/>
        <v>708576635</v>
      </c>
      <c r="Q103" s="186">
        <f>SUM(Q104:Q106)</f>
        <v>708576635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15058484</v>
      </c>
      <c r="L104" s="187">
        <v>40933842</v>
      </c>
      <c r="M104" s="187">
        <v>76173360</v>
      </c>
      <c r="N104" s="187">
        <v>91086601</v>
      </c>
      <c r="O104" s="188">
        <v>111631859</v>
      </c>
      <c r="P104" s="187">
        <f>SUM(J104:O104)</f>
        <v>334884146</v>
      </c>
      <c r="Q104" s="191">
        <f>I104+P104</f>
        <v>334884146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39452248</v>
      </c>
      <c r="L105" s="187">
        <v>62280341</v>
      </c>
      <c r="M105" s="187">
        <v>75040366</v>
      </c>
      <c r="N105" s="187">
        <v>56744239</v>
      </c>
      <c r="O105" s="188">
        <v>44250237</v>
      </c>
      <c r="P105" s="187">
        <f>SUM(J105:O105)</f>
        <v>277767431</v>
      </c>
      <c r="Q105" s="191">
        <f>I105+P105</f>
        <v>277767431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727610</v>
      </c>
      <c r="L106" s="209">
        <v>2342239</v>
      </c>
      <c r="M106" s="209">
        <v>6267131</v>
      </c>
      <c r="N106" s="209">
        <v>19252567</v>
      </c>
      <c r="O106" s="208">
        <v>67335511</v>
      </c>
      <c r="P106" s="209">
        <f>SUM(J106:O106)</f>
        <v>95925058</v>
      </c>
      <c r="Q106" s="210">
        <f>I106+P106</f>
        <v>95925058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66906619</v>
      </c>
      <c r="H107" s="212">
        <f t="shared" si="29"/>
        <v>62309309</v>
      </c>
      <c r="I107" s="213">
        <f t="shared" si="29"/>
        <v>129215928</v>
      </c>
      <c r="J107" s="214">
        <f t="shared" si="29"/>
        <v>0</v>
      </c>
      <c r="K107" s="227">
        <f t="shared" si="29"/>
        <v>281897761</v>
      </c>
      <c r="L107" s="211">
        <f t="shared" si="29"/>
        <v>319430822</v>
      </c>
      <c r="M107" s="211">
        <f t="shared" si="29"/>
        <v>379394806</v>
      </c>
      <c r="N107" s="211">
        <f t="shared" si="29"/>
        <v>325197590</v>
      </c>
      <c r="O107" s="212">
        <f t="shared" si="29"/>
        <v>371879095</v>
      </c>
      <c r="P107" s="211">
        <f t="shared" si="29"/>
        <v>1677800074</v>
      </c>
      <c r="Q107" s="215">
        <f>Q76+Q96+Q103</f>
        <v>1807016002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60987483</v>
      </c>
      <c r="H109" s="183">
        <f t="shared" si="30"/>
        <v>54151476</v>
      </c>
      <c r="I109" s="184">
        <f t="shared" si="30"/>
        <v>115138959</v>
      </c>
      <c r="J109" s="185">
        <f t="shared" si="30"/>
        <v>0</v>
      </c>
      <c r="K109" s="223">
        <f t="shared" si="30"/>
        <v>180150968</v>
      </c>
      <c r="L109" s="182">
        <f t="shared" si="30"/>
        <v>169697614</v>
      </c>
      <c r="M109" s="182">
        <f t="shared" si="30"/>
        <v>176378396</v>
      </c>
      <c r="N109" s="182">
        <f t="shared" si="30"/>
        <v>122185282</v>
      </c>
      <c r="O109" s="183">
        <f t="shared" si="30"/>
        <v>124964869</v>
      </c>
      <c r="P109" s="182">
        <f t="shared" si="30"/>
        <v>773377129</v>
      </c>
      <c r="Q109" s="186">
        <f t="shared" si="30"/>
        <v>888516088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27568188</v>
      </c>
      <c r="H110" s="188">
        <f t="shared" si="31"/>
        <v>18046286</v>
      </c>
      <c r="I110" s="189">
        <f t="shared" si="31"/>
        <v>45614474</v>
      </c>
      <c r="J110" s="190">
        <f t="shared" si="31"/>
        <v>0</v>
      </c>
      <c r="K110" s="224">
        <f t="shared" si="31"/>
        <v>67022031</v>
      </c>
      <c r="L110" s="187">
        <f t="shared" si="31"/>
        <v>64753836</v>
      </c>
      <c r="M110" s="187">
        <f t="shared" si="31"/>
        <v>67203276</v>
      </c>
      <c r="N110" s="187">
        <f t="shared" si="31"/>
        <v>52587125</v>
      </c>
      <c r="O110" s="188">
        <f t="shared" si="31"/>
        <v>72683311</v>
      </c>
      <c r="P110" s="187">
        <f t="shared" si="31"/>
        <v>324249579</v>
      </c>
      <c r="Q110" s="191">
        <f t="shared" si="31"/>
        <v>369864053</v>
      </c>
    </row>
    <row r="111" spans="3:17" ht="18" customHeight="1">
      <c r="C111" s="130"/>
      <c r="D111" s="133"/>
      <c r="E111" s="134" t="s">
        <v>92</v>
      </c>
      <c r="F111" s="135"/>
      <c r="G111" s="187">
        <v>25042457</v>
      </c>
      <c r="H111" s="188">
        <v>13990109</v>
      </c>
      <c r="I111" s="189">
        <f>SUM(G111:H111)</f>
        <v>39032566</v>
      </c>
      <c r="J111" s="190">
        <v>0</v>
      </c>
      <c r="K111" s="224">
        <v>54772617</v>
      </c>
      <c r="L111" s="187">
        <v>50137662</v>
      </c>
      <c r="M111" s="187">
        <v>49051978</v>
      </c>
      <c r="N111" s="187">
        <v>37482765</v>
      </c>
      <c r="O111" s="188">
        <v>44725681</v>
      </c>
      <c r="P111" s="187">
        <f>SUM(J111:O111)</f>
        <v>236170703</v>
      </c>
      <c r="Q111" s="191">
        <f>I111+P111</f>
        <v>275203269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288898</v>
      </c>
      <c r="L112" s="187">
        <v>456635</v>
      </c>
      <c r="M112" s="187">
        <v>1694570</v>
      </c>
      <c r="N112" s="187">
        <v>3379858</v>
      </c>
      <c r="O112" s="188">
        <v>9877370</v>
      </c>
      <c r="P112" s="187">
        <f>SUM(J112:O112)</f>
        <v>15697331</v>
      </c>
      <c r="Q112" s="191">
        <f>I112+P112</f>
        <v>15697331</v>
      </c>
    </row>
    <row r="113" spans="3:17" ht="18" customHeight="1">
      <c r="C113" s="130"/>
      <c r="D113" s="133"/>
      <c r="E113" s="134" t="s">
        <v>94</v>
      </c>
      <c r="F113" s="135"/>
      <c r="G113" s="187">
        <v>1476654</v>
      </c>
      <c r="H113" s="188">
        <v>3214300</v>
      </c>
      <c r="I113" s="189">
        <f>SUM(G113:H113)</f>
        <v>4690954</v>
      </c>
      <c r="J113" s="190">
        <v>0</v>
      </c>
      <c r="K113" s="224">
        <v>9210277</v>
      </c>
      <c r="L113" s="187">
        <v>10729907</v>
      </c>
      <c r="M113" s="187">
        <v>13820130</v>
      </c>
      <c r="N113" s="187">
        <v>9501450</v>
      </c>
      <c r="O113" s="188">
        <v>15728736</v>
      </c>
      <c r="P113" s="187">
        <f>SUM(J113:O113)</f>
        <v>58990500</v>
      </c>
      <c r="Q113" s="191">
        <f>I113+P113</f>
        <v>63681454</v>
      </c>
    </row>
    <row r="114" spans="3:17" ht="18" customHeight="1">
      <c r="C114" s="130"/>
      <c r="D114" s="133"/>
      <c r="E114" s="134" t="s">
        <v>95</v>
      </c>
      <c r="F114" s="135"/>
      <c r="G114" s="187">
        <v>197587</v>
      </c>
      <c r="H114" s="188">
        <v>264617</v>
      </c>
      <c r="I114" s="189">
        <f>SUM(G114:H114)</f>
        <v>462204</v>
      </c>
      <c r="J114" s="190">
        <v>0</v>
      </c>
      <c r="K114" s="224">
        <v>594199</v>
      </c>
      <c r="L114" s="187">
        <v>931772</v>
      </c>
      <c r="M114" s="187">
        <v>554808</v>
      </c>
      <c r="N114" s="187">
        <v>634282</v>
      </c>
      <c r="O114" s="188">
        <v>334894</v>
      </c>
      <c r="P114" s="187">
        <f>SUM(J114:O114)</f>
        <v>3049955</v>
      </c>
      <c r="Q114" s="191">
        <f>I114+P114</f>
        <v>3512159</v>
      </c>
    </row>
    <row r="115" spans="3:17" ht="18" customHeight="1">
      <c r="C115" s="130"/>
      <c r="D115" s="133"/>
      <c r="E115" s="290" t="s">
        <v>105</v>
      </c>
      <c r="F115" s="291"/>
      <c r="G115" s="187">
        <v>851490</v>
      </c>
      <c r="H115" s="188">
        <v>577260</v>
      </c>
      <c r="I115" s="189">
        <f>SUM(G115:H115)</f>
        <v>1428750</v>
      </c>
      <c r="J115" s="190">
        <v>0</v>
      </c>
      <c r="K115" s="224">
        <v>2156040</v>
      </c>
      <c r="L115" s="187">
        <v>2497860</v>
      </c>
      <c r="M115" s="187">
        <v>2081790</v>
      </c>
      <c r="N115" s="187">
        <v>1588770</v>
      </c>
      <c r="O115" s="188">
        <v>2016630</v>
      </c>
      <c r="P115" s="187">
        <f>SUM(J115:O115)</f>
        <v>10341090</v>
      </c>
      <c r="Q115" s="191">
        <f>I115+P115</f>
        <v>11769840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14417344</v>
      </c>
      <c r="H116" s="188">
        <f t="shared" si="32"/>
        <v>21095640</v>
      </c>
      <c r="I116" s="189">
        <f t="shared" si="32"/>
        <v>35512984</v>
      </c>
      <c r="J116" s="190">
        <f t="shared" si="32"/>
        <v>0</v>
      </c>
      <c r="K116" s="224">
        <f t="shared" si="32"/>
        <v>55271346</v>
      </c>
      <c r="L116" s="187">
        <f t="shared" si="32"/>
        <v>52467656</v>
      </c>
      <c r="M116" s="187">
        <f t="shared" si="32"/>
        <v>49687796</v>
      </c>
      <c r="N116" s="187">
        <f t="shared" si="32"/>
        <v>26446486</v>
      </c>
      <c r="O116" s="188">
        <f t="shared" si="32"/>
        <v>13855092</v>
      </c>
      <c r="P116" s="187">
        <f t="shared" si="32"/>
        <v>197728376</v>
      </c>
      <c r="Q116" s="191">
        <f t="shared" si="32"/>
        <v>233241360</v>
      </c>
    </row>
    <row r="117" spans="3:17" ht="18" customHeight="1">
      <c r="C117" s="130"/>
      <c r="D117" s="133"/>
      <c r="E117" s="137" t="s">
        <v>97</v>
      </c>
      <c r="F117" s="137"/>
      <c r="G117" s="187">
        <v>11741981</v>
      </c>
      <c r="H117" s="188">
        <v>16816851</v>
      </c>
      <c r="I117" s="189">
        <f>SUM(G117:H117)</f>
        <v>28558832</v>
      </c>
      <c r="J117" s="190">
        <v>0</v>
      </c>
      <c r="K117" s="224">
        <v>45648489</v>
      </c>
      <c r="L117" s="187">
        <v>40435826</v>
      </c>
      <c r="M117" s="187">
        <v>39369509</v>
      </c>
      <c r="N117" s="187">
        <v>19961314</v>
      </c>
      <c r="O117" s="188">
        <v>11591635</v>
      </c>
      <c r="P117" s="187">
        <f>SUM(J117:O117)</f>
        <v>157006773</v>
      </c>
      <c r="Q117" s="191">
        <f>I117+P117</f>
        <v>185565605</v>
      </c>
    </row>
    <row r="118" spans="3:17" ht="18" customHeight="1">
      <c r="C118" s="130"/>
      <c r="D118" s="133"/>
      <c r="E118" s="137" t="s">
        <v>98</v>
      </c>
      <c r="F118" s="137"/>
      <c r="G118" s="187">
        <v>2675363</v>
      </c>
      <c r="H118" s="188">
        <v>4278789</v>
      </c>
      <c r="I118" s="189">
        <f>SUM(G118:H118)</f>
        <v>6954152</v>
      </c>
      <c r="J118" s="190">
        <v>0</v>
      </c>
      <c r="K118" s="224">
        <v>9622857</v>
      </c>
      <c r="L118" s="187">
        <v>12031830</v>
      </c>
      <c r="M118" s="187">
        <v>10318287</v>
      </c>
      <c r="N118" s="187">
        <v>6485172</v>
      </c>
      <c r="O118" s="188">
        <v>2263457</v>
      </c>
      <c r="P118" s="187">
        <f>SUM(J118:O118)</f>
        <v>40721603</v>
      </c>
      <c r="Q118" s="191">
        <f>I118+P118</f>
        <v>47675755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145451</v>
      </c>
      <c r="H119" s="188">
        <f t="shared" si="33"/>
        <v>1038335</v>
      </c>
      <c r="I119" s="189">
        <f t="shared" si="33"/>
        <v>1183786</v>
      </c>
      <c r="J119" s="190">
        <f t="shared" si="33"/>
        <v>0</v>
      </c>
      <c r="K119" s="224">
        <f t="shared" si="33"/>
        <v>7397684</v>
      </c>
      <c r="L119" s="187">
        <f t="shared" si="33"/>
        <v>9501547</v>
      </c>
      <c r="M119" s="187">
        <f t="shared" si="33"/>
        <v>15199119</v>
      </c>
      <c r="N119" s="187">
        <f t="shared" si="33"/>
        <v>12595637</v>
      </c>
      <c r="O119" s="188">
        <f t="shared" si="33"/>
        <v>9311845</v>
      </c>
      <c r="P119" s="187">
        <f t="shared" si="33"/>
        <v>54005832</v>
      </c>
      <c r="Q119" s="191">
        <f t="shared" si="33"/>
        <v>55189618</v>
      </c>
    </row>
    <row r="120" spans="3:17" ht="18" customHeight="1">
      <c r="C120" s="130"/>
      <c r="D120" s="133"/>
      <c r="E120" s="134" t="s">
        <v>99</v>
      </c>
      <c r="F120" s="135"/>
      <c r="G120" s="187">
        <v>145451</v>
      </c>
      <c r="H120" s="188">
        <v>732387</v>
      </c>
      <c r="I120" s="189">
        <f>SUM(G120:H120)</f>
        <v>877838</v>
      </c>
      <c r="J120" s="190">
        <v>0</v>
      </c>
      <c r="K120" s="224">
        <v>6731985</v>
      </c>
      <c r="L120" s="187">
        <v>8023795</v>
      </c>
      <c r="M120" s="187">
        <v>12974544</v>
      </c>
      <c r="N120" s="187">
        <v>10281561</v>
      </c>
      <c r="O120" s="188">
        <v>6993530</v>
      </c>
      <c r="P120" s="187">
        <f>SUM(J120:O120)</f>
        <v>45005415</v>
      </c>
      <c r="Q120" s="191">
        <f>I120+P120</f>
        <v>45883253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305948</v>
      </c>
      <c r="I121" s="189">
        <f>SUM(G121:H121)</f>
        <v>305948</v>
      </c>
      <c r="J121" s="190">
        <v>0</v>
      </c>
      <c r="K121" s="224">
        <v>665699</v>
      </c>
      <c r="L121" s="187">
        <v>1477752</v>
      </c>
      <c r="M121" s="187">
        <v>2224575</v>
      </c>
      <c r="N121" s="187">
        <v>2314076</v>
      </c>
      <c r="O121" s="188">
        <v>2318315</v>
      </c>
      <c r="P121" s="187">
        <f>SUM(J121:O121)</f>
        <v>9000417</v>
      </c>
      <c r="Q121" s="191">
        <f>I121+P121</f>
        <v>9306365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5478541</v>
      </c>
      <c r="H123" s="188">
        <f t="shared" si="34"/>
        <v>5263804</v>
      </c>
      <c r="I123" s="189">
        <f t="shared" si="34"/>
        <v>10742345</v>
      </c>
      <c r="J123" s="190">
        <f t="shared" si="34"/>
        <v>0</v>
      </c>
      <c r="K123" s="188">
        <f t="shared" si="34"/>
        <v>10586161</v>
      </c>
      <c r="L123" s="187">
        <f t="shared" si="34"/>
        <v>12908679</v>
      </c>
      <c r="M123" s="187">
        <f t="shared" si="34"/>
        <v>12372583</v>
      </c>
      <c r="N123" s="187">
        <f t="shared" si="34"/>
        <v>9073958</v>
      </c>
      <c r="O123" s="188">
        <f t="shared" si="34"/>
        <v>8964630</v>
      </c>
      <c r="P123" s="187">
        <f t="shared" si="34"/>
        <v>53906011</v>
      </c>
      <c r="Q123" s="191">
        <f t="shared" si="34"/>
        <v>64648356</v>
      </c>
    </row>
    <row r="124" spans="3:17" ht="18" customHeight="1">
      <c r="C124" s="130"/>
      <c r="D124" s="133"/>
      <c r="E124" s="139" t="s">
        <v>102</v>
      </c>
      <c r="F124" s="135"/>
      <c r="G124" s="187">
        <v>2651196</v>
      </c>
      <c r="H124" s="188">
        <v>2733021</v>
      </c>
      <c r="I124" s="189">
        <f>SUM(G124:H124)</f>
        <v>5384217</v>
      </c>
      <c r="J124" s="190">
        <v>0</v>
      </c>
      <c r="K124" s="188">
        <v>6948405</v>
      </c>
      <c r="L124" s="187">
        <v>10617336</v>
      </c>
      <c r="M124" s="187">
        <v>11057049</v>
      </c>
      <c r="N124" s="187">
        <v>7756443</v>
      </c>
      <c r="O124" s="188">
        <v>8637156</v>
      </c>
      <c r="P124" s="187">
        <f>SUM(J124:O124)</f>
        <v>45016389</v>
      </c>
      <c r="Q124" s="191">
        <f>I124+P124</f>
        <v>50400606</v>
      </c>
    </row>
    <row r="125" spans="3:17" ht="18" customHeight="1">
      <c r="C125" s="130"/>
      <c r="D125" s="140"/>
      <c r="E125" s="137" t="s">
        <v>74</v>
      </c>
      <c r="F125" s="141"/>
      <c r="G125" s="187">
        <v>702445</v>
      </c>
      <c r="H125" s="188">
        <v>556990</v>
      </c>
      <c r="I125" s="189">
        <f>SUM(G125:H125)</f>
        <v>1259435</v>
      </c>
      <c r="J125" s="190">
        <v>0</v>
      </c>
      <c r="K125" s="188">
        <v>834649</v>
      </c>
      <c r="L125" s="187">
        <v>548532</v>
      </c>
      <c r="M125" s="187">
        <v>578911</v>
      </c>
      <c r="N125" s="187">
        <v>596822</v>
      </c>
      <c r="O125" s="188">
        <v>83700</v>
      </c>
      <c r="P125" s="187">
        <f>SUM(J125:O125)</f>
        <v>2642614</v>
      </c>
      <c r="Q125" s="191">
        <f>I125+P125</f>
        <v>3902049</v>
      </c>
    </row>
    <row r="126" spans="3:17" ht="18" customHeight="1">
      <c r="C126" s="130"/>
      <c r="D126" s="142"/>
      <c r="E126" s="134" t="s">
        <v>75</v>
      </c>
      <c r="F126" s="143"/>
      <c r="G126" s="187">
        <v>2124900</v>
      </c>
      <c r="H126" s="188">
        <v>1973793</v>
      </c>
      <c r="I126" s="189">
        <f>SUM(G126:H126)</f>
        <v>4098693</v>
      </c>
      <c r="J126" s="190">
        <v>0</v>
      </c>
      <c r="K126" s="188">
        <v>2803107</v>
      </c>
      <c r="L126" s="187">
        <v>1742811</v>
      </c>
      <c r="M126" s="187">
        <v>736623</v>
      </c>
      <c r="N126" s="187">
        <v>720693</v>
      </c>
      <c r="O126" s="188">
        <v>243774</v>
      </c>
      <c r="P126" s="187">
        <f>SUM(J126:O126)</f>
        <v>6247008</v>
      </c>
      <c r="Q126" s="191">
        <f>I126+P126</f>
        <v>10345701</v>
      </c>
    </row>
    <row r="127" spans="3:17" ht="18" customHeight="1">
      <c r="C127" s="130"/>
      <c r="D127" s="133" t="s">
        <v>76</v>
      </c>
      <c r="E127" s="144"/>
      <c r="F127" s="144"/>
      <c r="G127" s="187">
        <v>4405443</v>
      </c>
      <c r="H127" s="188">
        <v>4191039</v>
      </c>
      <c r="I127" s="189">
        <f>SUM(G127:H127)</f>
        <v>8596482</v>
      </c>
      <c r="J127" s="190">
        <v>0</v>
      </c>
      <c r="K127" s="188">
        <v>17003185</v>
      </c>
      <c r="L127" s="187">
        <v>13763697</v>
      </c>
      <c r="M127" s="187">
        <v>16738914</v>
      </c>
      <c r="N127" s="187">
        <v>12923069</v>
      </c>
      <c r="O127" s="188">
        <v>12584554</v>
      </c>
      <c r="P127" s="187">
        <f>SUM(J127:O127)</f>
        <v>73013419</v>
      </c>
      <c r="Q127" s="191">
        <f>I127+P127</f>
        <v>81609901</v>
      </c>
    </row>
    <row r="128" spans="3:17" ht="18" customHeight="1">
      <c r="C128" s="145"/>
      <c r="D128" s="146" t="s">
        <v>103</v>
      </c>
      <c r="E128" s="147"/>
      <c r="F128" s="147"/>
      <c r="G128" s="192">
        <v>8972516</v>
      </c>
      <c r="H128" s="193">
        <v>4516372</v>
      </c>
      <c r="I128" s="194">
        <f>SUM(G128:H128)</f>
        <v>13488888</v>
      </c>
      <c r="J128" s="195">
        <v>0</v>
      </c>
      <c r="K128" s="193">
        <v>22870561</v>
      </c>
      <c r="L128" s="192">
        <v>16302199</v>
      </c>
      <c r="M128" s="192">
        <v>15176708</v>
      </c>
      <c r="N128" s="192">
        <v>8559007</v>
      </c>
      <c r="O128" s="193">
        <v>7565437</v>
      </c>
      <c r="P128" s="194">
        <f>SUM(J128:O128)</f>
        <v>70473912</v>
      </c>
      <c r="Q128" s="196">
        <f>I128+P128</f>
        <v>83962800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118723</v>
      </c>
      <c r="H129" s="183">
        <f t="shared" si="35"/>
        <v>2372728</v>
      </c>
      <c r="I129" s="184">
        <f t="shared" si="35"/>
        <v>2491451</v>
      </c>
      <c r="J129" s="185">
        <f t="shared" si="35"/>
        <v>0</v>
      </c>
      <c r="K129" s="223">
        <f t="shared" si="35"/>
        <v>26128315</v>
      </c>
      <c r="L129" s="182">
        <f t="shared" si="35"/>
        <v>24418549</v>
      </c>
      <c r="M129" s="182">
        <f t="shared" si="35"/>
        <v>24860956</v>
      </c>
      <c r="N129" s="182">
        <f t="shared" si="35"/>
        <v>20972816</v>
      </c>
      <c r="O129" s="183">
        <f t="shared" si="35"/>
        <v>9586493</v>
      </c>
      <c r="P129" s="182">
        <f t="shared" si="35"/>
        <v>105967129</v>
      </c>
      <c r="Q129" s="186">
        <f t="shared" si="35"/>
        <v>108458580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71544</v>
      </c>
      <c r="H131" s="188">
        <v>158831</v>
      </c>
      <c r="I131" s="189">
        <f>SUM(G131:H131)</f>
        <v>230375</v>
      </c>
      <c r="J131" s="190">
        <v>0</v>
      </c>
      <c r="K131" s="224">
        <v>1266666</v>
      </c>
      <c r="L131" s="187">
        <v>1652144</v>
      </c>
      <c r="M131" s="187">
        <v>3395323</v>
      </c>
      <c r="N131" s="187">
        <v>3241951</v>
      </c>
      <c r="O131" s="188">
        <v>2634898</v>
      </c>
      <c r="P131" s="187">
        <f t="shared" si="36"/>
        <v>12190982</v>
      </c>
      <c r="Q131" s="191">
        <f t="shared" si="37"/>
        <v>12421357</v>
      </c>
    </row>
    <row r="132" spans="3:17" ht="18" customHeight="1">
      <c r="C132" s="130"/>
      <c r="D132" s="284" t="s">
        <v>80</v>
      </c>
      <c r="E132" s="285"/>
      <c r="F132" s="286"/>
      <c r="G132" s="187">
        <v>47179</v>
      </c>
      <c r="H132" s="188">
        <v>753211</v>
      </c>
      <c r="I132" s="189">
        <f>SUM(G132:H132)</f>
        <v>800390</v>
      </c>
      <c r="J132" s="190">
        <v>0</v>
      </c>
      <c r="K132" s="224">
        <v>1134831</v>
      </c>
      <c r="L132" s="187">
        <v>3014758</v>
      </c>
      <c r="M132" s="187">
        <v>3655619</v>
      </c>
      <c r="N132" s="187">
        <v>2692563</v>
      </c>
      <c r="O132" s="188">
        <v>0</v>
      </c>
      <c r="P132" s="187">
        <f t="shared" si="36"/>
        <v>10497771</v>
      </c>
      <c r="Q132" s="191">
        <f t="shared" si="37"/>
        <v>11298161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1460686</v>
      </c>
      <c r="I133" s="189">
        <f>SUM(G133:H133)</f>
        <v>1460686</v>
      </c>
      <c r="J133" s="200"/>
      <c r="K133" s="224">
        <v>23726818</v>
      </c>
      <c r="L133" s="187">
        <v>19751647</v>
      </c>
      <c r="M133" s="187">
        <v>17810014</v>
      </c>
      <c r="N133" s="187">
        <v>15038302</v>
      </c>
      <c r="O133" s="188">
        <v>6951595</v>
      </c>
      <c r="P133" s="187">
        <f t="shared" si="36"/>
        <v>83278376</v>
      </c>
      <c r="Q133" s="191">
        <f t="shared" si="37"/>
        <v>84739062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49762824</v>
      </c>
      <c r="L136" s="182">
        <f t="shared" si="38"/>
        <v>95073799</v>
      </c>
      <c r="M136" s="182">
        <f t="shared" si="38"/>
        <v>141805114</v>
      </c>
      <c r="N136" s="182">
        <f t="shared" si="38"/>
        <v>150546079</v>
      </c>
      <c r="O136" s="183">
        <f t="shared" si="38"/>
        <v>201310340</v>
      </c>
      <c r="P136" s="182">
        <f t="shared" si="38"/>
        <v>638498156</v>
      </c>
      <c r="Q136" s="186">
        <f t="shared" si="38"/>
        <v>638498156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13601009</v>
      </c>
      <c r="L137" s="187">
        <v>36913590</v>
      </c>
      <c r="M137" s="187">
        <v>68628516</v>
      </c>
      <c r="N137" s="187">
        <v>82149058</v>
      </c>
      <c r="O137" s="188">
        <v>100883286</v>
      </c>
      <c r="P137" s="187">
        <f>SUM(J137:O137)</f>
        <v>302175459</v>
      </c>
      <c r="Q137" s="191">
        <f>I137+P137</f>
        <v>302175459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35506967</v>
      </c>
      <c r="L138" s="187">
        <v>56052197</v>
      </c>
      <c r="M138" s="187">
        <v>67536189</v>
      </c>
      <c r="N138" s="187">
        <v>51069726</v>
      </c>
      <c r="O138" s="188">
        <v>39825150</v>
      </c>
      <c r="P138" s="187">
        <f>SUM(J138:O138)</f>
        <v>249990229</v>
      </c>
      <c r="Q138" s="191">
        <f>I138+P138</f>
        <v>249990229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654848</v>
      </c>
      <c r="L139" s="209">
        <v>2108012</v>
      </c>
      <c r="M139" s="209">
        <v>5640409</v>
      </c>
      <c r="N139" s="209">
        <v>17327295</v>
      </c>
      <c r="O139" s="208">
        <v>60601904</v>
      </c>
      <c r="P139" s="209">
        <f>SUM(J139:O139)</f>
        <v>86332468</v>
      </c>
      <c r="Q139" s="210">
        <f>I139+P139</f>
        <v>86332468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61106206</v>
      </c>
      <c r="H140" s="212">
        <f t="shared" si="39"/>
        <v>56524204</v>
      </c>
      <c r="I140" s="213">
        <f t="shared" si="39"/>
        <v>117630410</v>
      </c>
      <c r="J140" s="214">
        <f t="shared" si="39"/>
        <v>0</v>
      </c>
      <c r="K140" s="227">
        <f t="shared" si="39"/>
        <v>256042107</v>
      </c>
      <c r="L140" s="211">
        <f t="shared" si="39"/>
        <v>289189962</v>
      </c>
      <c r="M140" s="211">
        <f t="shared" si="39"/>
        <v>343044466</v>
      </c>
      <c r="N140" s="211">
        <f t="shared" si="39"/>
        <v>293704177</v>
      </c>
      <c r="O140" s="212">
        <f t="shared" si="39"/>
        <v>335861702</v>
      </c>
      <c r="P140" s="211">
        <f t="shared" si="39"/>
        <v>1517842414</v>
      </c>
      <c r="Q140" s="215">
        <f t="shared" si="39"/>
        <v>1635472824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平成２１年９月月報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10</v>
      </c>
      <c r="I11" s="184">
        <f t="shared" si="0"/>
        <v>13</v>
      </c>
      <c r="J11" s="185">
        <f t="shared" si="0"/>
        <v>0</v>
      </c>
      <c r="K11" s="228">
        <f t="shared" si="0"/>
        <v>208</v>
      </c>
      <c r="L11" s="221">
        <f t="shared" si="0"/>
        <v>319</v>
      </c>
      <c r="M11" s="221">
        <f t="shared" si="0"/>
        <v>468</v>
      </c>
      <c r="N11" s="221">
        <f t="shared" si="0"/>
        <v>418</v>
      </c>
      <c r="O11" s="221">
        <f t="shared" si="0"/>
        <v>457</v>
      </c>
      <c r="P11" s="184">
        <f t="shared" si="0"/>
        <v>1870</v>
      </c>
      <c r="Q11" s="186">
        <f t="shared" si="0"/>
        <v>1883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48</v>
      </c>
      <c r="L12" s="221">
        <v>115</v>
      </c>
      <c r="M12" s="221">
        <v>225</v>
      </c>
      <c r="N12" s="221">
        <v>240</v>
      </c>
      <c r="O12" s="221">
        <v>242</v>
      </c>
      <c r="P12" s="219">
        <f aca="true" t="shared" si="2" ref="P12:P18">SUM(J12:O12)</f>
        <v>870</v>
      </c>
      <c r="Q12" s="222">
        <f aca="true" t="shared" si="3" ref="Q12:Q18">I12+P12</f>
        <v>870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90</v>
      </c>
      <c r="L13" s="221">
        <v>125</v>
      </c>
      <c r="M13" s="221">
        <v>147</v>
      </c>
      <c r="N13" s="221">
        <v>93</v>
      </c>
      <c r="O13" s="221">
        <v>76</v>
      </c>
      <c r="P13" s="219">
        <f t="shared" si="2"/>
        <v>531</v>
      </c>
      <c r="Q13" s="222">
        <f t="shared" si="3"/>
        <v>531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12</v>
      </c>
      <c r="N14" s="221">
        <v>27</v>
      </c>
      <c r="O14" s="221">
        <v>97</v>
      </c>
      <c r="P14" s="219">
        <f t="shared" si="2"/>
        <v>144</v>
      </c>
      <c r="Q14" s="222">
        <f t="shared" si="3"/>
        <v>144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10</v>
      </c>
      <c r="I16" s="219">
        <f t="shared" si="1"/>
        <v>13</v>
      </c>
      <c r="J16" s="220">
        <v>0</v>
      </c>
      <c r="K16" s="229">
        <v>63</v>
      </c>
      <c r="L16" s="221">
        <v>65</v>
      </c>
      <c r="M16" s="221">
        <v>77</v>
      </c>
      <c r="N16" s="221">
        <v>52</v>
      </c>
      <c r="O16" s="221">
        <v>31</v>
      </c>
      <c r="P16" s="219">
        <f t="shared" si="2"/>
        <v>288</v>
      </c>
      <c r="Q16" s="222">
        <f t="shared" si="3"/>
        <v>301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4</v>
      </c>
      <c r="L17" s="230">
        <v>9</v>
      </c>
      <c r="M17" s="230">
        <v>7</v>
      </c>
      <c r="N17" s="230">
        <v>6</v>
      </c>
      <c r="O17" s="230">
        <v>11</v>
      </c>
      <c r="P17" s="231">
        <f t="shared" si="2"/>
        <v>37</v>
      </c>
      <c r="Q17" s="234">
        <f t="shared" si="3"/>
        <v>37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6</v>
      </c>
      <c r="I19" s="189">
        <f t="shared" si="4"/>
        <v>9</v>
      </c>
      <c r="J19" s="190">
        <f t="shared" si="4"/>
        <v>0</v>
      </c>
      <c r="K19" s="228">
        <f t="shared" si="4"/>
        <v>96</v>
      </c>
      <c r="L19" s="187">
        <f t="shared" si="4"/>
        <v>132</v>
      </c>
      <c r="M19" s="187">
        <f t="shared" si="4"/>
        <v>199</v>
      </c>
      <c r="N19" s="187">
        <f t="shared" si="4"/>
        <v>156</v>
      </c>
      <c r="O19" s="187">
        <f t="shared" si="4"/>
        <v>129</v>
      </c>
      <c r="P19" s="189">
        <f t="shared" si="4"/>
        <v>712</v>
      </c>
      <c r="Q19" s="191">
        <f t="shared" si="4"/>
        <v>721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56</v>
      </c>
      <c r="M20" s="221">
        <v>112</v>
      </c>
      <c r="N20" s="221">
        <v>91</v>
      </c>
      <c r="O20" s="221">
        <v>71</v>
      </c>
      <c r="P20" s="219">
        <f aca="true" t="shared" si="6" ref="P20:P26">SUM(J20:O20)</f>
        <v>353</v>
      </c>
      <c r="Q20" s="222">
        <f aca="true" t="shared" si="7" ref="Q20:Q26">I20+P20</f>
        <v>353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23</v>
      </c>
      <c r="L21" s="221">
        <v>23</v>
      </c>
      <c r="M21" s="221">
        <v>26</v>
      </c>
      <c r="N21" s="221">
        <v>21</v>
      </c>
      <c r="O21" s="221">
        <v>13</v>
      </c>
      <c r="P21" s="219">
        <f t="shared" si="6"/>
        <v>106</v>
      </c>
      <c r="Q21" s="222">
        <f t="shared" si="7"/>
        <v>106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4</v>
      </c>
      <c r="N22" s="221">
        <v>7</v>
      </c>
      <c r="O22" s="221">
        <v>18</v>
      </c>
      <c r="P22" s="219">
        <f t="shared" si="6"/>
        <v>32</v>
      </c>
      <c r="Q22" s="222">
        <f t="shared" si="7"/>
        <v>32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6</v>
      </c>
      <c r="I24" s="219">
        <f t="shared" si="5"/>
        <v>9</v>
      </c>
      <c r="J24" s="220">
        <v>0</v>
      </c>
      <c r="K24" s="229">
        <v>46</v>
      </c>
      <c r="L24" s="221">
        <v>52</v>
      </c>
      <c r="M24" s="221">
        <v>57</v>
      </c>
      <c r="N24" s="221">
        <v>37</v>
      </c>
      <c r="O24" s="221">
        <v>23</v>
      </c>
      <c r="P24" s="219">
        <f t="shared" si="6"/>
        <v>215</v>
      </c>
      <c r="Q24" s="222">
        <f t="shared" si="7"/>
        <v>224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0</v>
      </c>
      <c r="M25" s="230">
        <v>0</v>
      </c>
      <c r="N25" s="230">
        <v>0</v>
      </c>
      <c r="O25" s="230">
        <v>4</v>
      </c>
      <c r="P25" s="231">
        <f t="shared" si="6"/>
        <v>6</v>
      </c>
      <c r="Q25" s="234">
        <f t="shared" si="7"/>
        <v>6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7180</v>
      </c>
      <c r="H28" s="221">
        <f t="shared" si="8"/>
        <v>47410</v>
      </c>
      <c r="I28" s="184">
        <f t="shared" si="8"/>
        <v>54590</v>
      </c>
      <c r="J28" s="185">
        <f t="shared" si="8"/>
        <v>0</v>
      </c>
      <c r="K28" s="228">
        <f t="shared" si="8"/>
        <v>4258400</v>
      </c>
      <c r="L28" s="221">
        <f t="shared" si="8"/>
        <v>7417890</v>
      </c>
      <c r="M28" s="221">
        <f t="shared" si="8"/>
        <v>11615530</v>
      </c>
      <c r="N28" s="221">
        <f t="shared" si="8"/>
        <v>10781260</v>
      </c>
      <c r="O28" s="221">
        <f t="shared" si="8"/>
        <v>11804285</v>
      </c>
      <c r="P28" s="184">
        <f t="shared" si="8"/>
        <v>45877365</v>
      </c>
      <c r="Q28" s="186">
        <f>SUM(Q29:Q35)</f>
        <v>45931955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1357420</v>
      </c>
      <c r="L29" s="221">
        <v>3246300</v>
      </c>
      <c r="M29" s="221">
        <v>6442000</v>
      </c>
      <c r="N29" s="221">
        <v>6798450</v>
      </c>
      <c r="O29" s="221">
        <v>6920495</v>
      </c>
      <c r="P29" s="219">
        <f aca="true" t="shared" si="10" ref="P29:P35">SUM(J29:O29)</f>
        <v>24764665</v>
      </c>
      <c r="Q29" s="222">
        <f aca="true" t="shared" si="11" ref="Q29:Q35">I29+P29</f>
        <v>24764665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2333200</v>
      </c>
      <c r="L30" s="221">
        <v>3478610</v>
      </c>
      <c r="M30" s="221">
        <v>3882270</v>
      </c>
      <c r="N30" s="221">
        <v>2705940</v>
      </c>
      <c r="O30" s="221">
        <v>2012560</v>
      </c>
      <c r="P30" s="219">
        <f t="shared" si="10"/>
        <v>14412580</v>
      </c>
      <c r="Q30" s="222">
        <f t="shared" si="11"/>
        <v>14412580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140120</v>
      </c>
      <c r="M31" s="221">
        <v>318390</v>
      </c>
      <c r="N31" s="221">
        <v>719700</v>
      </c>
      <c r="O31" s="221">
        <v>2518890</v>
      </c>
      <c r="P31" s="219">
        <f t="shared" si="10"/>
        <v>3789170</v>
      </c>
      <c r="Q31" s="222">
        <f>I31+P31</f>
        <v>3789170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7180</v>
      </c>
      <c r="H33" s="221">
        <v>47410</v>
      </c>
      <c r="I33" s="219">
        <f t="shared" si="9"/>
        <v>54590</v>
      </c>
      <c r="J33" s="220">
        <v>0</v>
      </c>
      <c r="K33" s="229">
        <v>458580</v>
      </c>
      <c r="L33" s="221">
        <v>497920</v>
      </c>
      <c r="M33" s="221">
        <v>933440</v>
      </c>
      <c r="N33" s="221">
        <v>523890</v>
      </c>
      <c r="O33" s="221">
        <v>287330</v>
      </c>
      <c r="P33" s="219">
        <f t="shared" si="10"/>
        <v>2701160</v>
      </c>
      <c r="Q33" s="222">
        <f t="shared" si="11"/>
        <v>2755750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17130</v>
      </c>
      <c r="L34" s="230">
        <v>54940</v>
      </c>
      <c r="M34" s="230">
        <v>39430</v>
      </c>
      <c r="N34" s="230">
        <v>33280</v>
      </c>
      <c r="O34" s="230">
        <v>65010</v>
      </c>
      <c r="P34" s="231">
        <f t="shared" si="10"/>
        <v>209790</v>
      </c>
      <c r="Q34" s="234">
        <f t="shared" si="11"/>
        <v>209790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5040</v>
      </c>
      <c r="H36" s="187">
        <f t="shared" si="12"/>
        <v>15780</v>
      </c>
      <c r="I36" s="189">
        <f t="shared" si="12"/>
        <v>20820</v>
      </c>
      <c r="J36" s="190">
        <f t="shared" si="12"/>
        <v>0</v>
      </c>
      <c r="K36" s="228">
        <f t="shared" si="12"/>
        <v>1253320</v>
      </c>
      <c r="L36" s="187">
        <f t="shared" si="12"/>
        <v>2212170</v>
      </c>
      <c r="M36" s="187">
        <f t="shared" si="12"/>
        <v>3988070</v>
      </c>
      <c r="N36" s="187">
        <f t="shared" si="12"/>
        <v>2973640</v>
      </c>
      <c r="O36" s="187">
        <f t="shared" si="12"/>
        <v>2265880</v>
      </c>
      <c r="P36" s="189">
        <f t="shared" si="12"/>
        <v>12693080</v>
      </c>
      <c r="Q36" s="191">
        <f>SUM(Q37:Q43)</f>
        <v>12713900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526040</v>
      </c>
      <c r="L37" s="221">
        <v>1361890</v>
      </c>
      <c r="M37" s="221">
        <v>2956680</v>
      </c>
      <c r="N37" s="221">
        <v>2157910</v>
      </c>
      <c r="O37" s="221">
        <v>1366800</v>
      </c>
      <c r="P37" s="219">
        <f aca="true" t="shared" si="14" ref="P37:P43">SUM(J37:O37)</f>
        <v>8369320</v>
      </c>
      <c r="Q37" s="222">
        <f aca="true" t="shared" si="15" ref="Q37:Q43">I37+P37</f>
        <v>8369320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397810</v>
      </c>
      <c r="L38" s="221">
        <v>510870</v>
      </c>
      <c r="M38" s="221">
        <v>502690</v>
      </c>
      <c r="N38" s="221">
        <v>373850</v>
      </c>
      <c r="O38" s="221">
        <v>274000</v>
      </c>
      <c r="P38" s="219">
        <f t="shared" si="14"/>
        <v>2059220</v>
      </c>
      <c r="Q38" s="222">
        <f t="shared" si="15"/>
        <v>2059220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9920</v>
      </c>
      <c r="M39" s="221">
        <v>65410</v>
      </c>
      <c r="N39" s="221">
        <v>132820</v>
      </c>
      <c r="O39" s="221">
        <v>433920</v>
      </c>
      <c r="P39" s="219">
        <f t="shared" si="14"/>
        <v>713370</v>
      </c>
      <c r="Q39" s="222">
        <f>I39+P39</f>
        <v>713370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5040</v>
      </c>
      <c r="H41" s="221">
        <v>15780</v>
      </c>
      <c r="I41" s="219">
        <f t="shared" si="13"/>
        <v>20820</v>
      </c>
      <c r="J41" s="220">
        <v>0</v>
      </c>
      <c r="K41" s="229">
        <v>250120</v>
      </c>
      <c r="L41" s="221">
        <v>329490</v>
      </c>
      <c r="M41" s="221">
        <v>463290</v>
      </c>
      <c r="N41" s="221">
        <v>309060</v>
      </c>
      <c r="O41" s="221">
        <v>173970</v>
      </c>
      <c r="P41" s="219">
        <f t="shared" si="14"/>
        <v>1525930</v>
      </c>
      <c r="Q41" s="222">
        <f t="shared" si="15"/>
        <v>1546750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8050</v>
      </c>
      <c r="L42" s="221">
        <v>0</v>
      </c>
      <c r="M42" s="221">
        <v>0</v>
      </c>
      <c r="N42" s="221">
        <v>0</v>
      </c>
      <c r="O42" s="221">
        <v>17190</v>
      </c>
      <c r="P42" s="219">
        <f t="shared" si="14"/>
        <v>25240</v>
      </c>
      <c r="Q42" s="222">
        <f t="shared" si="15"/>
        <v>25240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12220</v>
      </c>
      <c r="H44" s="211">
        <f t="shared" si="16"/>
        <v>63190</v>
      </c>
      <c r="I44" s="213">
        <f t="shared" si="16"/>
        <v>75410</v>
      </c>
      <c r="J44" s="214">
        <f t="shared" si="16"/>
        <v>0</v>
      </c>
      <c r="K44" s="243">
        <f t="shared" si="16"/>
        <v>5511720</v>
      </c>
      <c r="L44" s="211">
        <f t="shared" si="16"/>
        <v>9630060</v>
      </c>
      <c r="M44" s="211">
        <f t="shared" si="16"/>
        <v>15603600</v>
      </c>
      <c r="N44" s="211">
        <f t="shared" si="16"/>
        <v>13754900</v>
      </c>
      <c r="O44" s="211">
        <f>O28+O36</f>
        <v>14070165</v>
      </c>
      <c r="P44" s="213">
        <f t="shared" si="16"/>
        <v>58570445</v>
      </c>
      <c r="Q44" s="215">
        <f>Q28+Q36</f>
        <v>58645855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H6" sqref="H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平成２１年９月月報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171</v>
      </c>
      <c r="H14" s="254">
        <v>330</v>
      </c>
      <c r="I14" s="312">
        <f>SUM(G14:H14)</f>
        <v>501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1073612</v>
      </c>
      <c r="H15" s="255">
        <v>2868072</v>
      </c>
      <c r="I15" s="314">
        <f>SUM(G15:H15)</f>
        <v>3941684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58</v>
      </c>
      <c r="H19" s="254">
        <v>391</v>
      </c>
      <c r="I19" s="312">
        <f>SUM(G19:H19)</f>
        <v>449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555572</v>
      </c>
      <c r="H20" s="255">
        <v>2349657</v>
      </c>
      <c r="I20" s="314">
        <f>SUM(G20:H20)</f>
        <v>2905229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58</v>
      </c>
      <c r="H24" s="254">
        <v>1933</v>
      </c>
      <c r="I24" s="312">
        <f>SUM(G24:H24)</f>
        <v>1991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674069</v>
      </c>
      <c r="H25" s="256">
        <v>22764010</v>
      </c>
      <c r="I25" s="314">
        <f>SUM(G25:H25)</f>
        <v>23438079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5</v>
      </c>
      <c r="H29" s="254">
        <v>28</v>
      </c>
      <c r="I29" s="312">
        <f>SUM(G29:H29)</f>
        <v>33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120589</v>
      </c>
      <c r="H30" s="255">
        <v>340713</v>
      </c>
      <c r="I30" s="314">
        <f>SUM(G30:H30)</f>
        <v>461302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292</v>
      </c>
      <c r="H34" s="254">
        <f>H14+H19+H24+H29</f>
        <v>2682</v>
      </c>
      <c r="I34" s="312">
        <f>SUM(G34:H34)</f>
        <v>2974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2423842</v>
      </c>
      <c r="H35" s="255">
        <f>H15+H20+H25+H30</f>
        <v>28322452</v>
      </c>
      <c r="I35" s="314">
        <f>SUM(G35:H35)</f>
        <v>30746294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2009-10-16T04:52:34Z</cp:lastPrinted>
  <dcterms:created xsi:type="dcterms:W3CDTF">2006-12-27T00:16:47Z</dcterms:created>
  <dcterms:modified xsi:type="dcterms:W3CDTF">2009-10-16T04:52:51Z</dcterms:modified>
  <cp:category/>
  <cp:version/>
  <cp:contentType/>
  <cp:contentStatus/>
</cp:coreProperties>
</file>