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<sst xmlns="http://schemas.openxmlformats.org/spreadsheetml/2006/main" count="360" uniqueCount="134">
  <si>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</si>
  <si>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</si>
  <si>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</si>
  <si>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</si>
  <si>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</si>
  <si>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</si>
  <si>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</si>
  <si>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</si>
  <si>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</si>
  <si>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</si>
  <si>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</si>
  <si>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</si>
  <si>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</si>
  <si>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</si>
  <si>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</si>
  <si>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</si>
  <si>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</si>
  <si>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</si>
  <si>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</si>
  <si>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</si>
  <si>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</si>
  <si>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</si>
  <si>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</si>
  <si>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</si>
  <si>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</si>
  <si>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</si>
  <si>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</si>
  <si>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</si>
  <si>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</si>
  <si>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</si>
  <si>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</si>
  <si>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</si>
  <si>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</si>
  <si>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</si>
  <si>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</si>
  <si>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</si>
  <si>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</si>
  <si>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</si>
  <si>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</si>
  <si>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</si>
  <si>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</si>
  <si>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</si>
  <si>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</si>
  <si>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</si>
  <si>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</si>
  <si>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</si>
  <si>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</si>
  <si>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</si>
  <si>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</si>
  <si>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</si>
  <si>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</si>
  <si>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</si>
  <si>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</si>
  <si>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</si>
  <si>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</si>
  <si>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</si>
  <si>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</si>
  <si>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</si>
  <si>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</si>
  <si>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</si>
  <si>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</si>
  <si>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</si>
  <si>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</si>
  <si>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</si>
  <si>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</si>
  <si>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</si>
  <si>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</si>
  <si>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</si>
  <si>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</si>
  <si>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</si>
  <si>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</si>
  <si>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</si>
  <si>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</si>
  <si>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</si>
  <si>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</si>
  <si>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</si>
  <si>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</si>
  <si>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</si>
  <si>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</si>
  <si>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</si>
  <si>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</si>
  <si>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</si>
  <si>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</si>
  <si>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</si>
  <si>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</si>
  <si>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</si>
  <si>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</si>
  <si>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</si>
  <si>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</si>
  <si>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</si>
  <si>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</si>
  <si>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</si>
  <si>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</si>
  <si>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</si>
  <si>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</si>
  <si>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</si>
  <si>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</si>
  <si>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</si>
  <si>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</si>
  <si>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</si>
  <si>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</si>
  <si>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</si>
  <si>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</si>
  <si>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</si>
  <si>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</si>
  <si>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</si>
  <si>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</si>
  <si>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</si>
  <si>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</si>
  <si>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</si>
  <si>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</si>
  <si>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</si>
  <si>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</si>
  <si>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</si>
  <si>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</si>
  <si>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</si>
  <si>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</si>
  <si>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</si>
  <si>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</si>
  <si>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</si>
  <si>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</si>
  <si>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</si>
  <si>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</si>
  <si>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</si>
  <si>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</si>
  <si>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</si>
  <si>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</si>
  <si>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</si>
  <si>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</si>
  <si>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</si>
  <si>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</si>
  <si>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</si>
  <si>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</si>
  <si>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平成２１年３月月報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</si>
</sst>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49008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49101</v>
      </c>
      <c r="T14" s="274"/>
    </row>
    <row r="15" spans="3:20" ht="21.75" customHeight="1">
      <c r="C15" s="73" t="s">
        <v>18</v>
      </c>
      <c r="D15" s="257">
        <v>38872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39079</v>
      </c>
      <c r="T15" s="274"/>
    </row>
    <row r="16" spans="3:20" ht="21.75" customHeight="1">
      <c r="C16" s="75" t="s">
        <v>19</v>
      </c>
      <c r="D16" s="257">
        <v>873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880</v>
      </c>
      <c r="T16" s="274"/>
    </row>
    <row r="17" spans="3:20" ht="21.75" customHeight="1">
      <c r="C17" s="75" t="s">
        <v>20</v>
      </c>
      <c r="D17" s="257">
        <v>256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263</v>
      </c>
      <c r="T17" s="274"/>
    </row>
    <row r="18" spans="3:20" ht="21.75" customHeight="1" thickBot="1">
      <c r="C18" s="76" t="s">
        <v>2</v>
      </c>
      <c r="D18" s="260">
        <f>SUM(D14:H15)</f>
        <v>87880</v>
      </c>
      <c r="E18" s="261"/>
      <c r="F18" s="261"/>
      <c r="G18" s="261"/>
      <c r="H18" s="262"/>
      <c r="I18" s="77" t="s">
        <v>21</v>
      </c>
      <c r="J18" s="78"/>
      <c r="K18" s="261">
        <f>S23</f>
        <v>680</v>
      </c>
      <c r="L18" s="261"/>
      <c r="M18" s="262"/>
      <c r="N18" s="77" t="s">
        <v>22</v>
      </c>
      <c r="O18" s="78"/>
      <c r="P18" s="261">
        <f>S25</f>
        <v>380</v>
      </c>
      <c r="Q18" s="261"/>
      <c r="R18" s="262"/>
      <c r="S18" s="260">
        <f>SUM(S14:T15)</f>
        <v>88180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94</v>
      </c>
      <c r="E23" s="258"/>
      <c r="F23" s="259"/>
      <c r="G23" s="257">
        <v>2</v>
      </c>
      <c r="H23" s="258"/>
      <c r="I23" s="259"/>
      <c r="J23" s="257">
        <v>575</v>
      </c>
      <c r="K23" s="258"/>
      <c r="L23" s="259"/>
      <c r="M23" s="257">
        <v>1</v>
      </c>
      <c r="N23" s="258"/>
      <c r="O23" s="259"/>
      <c r="P23" s="257">
        <v>8</v>
      </c>
      <c r="Q23" s="258"/>
      <c r="R23" s="259"/>
      <c r="S23" s="89">
        <f>SUM(D23:R23)</f>
        <v>680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98</v>
      </c>
      <c r="E25" s="261"/>
      <c r="F25" s="262"/>
      <c r="G25" s="260">
        <v>0</v>
      </c>
      <c r="H25" s="261"/>
      <c r="I25" s="262"/>
      <c r="J25" s="260">
        <v>275</v>
      </c>
      <c r="K25" s="261"/>
      <c r="L25" s="262"/>
      <c r="M25" s="260">
        <v>0</v>
      </c>
      <c r="N25" s="261"/>
      <c r="O25" s="262"/>
      <c r="P25" s="260">
        <v>7</v>
      </c>
      <c r="Q25" s="261"/>
      <c r="R25" s="262"/>
      <c r="S25" s="90">
        <f>SUM(D25:R25)</f>
        <v>380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2823</v>
      </c>
      <c r="G12" s="91">
        <f>SUM(G13:G14)</f>
        <v>1189</v>
      </c>
      <c r="H12" s="92">
        <f>SUM(F12:G12)</f>
        <v>4012</v>
      </c>
      <c r="I12" s="93">
        <f aca="true" t="shared" si="0" ref="I12:N12">SUM(I13:I14)</f>
        <v>0</v>
      </c>
      <c r="J12" s="95">
        <f t="shared" si="0"/>
        <v>2424</v>
      </c>
      <c r="K12" s="91">
        <f t="shared" si="0"/>
        <v>1955</v>
      </c>
      <c r="L12" s="91">
        <f t="shared" si="0"/>
        <v>1769</v>
      </c>
      <c r="M12" s="91">
        <f t="shared" si="0"/>
        <v>1236</v>
      </c>
      <c r="N12" s="91">
        <f t="shared" si="0"/>
        <v>1402</v>
      </c>
      <c r="O12" s="91">
        <f>SUM(I12:N12)</f>
        <v>8786</v>
      </c>
      <c r="P12" s="94">
        <f>H12+O12</f>
        <v>12798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445</v>
      </c>
      <c r="G13" s="91">
        <v>214</v>
      </c>
      <c r="H13" s="92">
        <f>SUM(F13:G13)</f>
        <v>659</v>
      </c>
      <c r="I13" s="93">
        <v>0</v>
      </c>
      <c r="J13" s="95">
        <v>354</v>
      </c>
      <c r="K13" s="91">
        <v>265</v>
      </c>
      <c r="L13" s="91">
        <v>224</v>
      </c>
      <c r="M13" s="91">
        <v>142</v>
      </c>
      <c r="N13" s="91">
        <v>165</v>
      </c>
      <c r="O13" s="91">
        <f>SUM(I13:N13)</f>
        <v>1150</v>
      </c>
      <c r="P13" s="94">
        <f>H13+O13</f>
        <v>1809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2378</v>
      </c>
      <c r="G14" s="91">
        <v>975</v>
      </c>
      <c r="H14" s="92">
        <f>SUM(F14:G14)</f>
        <v>3353</v>
      </c>
      <c r="I14" s="93">
        <v>0</v>
      </c>
      <c r="J14" s="95">
        <v>2070</v>
      </c>
      <c r="K14" s="91">
        <v>1690</v>
      </c>
      <c r="L14" s="91">
        <v>1545</v>
      </c>
      <c r="M14" s="91">
        <v>1094</v>
      </c>
      <c r="N14" s="91">
        <v>1237</v>
      </c>
      <c r="O14" s="91">
        <f>SUM(I14:N14)</f>
        <v>7636</v>
      </c>
      <c r="P14" s="94">
        <f>H14+O14</f>
        <v>10989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58</v>
      </c>
      <c r="G15" s="91">
        <v>56</v>
      </c>
      <c r="H15" s="92">
        <f>SUM(F15:G15)</f>
        <v>114</v>
      </c>
      <c r="I15" s="93">
        <v>0</v>
      </c>
      <c r="J15" s="95">
        <v>94</v>
      </c>
      <c r="K15" s="91">
        <v>69</v>
      </c>
      <c r="L15" s="91">
        <v>71</v>
      </c>
      <c r="M15" s="91">
        <v>48</v>
      </c>
      <c r="N15" s="91">
        <v>66</v>
      </c>
      <c r="O15" s="91">
        <f>SUM(I15:N15)</f>
        <v>348</v>
      </c>
      <c r="P15" s="94">
        <f>H15+O15</f>
        <v>462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2881</v>
      </c>
      <c r="G16" s="96">
        <f>G12+G15</f>
        <v>1245</v>
      </c>
      <c r="H16" s="97">
        <f>SUM(F16:G16)</f>
        <v>4126</v>
      </c>
      <c r="I16" s="98">
        <f aca="true" t="shared" si="1" ref="I16:N16">I12+I15</f>
        <v>0</v>
      </c>
      <c r="J16" s="100">
        <f t="shared" si="1"/>
        <v>2518</v>
      </c>
      <c r="K16" s="96">
        <f t="shared" si="1"/>
        <v>2024</v>
      </c>
      <c r="L16" s="96">
        <f t="shared" si="1"/>
        <v>1840</v>
      </c>
      <c r="M16" s="96">
        <f t="shared" si="1"/>
        <v>1284</v>
      </c>
      <c r="N16" s="96">
        <f t="shared" si="1"/>
        <v>1468</v>
      </c>
      <c r="O16" s="96">
        <f>SUM(I16:N16)</f>
        <v>9134</v>
      </c>
      <c r="P16" s="99">
        <f>H16+O16</f>
        <v>13260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1969</v>
      </c>
      <c r="G21" s="91">
        <v>929</v>
      </c>
      <c r="H21" s="92">
        <f>SUM(F21:G21)</f>
        <v>2898</v>
      </c>
      <c r="I21" s="93">
        <v>0</v>
      </c>
      <c r="J21" s="95">
        <v>1748</v>
      </c>
      <c r="K21" s="91">
        <v>1334</v>
      </c>
      <c r="L21" s="91">
        <v>997</v>
      </c>
      <c r="M21" s="91">
        <v>546</v>
      </c>
      <c r="N21" s="91">
        <v>482</v>
      </c>
      <c r="O21" s="101">
        <f>SUM(I21:N21)</f>
        <v>5107</v>
      </c>
      <c r="P21" s="94">
        <f>O21+H21</f>
        <v>8005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44</v>
      </c>
      <c r="H22" s="92">
        <f>SUM(F22:G22)</f>
        <v>88</v>
      </c>
      <c r="I22" s="93">
        <v>0</v>
      </c>
      <c r="J22" s="95">
        <v>73</v>
      </c>
      <c r="K22" s="91">
        <v>50</v>
      </c>
      <c r="L22" s="91">
        <v>57</v>
      </c>
      <c r="M22" s="91">
        <v>35</v>
      </c>
      <c r="N22" s="91">
        <v>25</v>
      </c>
      <c r="O22" s="101">
        <f>SUM(I22:N22)</f>
        <v>240</v>
      </c>
      <c r="P22" s="94">
        <f>O22+H22</f>
        <v>328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2013</v>
      </c>
      <c r="G23" s="96">
        <f aca="true" t="shared" si="2" ref="G23:N23">SUM(G21:G22)</f>
        <v>973</v>
      </c>
      <c r="H23" s="97">
        <f>SUM(F23:G23)</f>
        <v>2986</v>
      </c>
      <c r="I23" s="98">
        <f t="shared" si="2"/>
        <v>0</v>
      </c>
      <c r="J23" s="100">
        <f t="shared" si="2"/>
        <v>1821</v>
      </c>
      <c r="K23" s="96">
        <f t="shared" si="2"/>
        <v>1384</v>
      </c>
      <c r="L23" s="96">
        <f t="shared" si="2"/>
        <v>1054</v>
      </c>
      <c r="M23" s="96">
        <f t="shared" si="2"/>
        <v>581</v>
      </c>
      <c r="N23" s="96">
        <f t="shared" si="2"/>
        <v>507</v>
      </c>
      <c r="O23" s="102">
        <f>SUM(I23:N23)</f>
        <v>5347</v>
      </c>
      <c r="P23" s="99">
        <f>O23+H23</f>
        <v>8333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8</v>
      </c>
      <c r="H28" s="92">
        <f>SUM(F28:G28)</f>
        <v>13</v>
      </c>
      <c r="I28" s="93">
        <v>0</v>
      </c>
      <c r="J28" s="95">
        <v>130</v>
      </c>
      <c r="K28" s="91">
        <v>105</v>
      </c>
      <c r="L28" s="91">
        <v>107</v>
      </c>
      <c r="M28" s="91">
        <v>89</v>
      </c>
      <c r="N28" s="91">
        <v>44</v>
      </c>
      <c r="O28" s="101">
        <f>SUM(I28:N28)</f>
        <v>475</v>
      </c>
      <c r="P28" s="94">
        <f>O28+H28</f>
        <v>488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3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8</v>
      </c>
      <c r="H30" s="97">
        <f>SUM(F30:G30)</f>
        <v>13</v>
      </c>
      <c r="I30" s="98">
        <f aca="true" t="shared" si="3" ref="I30:N30">SUM(I28:I29)</f>
        <v>0</v>
      </c>
      <c r="J30" s="100">
        <f t="shared" si="3"/>
        <v>130</v>
      </c>
      <c r="K30" s="96">
        <f t="shared" si="3"/>
        <v>105</v>
      </c>
      <c r="L30" s="96">
        <f t="shared" si="3"/>
        <v>109</v>
      </c>
      <c r="M30" s="96">
        <f t="shared" si="3"/>
        <v>90</v>
      </c>
      <c r="N30" s="96">
        <f t="shared" si="3"/>
        <v>47</v>
      </c>
      <c r="O30" s="102">
        <f>SUM(I30:N30)</f>
        <v>481</v>
      </c>
      <c r="P30" s="99">
        <f>O30+H30</f>
        <v>494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71</v>
      </c>
      <c r="J35" s="105">
        <f t="shared" si="4"/>
        <v>174</v>
      </c>
      <c r="K35" s="105">
        <f t="shared" si="4"/>
        <v>284</v>
      </c>
      <c r="L35" s="105">
        <f t="shared" si="4"/>
        <v>301</v>
      </c>
      <c r="M35" s="105">
        <f t="shared" si="4"/>
        <v>350</v>
      </c>
      <c r="N35" s="106">
        <f aca="true" t="shared" si="6" ref="N35:N44">SUM(I35:M35)</f>
        <v>1180</v>
      </c>
      <c r="O35" s="107">
        <f aca="true" t="shared" si="7" ref="O35:O43">SUM(H35+N35)</f>
        <v>1180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71</v>
      </c>
      <c r="J36" s="91">
        <v>174</v>
      </c>
      <c r="K36" s="91">
        <v>284</v>
      </c>
      <c r="L36" s="91">
        <v>300</v>
      </c>
      <c r="M36" s="91">
        <v>346</v>
      </c>
      <c r="N36" s="101">
        <f t="shared" si="6"/>
        <v>1175</v>
      </c>
      <c r="O36" s="94">
        <f t="shared" si="7"/>
        <v>1175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227</v>
      </c>
      <c r="K38" s="105">
        <f>SUM(K39:K40)</f>
        <v>233</v>
      </c>
      <c r="L38" s="105">
        <f>SUM(L39:L40)</f>
        <v>165</v>
      </c>
      <c r="M38" s="105">
        <f>SUM(M39:M40)</f>
        <v>158</v>
      </c>
      <c r="N38" s="106">
        <f t="shared" si="6"/>
        <v>928</v>
      </c>
      <c r="O38" s="107">
        <f t="shared" si="7"/>
        <v>928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142</v>
      </c>
      <c r="J39" s="91">
        <v>224</v>
      </c>
      <c r="K39" s="91">
        <v>227</v>
      </c>
      <c r="L39" s="91">
        <v>163</v>
      </c>
      <c r="M39" s="91">
        <v>148</v>
      </c>
      <c r="N39" s="101">
        <f t="shared" si="6"/>
        <v>904</v>
      </c>
      <c r="O39" s="94">
        <f t="shared" si="7"/>
        <v>904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6</v>
      </c>
      <c r="L40" s="96">
        <v>2</v>
      </c>
      <c r="M40" s="96">
        <v>10</v>
      </c>
      <c r="N40" s="102">
        <f t="shared" si="6"/>
        <v>24</v>
      </c>
      <c r="O40" s="99">
        <f t="shared" si="7"/>
        <v>24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7</v>
      </c>
      <c r="K41" s="105">
        <f>SUM(K42:K43)</f>
        <v>21</v>
      </c>
      <c r="L41" s="105">
        <f>SUM(L42:L43)</f>
        <v>52</v>
      </c>
      <c r="M41" s="105">
        <f>SUM(M42:M43)</f>
        <v>178</v>
      </c>
      <c r="N41" s="106">
        <f t="shared" si="6"/>
        <v>264</v>
      </c>
      <c r="O41" s="107">
        <f t="shared" si="7"/>
        <v>264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7</v>
      </c>
      <c r="K42" s="91">
        <v>20</v>
      </c>
      <c r="L42" s="91">
        <v>49</v>
      </c>
      <c r="M42" s="91">
        <v>176</v>
      </c>
      <c r="N42" s="101">
        <f t="shared" si="6"/>
        <v>258</v>
      </c>
      <c r="O42" s="94">
        <f t="shared" si="7"/>
        <v>258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2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222</v>
      </c>
      <c r="J44" s="96">
        <v>408</v>
      </c>
      <c r="K44" s="96">
        <v>533</v>
      </c>
      <c r="L44" s="96">
        <v>513</v>
      </c>
      <c r="M44" s="96">
        <v>682</v>
      </c>
      <c r="N44" s="102">
        <f t="shared" si="6"/>
        <v>2358</v>
      </c>
      <c r="O44" s="110">
        <f>H44+N44</f>
        <v>2358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1" sqref="F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平成２１年３月月報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4569</v>
      </c>
      <c r="H12" s="183">
        <f t="shared" si="0"/>
        <v>2535</v>
      </c>
      <c r="I12" s="184">
        <f t="shared" si="0"/>
        <v>7104</v>
      </c>
      <c r="J12" s="185">
        <f>J13+J19+J22+J26+J30+J31</f>
        <v>5</v>
      </c>
      <c r="K12" s="183">
        <f t="shared" si="0"/>
        <v>5307</v>
      </c>
      <c r="L12" s="182">
        <f t="shared" si="0"/>
        <v>4675</v>
      </c>
      <c r="M12" s="182">
        <f t="shared" si="0"/>
        <v>3931</v>
      </c>
      <c r="N12" s="182">
        <f t="shared" si="0"/>
        <v>2303</v>
      </c>
      <c r="O12" s="183">
        <f t="shared" si="0"/>
        <v>2418</v>
      </c>
      <c r="P12" s="182">
        <f t="shared" si="0"/>
        <v>18639</v>
      </c>
      <c r="Q12" s="186">
        <f t="shared" si="0"/>
        <v>25743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1584</v>
      </c>
      <c r="H13" s="188">
        <f t="shared" si="1"/>
        <v>724</v>
      </c>
      <c r="I13" s="189">
        <f t="shared" si="1"/>
        <v>2308</v>
      </c>
      <c r="J13" s="190">
        <f t="shared" si="1"/>
        <v>0</v>
      </c>
      <c r="K13" s="188">
        <f t="shared" si="1"/>
        <v>1618</v>
      </c>
      <c r="L13" s="187">
        <f t="shared" si="1"/>
        <v>1353</v>
      </c>
      <c r="M13" s="187">
        <f t="shared" si="1"/>
        <v>1207</v>
      </c>
      <c r="N13" s="187">
        <f t="shared" si="1"/>
        <v>805</v>
      </c>
      <c r="O13" s="188">
        <f t="shared" si="1"/>
        <v>1127</v>
      </c>
      <c r="P13" s="187">
        <f t="shared" si="1"/>
        <v>6110</v>
      </c>
      <c r="Q13" s="191">
        <f t="shared" si="1"/>
        <v>8418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1418</v>
      </c>
      <c r="H14" s="188">
        <v>556</v>
      </c>
      <c r="I14" s="189">
        <f>SUM(G14:H14)</f>
        <v>1974</v>
      </c>
      <c r="J14" s="190">
        <v>0</v>
      </c>
      <c r="K14" s="188">
        <v>1099</v>
      </c>
      <c r="L14" s="187">
        <v>786</v>
      </c>
      <c r="M14" s="187">
        <v>613</v>
      </c>
      <c r="N14" s="187">
        <v>361</v>
      </c>
      <c r="O14" s="188">
        <v>402</v>
      </c>
      <c r="P14" s="187">
        <f>SUM(J14:O14)</f>
        <v>3261</v>
      </c>
      <c r="Q14" s="191">
        <f>I14+P14</f>
        <v>5235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4</v>
      </c>
      <c r="I15" s="189">
        <f>SUM(G15:H15)</f>
        <v>4</v>
      </c>
      <c r="J15" s="190">
        <v>0</v>
      </c>
      <c r="K15" s="188">
        <v>4</v>
      </c>
      <c r="L15" s="187">
        <v>17</v>
      </c>
      <c r="M15" s="187">
        <v>31</v>
      </c>
      <c r="N15" s="187">
        <v>51</v>
      </c>
      <c r="O15" s="188">
        <v>158</v>
      </c>
      <c r="P15" s="187">
        <f>SUM(J15:O15)</f>
        <v>261</v>
      </c>
      <c r="Q15" s="191">
        <f>I15+P15</f>
        <v>265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74</v>
      </c>
      <c r="H16" s="188">
        <v>91</v>
      </c>
      <c r="I16" s="189">
        <f>SUM(G16:H16)</f>
        <v>165</v>
      </c>
      <c r="J16" s="190">
        <v>0</v>
      </c>
      <c r="K16" s="188">
        <v>238</v>
      </c>
      <c r="L16" s="187">
        <v>240</v>
      </c>
      <c r="M16" s="187">
        <v>291</v>
      </c>
      <c r="N16" s="187">
        <v>197</v>
      </c>
      <c r="O16" s="188">
        <v>301</v>
      </c>
      <c r="P16" s="187">
        <f>SUM(J16:O16)</f>
        <v>1267</v>
      </c>
      <c r="Q16" s="191">
        <f>I16+P16</f>
        <v>1432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8</v>
      </c>
      <c r="I17" s="189">
        <f>SUM(G17:H17)</f>
        <v>13</v>
      </c>
      <c r="J17" s="190">
        <v>0</v>
      </c>
      <c r="K17" s="188">
        <v>16</v>
      </c>
      <c r="L17" s="187">
        <v>18</v>
      </c>
      <c r="M17" s="187">
        <v>19</v>
      </c>
      <c r="N17" s="187">
        <v>13</v>
      </c>
      <c r="O17" s="188">
        <v>14</v>
      </c>
      <c r="P17" s="187">
        <f>SUM(J17:O17)</f>
        <v>80</v>
      </c>
      <c r="Q17" s="191">
        <f>I17+P17</f>
        <v>93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87</v>
      </c>
      <c r="H18" s="188">
        <v>65</v>
      </c>
      <c r="I18" s="189">
        <f>SUM(G18:H18)</f>
        <v>152</v>
      </c>
      <c r="J18" s="190">
        <v>0</v>
      </c>
      <c r="K18" s="188">
        <v>261</v>
      </c>
      <c r="L18" s="187">
        <v>292</v>
      </c>
      <c r="M18" s="187">
        <v>253</v>
      </c>
      <c r="N18" s="187">
        <v>183</v>
      </c>
      <c r="O18" s="188">
        <v>252</v>
      </c>
      <c r="P18" s="187">
        <f>SUM(J18:O18)</f>
        <v>1241</v>
      </c>
      <c r="Q18" s="191">
        <f>I18+P18</f>
        <v>1393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594</v>
      </c>
      <c r="H19" s="188">
        <f t="shared" si="2"/>
        <v>464</v>
      </c>
      <c r="I19" s="189">
        <f t="shared" si="2"/>
        <v>1058</v>
      </c>
      <c r="J19" s="190">
        <f t="shared" si="2"/>
        <v>5</v>
      </c>
      <c r="K19" s="188">
        <f t="shared" si="2"/>
        <v>1029</v>
      </c>
      <c r="L19" s="187">
        <f>SUM(L20:L21)</f>
        <v>855</v>
      </c>
      <c r="M19" s="187">
        <f t="shared" si="2"/>
        <v>648</v>
      </c>
      <c r="N19" s="187">
        <f t="shared" si="2"/>
        <v>312</v>
      </c>
      <c r="O19" s="188">
        <f t="shared" si="2"/>
        <v>182</v>
      </c>
      <c r="P19" s="187">
        <f>SUM(P20:P21)</f>
        <v>3031</v>
      </c>
      <c r="Q19" s="191">
        <f t="shared" si="2"/>
        <v>4089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501</v>
      </c>
      <c r="H20" s="188">
        <v>394</v>
      </c>
      <c r="I20" s="189">
        <f>SUM(G20:H20)</f>
        <v>895</v>
      </c>
      <c r="J20" s="190">
        <v>5</v>
      </c>
      <c r="K20" s="188">
        <v>825</v>
      </c>
      <c r="L20" s="187">
        <v>657</v>
      </c>
      <c r="M20" s="187">
        <v>489</v>
      </c>
      <c r="N20" s="187">
        <v>236</v>
      </c>
      <c r="O20" s="188">
        <v>144</v>
      </c>
      <c r="P20" s="187">
        <f>SUM(J20:O20)</f>
        <v>2356</v>
      </c>
      <c r="Q20" s="191">
        <f>I20+P20</f>
        <v>3251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93</v>
      </c>
      <c r="H21" s="188">
        <v>70</v>
      </c>
      <c r="I21" s="189">
        <f>SUM(G21:H21)</f>
        <v>163</v>
      </c>
      <c r="J21" s="190">
        <v>0</v>
      </c>
      <c r="K21" s="188">
        <v>204</v>
      </c>
      <c r="L21" s="187">
        <v>198</v>
      </c>
      <c r="M21" s="187">
        <v>159</v>
      </c>
      <c r="N21" s="187">
        <v>76</v>
      </c>
      <c r="O21" s="188">
        <v>38</v>
      </c>
      <c r="P21" s="187">
        <f>SUM(J21:O21)</f>
        <v>675</v>
      </c>
      <c r="Q21" s="191">
        <f>I21+P21</f>
        <v>838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20</v>
      </c>
      <c r="I22" s="189">
        <f t="shared" si="3"/>
        <v>28</v>
      </c>
      <c r="J22" s="190">
        <f t="shared" si="3"/>
        <v>0</v>
      </c>
      <c r="K22" s="188">
        <f t="shared" si="3"/>
        <v>146</v>
      </c>
      <c r="L22" s="187">
        <f t="shared" si="3"/>
        <v>177</v>
      </c>
      <c r="M22" s="187">
        <f t="shared" si="3"/>
        <v>191</v>
      </c>
      <c r="N22" s="187">
        <f t="shared" si="3"/>
        <v>137</v>
      </c>
      <c r="O22" s="188">
        <f t="shared" si="3"/>
        <v>101</v>
      </c>
      <c r="P22" s="187">
        <f t="shared" si="3"/>
        <v>752</v>
      </c>
      <c r="Q22" s="191">
        <f t="shared" si="3"/>
        <v>780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15</v>
      </c>
      <c r="I23" s="189">
        <f>SUM(G23:H23)</f>
        <v>20</v>
      </c>
      <c r="J23" s="190">
        <v>0</v>
      </c>
      <c r="K23" s="188">
        <v>133</v>
      </c>
      <c r="L23" s="187">
        <v>146</v>
      </c>
      <c r="M23" s="187">
        <v>155</v>
      </c>
      <c r="N23" s="187">
        <v>104</v>
      </c>
      <c r="O23" s="188">
        <v>78</v>
      </c>
      <c r="P23" s="187">
        <f>SUM(J23:O23)</f>
        <v>616</v>
      </c>
      <c r="Q23" s="191">
        <f>I23+P23</f>
        <v>636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3</v>
      </c>
      <c r="H24" s="188">
        <v>5</v>
      </c>
      <c r="I24" s="189">
        <f>SUM(G24:H24)</f>
        <v>8</v>
      </c>
      <c r="J24" s="190">
        <v>0</v>
      </c>
      <c r="K24" s="188">
        <v>13</v>
      </c>
      <c r="L24" s="187">
        <v>31</v>
      </c>
      <c r="M24" s="187">
        <v>36</v>
      </c>
      <c r="N24" s="187">
        <v>33</v>
      </c>
      <c r="O24" s="188">
        <v>23</v>
      </c>
      <c r="P24" s="187">
        <f>SUM(J24:O24)</f>
        <v>136</v>
      </c>
      <c r="Q24" s="191">
        <f>I24+P24</f>
        <v>144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380</v>
      </c>
      <c r="H26" s="188">
        <f t="shared" si="4"/>
        <v>342</v>
      </c>
      <c r="I26" s="189">
        <f t="shared" si="4"/>
        <v>722</v>
      </c>
      <c r="J26" s="190">
        <f t="shared" si="4"/>
        <v>0</v>
      </c>
      <c r="K26" s="188">
        <f t="shared" si="4"/>
        <v>689</v>
      </c>
      <c r="L26" s="187">
        <f t="shared" si="4"/>
        <v>890</v>
      </c>
      <c r="M26" s="187">
        <f t="shared" si="4"/>
        <v>816</v>
      </c>
      <c r="N26" s="187">
        <f t="shared" si="4"/>
        <v>470</v>
      </c>
      <c r="O26" s="188">
        <f t="shared" si="4"/>
        <v>479</v>
      </c>
      <c r="P26" s="187">
        <f t="shared" si="4"/>
        <v>3344</v>
      </c>
      <c r="Q26" s="191">
        <f t="shared" si="4"/>
        <v>4066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332</v>
      </c>
      <c r="H27" s="188">
        <v>313</v>
      </c>
      <c r="I27" s="189">
        <f>SUM(G27:H27)</f>
        <v>645</v>
      </c>
      <c r="J27" s="190">
        <v>0</v>
      </c>
      <c r="K27" s="188">
        <v>639</v>
      </c>
      <c r="L27" s="187">
        <v>838</v>
      </c>
      <c r="M27" s="187">
        <v>774</v>
      </c>
      <c r="N27" s="187">
        <v>453</v>
      </c>
      <c r="O27" s="188">
        <v>467</v>
      </c>
      <c r="P27" s="187">
        <f>SUM(J27:O27)</f>
        <v>3171</v>
      </c>
      <c r="Q27" s="191">
        <f>I27+P27</f>
        <v>3816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24</v>
      </c>
      <c r="H28" s="188">
        <v>16</v>
      </c>
      <c r="I28" s="189">
        <f>SUM(G28:H28)</f>
        <v>40</v>
      </c>
      <c r="J28" s="190">
        <v>0</v>
      </c>
      <c r="K28" s="188">
        <v>29</v>
      </c>
      <c r="L28" s="187">
        <v>29</v>
      </c>
      <c r="M28" s="187">
        <v>26</v>
      </c>
      <c r="N28" s="187">
        <v>13</v>
      </c>
      <c r="O28" s="188">
        <v>10</v>
      </c>
      <c r="P28" s="187">
        <f>SUM(J28:O28)</f>
        <v>107</v>
      </c>
      <c r="Q28" s="191">
        <f>I28+P28</f>
        <v>147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24</v>
      </c>
      <c r="H29" s="188">
        <v>13</v>
      </c>
      <c r="I29" s="189">
        <f>SUM(G29:H29)</f>
        <v>37</v>
      </c>
      <c r="J29" s="190">
        <v>0</v>
      </c>
      <c r="K29" s="188">
        <v>21</v>
      </c>
      <c r="L29" s="187">
        <v>23</v>
      </c>
      <c r="M29" s="187">
        <v>16</v>
      </c>
      <c r="N29" s="187">
        <v>4</v>
      </c>
      <c r="O29" s="188">
        <v>2</v>
      </c>
      <c r="P29" s="187">
        <f>SUM(J29:O29)</f>
        <v>66</v>
      </c>
      <c r="Q29" s="191">
        <f>I29+P29</f>
        <v>103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36</v>
      </c>
      <c r="I30" s="189">
        <f>SUM(G30:H30)</f>
        <v>104</v>
      </c>
      <c r="J30" s="190">
        <v>0</v>
      </c>
      <c r="K30" s="188">
        <v>96</v>
      </c>
      <c r="L30" s="187">
        <v>84</v>
      </c>
      <c r="M30" s="187">
        <v>78</v>
      </c>
      <c r="N30" s="187">
        <v>58</v>
      </c>
      <c r="O30" s="188">
        <v>45</v>
      </c>
      <c r="P30" s="187">
        <f>SUM(J30:O30)</f>
        <v>361</v>
      </c>
      <c r="Q30" s="191">
        <f>I30+P30</f>
        <v>465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1935</v>
      </c>
      <c r="H31" s="193">
        <v>949</v>
      </c>
      <c r="I31" s="194">
        <f>SUM(G31:H31)</f>
        <v>2884</v>
      </c>
      <c r="J31" s="195">
        <v>0</v>
      </c>
      <c r="K31" s="193">
        <v>1729</v>
      </c>
      <c r="L31" s="192">
        <v>1316</v>
      </c>
      <c r="M31" s="192">
        <v>991</v>
      </c>
      <c r="N31" s="192">
        <v>521</v>
      </c>
      <c r="O31" s="193">
        <v>484</v>
      </c>
      <c r="P31" s="194">
        <f>SUM(J31:O31)</f>
        <v>5041</v>
      </c>
      <c r="Q31" s="196">
        <f>I31+P31</f>
        <v>7925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8</v>
      </c>
      <c r="I32" s="184">
        <f t="shared" si="5"/>
        <v>13</v>
      </c>
      <c r="J32" s="185">
        <f t="shared" si="5"/>
        <v>0</v>
      </c>
      <c r="K32" s="183">
        <f t="shared" si="5"/>
        <v>132</v>
      </c>
      <c r="L32" s="182">
        <f t="shared" si="5"/>
        <v>107</v>
      </c>
      <c r="M32" s="182">
        <f t="shared" si="5"/>
        <v>113</v>
      </c>
      <c r="N32" s="182">
        <f t="shared" si="5"/>
        <v>93</v>
      </c>
      <c r="O32" s="183">
        <f t="shared" si="5"/>
        <v>52</v>
      </c>
      <c r="P32" s="182">
        <f t="shared" si="5"/>
        <v>497</v>
      </c>
      <c r="Q32" s="186">
        <f t="shared" si="5"/>
        <v>510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0</v>
      </c>
      <c r="I34" s="189">
        <f>SUM(G34:H34)</f>
        <v>2</v>
      </c>
      <c r="J34" s="190">
        <v>0</v>
      </c>
      <c r="K34" s="188">
        <v>22</v>
      </c>
      <c r="L34" s="187">
        <v>19</v>
      </c>
      <c r="M34" s="187">
        <v>26</v>
      </c>
      <c r="N34" s="187">
        <v>29</v>
      </c>
      <c r="O34" s="188">
        <v>25</v>
      </c>
      <c r="P34" s="187">
        <f t="shared" si="6"/>
        <v>121</v>
      </c>
      <c r="Q34" s="191">
        <f t="shared" si="7"/>
        <v>123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3</v>
      </c>
      <c r="I35" s="189">
        <f>SUM(G35:H35)</f>
        <v>6</v>
      </c>
      <c r="J35" s="190">
        <v>0</v>
      </c>
      <c r="K35" s="188">
        <v>13</v>
      </c>
      <c r="L35" s="187">
        <v>13</v>
      </c>
      <c r="M35" s="187">
        <v>15</v>
      </c>
      <c r="N35" s="187">
        <v>10</v>
      </c>
      <c r="O35" s="188">
        <v>1</v>
      </c>
      <c r="P35" s="187">
        <f t="shared" si="6"/>
        <v>52</v>
      </c>
      <c r="Q35" s="191">
        <f t="shared" si="7"/>
        <v>58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5</v>
      </c>
      <c r="I36" s="189">
        <f>SUM(G36:H36)</f>
        <v>5</v>
      </c>
      <c r="J36" s="200"/>
      <c r="K36" s="188">
        <v>97</v>
      </c>
      <c r="L36" s="187">
        <v>75</v>
      </c>
      <c r="M36" s="187">
        <v>72</v>
      </c>
      <c r="N36" s="187">
        <v>54</v>
      </c>
      <c r="O36" s="188">
        <v>26</v>
      </c>
      <c r="P36" s="187">
        <f t="shared" si="6"/>
        <v>324</v>
      </c>
      <c r="Q36" s="191">
        <f t="shared" si="7"/>
        <v>329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-1</v>
      </c>
      <c r="I39" s="184">
        <f>SUM(I40:I42)</f>
        <v>-1</v>
      </c>
      <c r="J39" s="203"/>
      <c r="K39" s="183">
        <f aca="true" t="shared" si="8" ref="K39:Q39">SUM(K40:K42)</f>
        <v>225</v>
      </c>
      <c r="L39" s="182">
        <f t="shared" si="8"/>
        <v>411</v>
      </c>
      <c r="M39" s="182">
        <f t="shared" si="8"/>
        <v>547</v>
      </c>
      <c r="N39" s="182">
        <f t="shared" si="8"/>
        <v>523</v>
      </c>
      <c r="O39" s="183">
        <f t="shared" si="8"/>
        <v>692</v>
      </c>
      <c r="P39" s="182">
        <f t="shared" si="8"/>
        <v>2398</v>
      </c>
      <c r="Q39" s="186">
        <f t="shared" si="8"/>
        <v>2397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-1</v>
      </c>
      <c r="I40" s="189">
        <f>SUM(G40:H40)</f>
        <v>-1</v>
      </c>
      <c r="J40" s="200"/>
      <c r="K40" s="188">
        <v>71</v>
      </c>
      <c r="L40" s="187">
        <v>174</v>
      </c>
      <c r="M40" s="187">
        <v>287</v>
      </c>
      <c r="N40" s="187">
        <v>303</v>
      </c>
      <c r="O40" s="188">
        <v>350</v>
      </c>
      <c r="P40" s="187">
        <f>SUM(J40:O40)</f>
        <v>1185</v>
      </c>
      <c r="Q40" s="191">
        <f>I40+P40</f>
        <v>1184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148</v>
      </c>
      <c r="L41" s="187">
        <v>230</v>
      </c>
      <c r="M41" s="187">
        <v>239</v>
      </c>
      <c r="N41" s="187">
        <v>167</v>
      </c>
      <c r="O41" s="188">
        <v>162</v>
      </c>
      <c r="P41" s="187">
        <f>SUM(J41:O41)</f>
        <v>946</v>
      </c>
      <c r="Q41" s="191">
        <f>I41+P41</f>
        <v>946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7</v>
      </c>
      <c r="M42" s="209">
        <v>21</v>
      </c>
      <c r="N42" s="209">
        <v>53</v>
      </c>
      <c r="O42" s="208">
        <v>180</v>
      </c>
      <c r="P42" s="209">
        <f>SUM(J42:O42)</f>
        <v>267</v>
      </c>
      <c r="Q42" s="210">
        <f>I42+P42</f>
        <v>267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4574</v>
      </c>
      <c r="H43" s="212">
        <f t="shared" si="9"/>
        <v>2542</v>
      </c>
      <c r="I43" s="213">
        <f t="shared" si="9"/>
        <v>7116</v>
      </c>
      <c r="J43" s="214">
        <f>J12+J32+J39</f>
        <v>5</v>
      </c>
      <c r="K43" s="212">
        <f t="shared" si="9"/>
        <v>5664</v>
      </c>
      <c r="L43" s="211">
        <f t="shared" si="9"/>
        <v>5193</v>
      </c>
      <c r="M43" s="211">
        <f t="shared" si="9"/>
        <v>4591</v>
      </c>
      <c r="N43" s="211">
        <f t="shared" si="9"/>
        <v>2919</v>
      </c>
      <c r="O43" s="212">
        <f t="shared" si="9"/>
        <v>3162</v>
      </c>
      <c r="P43" s="211">
        <f t="shared" si="9"/>
        <v>21534</v>
      </c>
      <c r="Q43" s="215">
        <f t="shared" si="9"/>
        <v>28650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5764630</v>
      </c>
      <c r="H45" s="183">
        <f t="shared" si="10"/>
        <v>5243965</v>
      </c>
      <c r="I45" s="184">
        <f t="shared" si="10"/>
        <v>11008595</v>
      </c>
      <c r="J45" s="185">
        <f t="shared" si="10"/>
        <v>13576</v>
      </c>
      <c r="K45" s="183">
        <f t="shared" si="10"/>
        <v>15087256</v>
      </c>
      <c r="L45" s="182">
        <f t="shared" si="10"/>
        <v>15713307</v>
      </c>
      <c r="M45" s="182">
        <f t="shared" si="10"/>
        <v>16080725</v>
      </c>
      <c r="N45" s="182">
        <f t="shared" si="10"/>
        <v>10937053</v>
      </c>
      <c r="O45" s="183">
        <f t="shared" si="10"/>
        <v>12040445</v>
      </c>
      <c r="P45" s="182">
        <f t="shared" si="10"/>
        <v>69872362</v>
      </c>
      <c r="Q45" s="186">
        <f t="shared" si="10"/>
        <v>80880957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2835231</v>
      </c>
      <c r="H46" s="188">
        <f t="shared" si="11"/>
        <v>1858508</v>
      </c>
      <c r="I46" s="189">
        <f t="shared" si="11"/>
        <v>4693739</v>
      </c>
      <c r="J46" s="190">
        <f t="shared" si="11"/>
        <v>0</v>
      </c>
      <c r="K46" s="188">
        <f t="shared" si="11"/>
        <v>5661676</v>
      </c>
      <c r="L46" s="187">
        <f t="shared" si="11"/>
        <v>5780183</v>
      </c>
      <c r="M46" s="187">
        <f t="shared" si="11"/>
        <v>6390378</v>
      </c>
      <c r="N46" s="187">
        <f t="shared" si="11"/>
        <v>4665140</v>
      </c>
      <c r="O46" s="188">
        <f t="shared" si="11"/>
        <v>7125841</v>
      </c>
      <c r="P46" s="187">
        <f t="shared" si="11"/>
        <v>29623218</v>
      </c>
      <c r="Q46" s="191">
        <f t="shared" si="11"/>
        <v>34316957</v>
      </c>
    </row>
    <row r="47" spans="3:17" ht="18" customHeight="1">
      <c r="C47" s="130"/>
      <c r="D47" s="133"/>
      <c r="E47" s="134" t="s">
        <v>92</v>
      </c>
      <c r="F47" s="135"/>
      <c r="G47" s="187">
        <v>2592264</v>
      </c>
      <c r="H47" s="188">
        <v>1476219</v>
      </c>
      <c r="I47" s="189">
        <f>SUM(G47:H47)</f>
        <v>4068483</v>
      </c>
      <c r="J47" s="190">
        <v>0</v>
      </c>
      <c r="K47" s="188">
        <v>4482576</v>
      </c>
      <c r="L47" s="187">
        <v>4431948</v>
      </c>
      <c r="M47" s="187">
        <v>4695114</v>
      </c>
      <c r="N47" s="187">
        <v>3197493</v>
      </c>
      <c r="O47" s="188">
        <v>4249293</v>
      </c>
      <c r="P47" s="187">
        <f>SUM(J47:O47)</f>
        <v>21056424</v>
      </c>
      <c r="Q47" s="191">
        <f>I47+P47</f>
        <v>25124907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16226</v>
      </c>
      <c r="I48" s="189">
        <f>SUM(G48:H48)</f>
        <v>16226</v>
      </c>
      <c r="J48" s="190">
        <v>0</v>
      </c>
      <c r="K48" s="188">
        <v>19700</v>
      </c>
      <c r="L48" s="187">
        <v>83525</v>
      </c>
      <c r="M48" s="187">
        <v>144100</v>
      </c>
      <c r="N48" s="187">
        <v>292957</v>
      </c>
      <c r="O48" s="188">
        <v>870646</v>
      </c>
      <c r="P48" s="187">
        <f>SUM(J48:O48)</f>
        <v>1410928</v>
      </c>
      <c r="Q48" s="191">
        <f>I48+P48</f>
        <v>1427154</v>
      </c>
    </row>
    <row r="49" spans="3:17" ht="18" customHeight="1">
      <c r="C49" s="130"/>
      <c r="D49" s="133"/>
      <c r="E49" s="134" t="s">
        <v>94</v>
      </c>
      <c r="F49" s="135"/>
      <c r="G49" s="187">
        <v>155417</v>
      </c>
      <c r="H49" s="188">
        <v>295223</v>
      </c>
      <c r="I49" s="189">
        <f>SUM(G49:H49)</f>
        <v>450640</v>
      </c>
      <c r="J49" s="190">
        <v>0</v>
      </c>
      <c r="K49" s="188">
        <v>891390</v>
      </c>
      <c r="L49" s="187">
        <v>960600</v>
      </c>
      <c r="M49" s="187">
        <v>1292794</v>
      </c>
      <c r="N49" s="187">
        <v>978430</v>
      </c>
      <c r="O49" s="188">
        <v>1763822</v>
      </c>
      <c r="P49" s="187">
        <f>SUM(J49:O49)</f>
        <v>5887036</v>
      </c>
      <c r="Q49" s="191">
        <f>I49+P49</f>
        <v>6337676</v>
      </c>
    </row>
    <row r="50" spans="3:17" ht="18" customHeight="1">
      <c r="C50" s="130"/>
      <c r="D50" s="133"/>
      <c r="E50" s="134" t="s">
        <v>95</v>
      </c>
      <c r="F50" s="135"/>
      <c r="G50" s="187">
        <v>9240</v>
      </c>
      <c r="H50" s="188">
        <v>14440</v>
      </c>
      <c r="I50" s="189">
        <f>SUM(G50:H50)</f>
        <v>23680</v>
      </c>
      <c r="J50" s="190">
        <v>0</v>
      </c>
      <c r="K50" s="188">
        <v>40900</v>
      </c>
      <c r="L50" s="187">
        <v>29120</v>
      </c>
      <c r="M50" s="187">
        <v>35500</v>
      </c>
      <c r="N50" s="187">
        <v>25920</v>
      </c>
      <c r="O50" s="188">
        <v>25820</v>
      </c>
      <c r="P50" s="187">
        <f>SUM(J50:O50)</f>
        <v>157260</v>
      </c>
      <c r="Q50" s="191">
        <f>I50+P50</f>
        <v>180940</v>
      </c>
    </row>
    <row r="51" spans="3:17" ht="18" customHeight="1">
      <c r="C51" s="130"/>
      <c r="D51" s="133"/>
      <c r="E51" s="290" t="s">
        <v>105</v>
      </c>
      <c r="F51" s="291"/>
      <c r="G51" s="187">
        <v>78310</v>
      </c>
      <c r="H51" s="188">
        <v>56400</v>
      </c>
      <c r="I51" s="189">
        <f>SUM(G51:H51)</f>
        <v>134710</v>
      </c>
      <c r="J51" s="190">
        <v>0</v>
      </c>
      <c r="K51" s="188">
        <v>227110</v>
      </c>
      <c r="L51" s="187">
        <v>274990</v>
      </c>
      <c r="M51" s="187">
        <v>222870</v>
      </c>
      <c r="N51" s="187">
        <v>170340</v>
      </c>
      <c r="O51" s="188">
        <v>216260</v>
      </c>
      <c r="P51" s="187">
        <f>SUM(J51:O51)</f>
        <v>1111570</v>
      </c>
      <c r="Q51" s="191">
        <f>I51+P51</f>
        <v>1246280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1448163</v>
      </c>
      <c r="H52" s="188">
        <f t="shared" si="12"/>
        <v>2126213</v>
      </c>
      <c r="I52" s="189">
        <f t="shared" si="12"/>
        <v>3574376</v>
      </c>
      <c r="J52" s="190">
        <f t="shared" si="12"/>
        <v>13576</v>
      </c>
      <c r="K52" s="188">
        <f t="shared" si="12"/>
        <v>4800680</v>
      </c>
      <c r="L52" s="187">
        <f t="shared" si="12"/>
        <v>4902232</v>
      </c>
      <c r="M52" s="187">
        <f t="shared" si="12"/>
        <v>4387103</v>
      </c>
      <c r="N52" s="187">
        <f t="shared" si="12"/>
        <v>2337014</v>
      </c>
      <c r="O52" s="188">
        <f t="shared" si="12"/>
        <v>1329450</v>
      </c>
      <c r="P52" s="187">
        <f t="shared" si="12"/>
        <v>17770055</v>
      </c>
      <c r="Q52" s="191">
        <f t="shared" si="12"/>
        <v>21344431</v>
      </c>
    </row>
    <row r="53" spans="3:17" ht="18" customHeight="1">
      <c r="C53" s="130"/>
      <c r="D53" s="133"/>
      <c r="E53" s="137" t="s">
        <v>97</v>
      </c>
      <c r="F53" s="137"/>
      <c r="G53" s="187">
        <v>1197460</v>
      </c>
      <c r="H53" s="188">
        <v>1769910</v>
      </c>
      <c r="I53" s="189">
        <f>SUM(G53:H53)</f>
        <v>2967370</v>
      </c>
      <c r="J53" s="190">
        <v>13576</v>
      </c>
      <c r="K53" s="188">
        <v>3922751</v>
      </c>
      <c r="L53" s="187">
        <v>3858977</v>
      </c>
      <c r="M53" s="187">
        <v>3427677</v>
      </c>
      <c r="N53" s="187">
        <v>1848470</v>
      </c>
      <c r="O53" s="188">
        <v>1133028</v>
      </c>
      <c r="P53" s="187">
        <f>SUM(J53:O53)</f>
        <v>14204479</v>
      </c>
      <c r="Q53" s="191">
        <f>I53+P53</f>
        <v>17171849</v>
      </c>
    </row>
    <row r="54" spans="3:17" ht="18" customHeight="1">
      <c r="C54" s="130"/>
      <c r="D54" s="133"/>
      <c r="E54" s="137" t="s">
        <v>98</v>
      </c>
      <c r="F54" s="137"/>
      <c r="G54" s="187">
        <v>250703</v>
      </c>
      <c r="H54" s="188">
        <v>356303</v>
      </c>
      <c r="I54" s="189">
        <f>SUM(G54:H54)</f>
        <v>607006</v>
      </c>
      <c r="J54" s="190">
        <v>0</v>
      </c>
      <c r="K54" s="188">
        <v>877929</v>
      </c>
      <c r="L54" s="187">
        <v>1043255</v>
      </c>
      <c r="M54" s="187">
        <v>959426</v>
      </c>
      <c r="N54" s="187">
        <v>488544</v>
      </c>
      <c r="O54" s="188">
        <v>196422</v>
      </c>
      <c r="P54" s="187">
        <f>SUM(J54:O54)</f>
        <v>3565576</v>
      </c>
      <c r="Q54" s="191">
        <f>I54+P54</f>
        <v>4172582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12812</v>
      </c>
      <c r="H55" s="188">
        <f t="shared" si="13"/>
        <v>71412</v>
      </c>
      <c r="I55" s="189">
        <f t="shared" si="13"/>
        <v>84224</v>
      </c>
      <c r="J55" s="190">
        <f t="shared" si="13"/>
        <v>0</v>
      </c>
      <c r="K55" s="188">
        <f t="shared" si="13"/>
        <v>683604</v>
      </c>
      <c r="L55" s="187">
        <f t="shared" si="13"/>
        <v>950697</v>
      </c>
      <c r="M55" s="187">
        <f t="shared" si="13"/>
        <v>1215646</v>
      </c>
      <c r="N55" s="187">
        <f t="shared" si="13"/>
        <v>1115781</v>
      </c>
      <c r="O55" s="188">
        <f t="shared" si="13"/>
        <v>843645</v>
      </c>
      <c r="P55" s="187">
        <f t="shared" si="13"/>
        <v>4809373</v>
      </c>
      <c r="Q55" s="191">
        <f t="shared" si="13"/>
        <v>4893597</v>
      </c>
    </row>
    <row r="56" spans="3:17" ht="18" customHeight="1">
      <c r="C56" s="130"/>
      <c r="D56" s="133"/>
      <c r="E56" s="134" t="s">
        <v>99</v>
      </c>
      <c r="F56" s="135"/>
      <c r="G56" s="187">
        <v>7158</v>
      </c>
      <c r="H56" s="188">
        <v>49339</v>
      </c>
      <c r="I56" s="189">
        <f>SUM(G56:H56)</f>
        <v>56497</v>
      </c>
      <c r="J56" s="190">
        <v>0</v>
      </c>
      <c r="K56" s="188">
        <v>621053</v>
      </c>
      <c r="L56" s="187">
        <v>750674</v>
      </c>
      <c r="M56" s="187">
        <v>1000483</v>
      </c>
      <c r="N56" s="187">
        <v>911954</v>
      </c>
      <c r="O56" s="188">
        <v>667212</v>
      </c>
      <c r="P56" s="187">
        <f>SUM(J56:O56)</f>
        <v>3951376</v>
      </c>
      <c r="Q56" s="191">
        <f>I56+P56</f>
        <v>4007873</v>
      </c>
    </row>
    <row r="57" spans="3:17" ht="18" customHeight="1">
      <c r="C57" s="130"/>
      <c r="D57" s="133"/>
      <c r="E57" s="284" t="s">
        <v>100</v>
      </c>
      <c r="F57" s="286"/>
      <c r="G57" s="187">
        <v>5654</v>
      </c>
      <c r="H57" s="188">
        <v>22073</v>
      </c>
      <c r="I57" s="189">
        <f>SUM(G57:H57)</f>
        <v>27727</v>
      </c>
      <c r="J57" s="190">
        <v>0</v>
      </c>
      <c r="K57" s="188">
        <v>62551</v>
      </c>
      <c r="L57" s="187">
        <v>200023</v>
      </c>
      <c r="M57" s="187">
        <v>215163</v>
      </c>
      <c r="N57" s="187">
        <v>203827</v>
      </c>
      <c r="O57" s="188">
        <v>176433</v>
      </c>
      <c r="P57" s="187">
        <f>SUM(J57:O57)</f>
        <v>857997</v>
      </c>
      <c r="Q57" s="191">
        <f>I57+P57</f>
        <v>885724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251170</v>
      </c>
      <c r="H59" s="188">
        <f t="shared" si="14"/>
        <v>263974</v>
      </c>
      <c r="I59" s="189">
        <f t="shared" si="14"/>
        <v>515144</v>
      </c>
      <c r="J59" s="190">
        <f t="shared" si="14"/>
        <v>0</v>
      </c>
      <c r="K59" s="188">
        <f t="shared" si="14"/>
        <v>617843</v>
      </c>
      <c r="L59" s="187">
        <f t="shared" si="14"/>
        <v>1155771</v>
      </c>
      <c r="M59" s="187">
        <f t="shared" si="14"/>
        <v>1297380</v>
      </c>
      <c r="N59" s="187">
        <f t="shared" si="14"/>
        <v>849560</v>
      </c>
      <c r="O59" s="188">
        <f t="shared" si="14"/>
        <v>974845</v>
      </c>
      <c r="P59" s="187">
        <f t="shared" si="14"/>
        <v>4895399</v>
      </c>
      <c r="Q59" s="191">
        <f t="shared" si="14"/>
        <v>5410543</v>
      </c>
    </row>
    <row r="60" spans="3:17" ht="18" customHeight="1">
      <c r="C60" s="130"/>
      <c r="D60" s="133"/>
      <c r="E60" s="134" t="s">
        <v>102</v>
      </c>
      <c r="F60" s="135"/>
      <c r="G60" s="187">
        <v>251170</v>
      </c>
      <c r="H60" s="188">
        <v>263974</v>
      </c>
      <c r="I60" s="189">
        <f>SUM(G60:H60)</f>
        <v>515144</v>
      </c>
      <c r="J60" s="190">
        <v>0</v>
      </c>
      <c r="K60" s="188">
        <v>617843</v>
      </c>
      <c r="L60" s="187">
        <v>1155771</v>
      </c>
      <c r="M60" s="187">
        <v>1297380</v>
      </c>
      <c r="N60" s="187">
        <v>849560</v>
      </c>
      <c r="O60" s="188">
        <v>974845</v>
      </c>
      <c r="P60" s="187">
        <f>SUM(J60:O60)</f>
        <v>4895399</v>
      </c>
      <c r="Q60" s="191">
        <f>I60+P60</f>
        <v>5410543</v>
      </c>
    </row>
    <row r="61" spans="3:17" ht="18" customHeight="1">
      <c r="C61" s="158"/>
      <c r="D61" s="134" t="s">
        <v>106</v>
      </c>
      <c r="E61" s="136"/>
      <c r="F61" s="136"/>
      <c r="G61" s="218">
        <v>427754</v>
      </c>
      <c r="H61" s="218">
        <v>534008</v>
      </c>
      <c r="I61" s="219">
        <f>SUM(G61:H61)</f>
        <v>961762</v>
      </c>
      <c r="J61" s="220">
        <v>0</v>
      </c>
      <c r="K61" s="218">
        <v>1583153</v>
      </c>
      <c r="L61" s="221">
        <v>1596324</v>
      </c>
      <c r="M61" s="221">
        <v>1485198</v>
      </c>
      <c r="N61" s="221">
        <v>1283348</v>
      </c>
      <c r="O61" s="218">
        <v>1120914</v>
      </c>
      <c r="P61" s="221">
        <f>SUM(J61:O61)</f>
        <v>7068937</v>
      </c>
      <c r="Q61" s="222">
        <f>I61+P61</f>
        <v>8030699</v>
      </c>
    </row>
    <row r="62" spans="3:17" ht="18" customHeight="1">
      <c r="C62" s="145"/>
      <c r="D62" s="146" t="s">
        <v>107</v>
      </c>
      <c r="E62" s="147"/>
      <c r="F62" s="147"/>
      <c r="G62" s="192">
        <v>789500</v>
      </c>
      <c r="H62" s="193">
        <v>389850</v>
      </c>
      <c r="I62" s="194">
        <f>SUM(G62:H62)</f>
        <v>1179350</v>
      </c>
      <c r="J62" s="195">
        <v>0</v>
      </c>
      <c r="K62" s="193">
        <v>1740300</v>
      </c>
      <c r="L62" s="192">
        <v>1328100</v>
      </c>
      <c r="M62" s="192">
        <v>1305020</v>
      </c>
      <c r="N62" s="192">
        <v>686210</v>
      </c>
      <c r="O62" s="193">
        <v>645750</v>
      </c>
      <c r="P62" s="194">
        <f>SUM(J62:O62)</f>
        <v>5705380</v>
      </c>
      <c r="Q62" s="196">
        <f>I62+P62</f>
        <v>6884730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20159</v>
      </c>
      <c r="H63" s="183">
        <f t="shared" si="15"/>
        <v>152790</v>
      </c>
      <c r="I63" s="184">
        <f t="shared" si="15"/>
        <v>172949</v>
      </c>
      <c r="J63" s="185">
        <f t="shared" si="15"/>
        <v>0</v>
      </c>
      <c r="K63" s="183">
        <f t="shared" si="15"/>
        <v>2797337</v>
      </c>
      <c r="L63" s="182">
        <f t="shared" si="15"/>
        <v>2338008</v>
      </c>
      <c r="M63" s="182">
        <f t="shared" si="15"/>
        <v>2466033</v>
      </c>
      <c r="N63" s="182">
        <f t="shared" si="15"/>
        <v>2036748</v>
      </c>
      <c r="O63" s="183">
        <f t="shared" si="15"/>
        <v>907800</v>
      </c>
      <c r="P63" s="182">
        <f t="shared" si="15"/>
        <v>10545926</v>
      </c>
      <c r="Q63" s="186">
        <f t="shared" si="15"/>
        <v>10718875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6752</v>
      </c>
      <c r="H65" s="188">
        <v>0</v>
      </c>
      <c r="I65" s="189">
        <f>SUM(G65:H65)</f>
        <v>6752</v>
      </c>
      <c r="J65" s="190">
        <v>0</v>
      </c>
      <c r="K65" s="188">
        <v>160191</v>
      </c>
      <c r="L65" s="187">
        <v>139510</v>
      </c>
      <c r="M65" s="187">
        <v>249635</v>
      </c>
      <c r="N65" s="187">
        <v>321524</v>
      </c>
      <c r="O65" s="188">
        <v>209552</v>
      </c>
      <c r="P65" s="187">
        <f t="shared" si="16"/>
        <v>1080412</v>
      </c>
      <c r="Q65" s="191">
        <f t="shared" si="17"/>
        <v>1087164</v>
      </c>
    </row>
    <row r="66" spans="3:17" ht="18" customHeight="1">
      <c r="C66" s="130"/>
      <c r="D66" s="284" t="s">
        <v>80</v>
      </c>
      <c r="E66" s="285"/>
      <c r="F66" s="286"/>
      <c r="G66" s="187">
        <v>13407</v>
      </c>
      <c r="H66" s="188">
        <v>23985</v>
      </c>
      <c r="I66" s="189">
        <f>SUM(G66:H66)</f>
        <v>37392</v>
      </c>
      <c r="J66" s="190">
        <v>0</v>
      </c>
      <c r="K66" s="188">
        <v>137204</v>
      </c>
      <c r="L66" s="187">
        <v>206673</v>
      </c>
      <c r="M66" s="187">
        <v>286974</v>
      </c>
      <c r="N66" s="187">
        <v>240823</v>
      </c>
      <c r="O66" s="188">
        <v>17725</v>
      </c>
      <c r="P66" s="187">
        <f t="shared" si="16"/>
        <v>889399</v>
      </c>
      <c r="Q66" s="191">
        <f t="shared" si="17"/>
        <v>926791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128805</v>
      </c>
      <c r="I67" s="189">
        <f>SUM(G67:H67)</f>
        <v>128805</v>
      </c>
      <c r="J67" s="200"/>
      <c r="K67" s="188">
        <v>2499942</v>
      </c>
      <c r="L67" s="187">
        <v>1991825</v>
      </c>
      <c r="M67" s="187">
        <v>1929424</v>
      </c>
      <c r="N67" s="187">
        <v>1474401</v>
      </c>
      <c r="O67" s="188">
        <v>680523</v>
      </c>
      <c r="P67" s="187">
        <f t="shared" si="16"/>
        <v>8576115</v>
      </c>
      <c r="Q67" s="191">
        <f t="shared" si="17"/>
        <v>8704920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-21855</v>
      </c>
      <c r="I70" s="184">
        <f>SUM(I71:I73)</f>
        <v>-21855</v>
      </c>
      <c r="J70" s="203"/>
      <c r="K70" s="183">
        <f aca="true" t="shared" si="18" ref="K70:Q70">SUM(K71:K73)</f>
        <v>5109552</v>
      </c>
      <c r="L70" s="182">
        <f t="shared" si="18"/>
        <v>9950751</v>
      </c>
      <c r="M70" s="182">
        <f t="shared" si="18"/>
        <v>14031440</v>
      </c>
      <c r="N70" s="182">
        <f t="shared" si="18"/>
        <v>14832034</v>
      </c>
      <c r="O70" s="183">
        <f t="shared" si="18"/>
        <v>21979293</v>
      </c>
      <c r="P70" s="182">
        <f t="shared" si="18"/>
        <v>65903070</v>
      </c>
      <c r="Q70" s="186">
        <f t="shared" si="18"/>
        <v>65881215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-21855</v>
      </c>
      <c r="I71" s="189">
        <f>SUM(G71:H71)</f>
        <v>-21855</v>
      </c>
      <c r="J71" s="200"/>
      <c r="K71" s="188">
        <v>1499212</v>
      </c>
      <c r="L71" s="187">
        <v>3980044</v>
      </c>
      <c r="M71" s="187">
        <v>7049467</v>
      </c>
      <c r="N71" s="187">
        <v>8152177</v>
      </c>
      <c r="O71" s="188">
        <v>10065935</v>
      </c>
      <c r="P71" s="187">
        <f>SUM(J71:O71)</f>
        <v>30746835</v>
      </c>
      <c r="Q71" s="191">
        <f>I71+P71</f>
        <v>30724980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3467547</v>
      </c>
      <c r="L72" s="187">
        <v>5756677</v>
      </c>
      <c r="M72" s="187">
        <v>6300885</v>
      </c>
      <c r="N72" s="187">
        <v>4757652</v>
      </c>
      <c r="O72" s="188">
        <v>4671619</v>
      </c>
      <c r="P72" s="187">
        <f>SUM(J72:O72)</f>
        <v>24954380</v>
      </c>
      <c r="Q72" s="191">
        <f>I72+P72</f>
        <v>24954380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142793</v>
      </c>
      <c r="L73" s="209">
        <v>214030</v>
      </c>
      <c r="M73" s="209">
        <v>681088</v>
      </c>
      <c r="N73" s="209">
        <v>1922205</v>
      </c>
      <c r="O73" s="208">
        <v>7241739</v>
      </c>
      <c r="P73" s="209">
        <f>SUM(J73:O73)</f>
        <v>10201855</v>
      </c>
      <c r="Q73" s="210">
        <f>I73+P73</f>
        <v>10201855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5784789</v>
      </c>
      <c r="H74" s="212">
        <f t="shared" si="19"/>
        <v>5374900</v>
      </c>
      <c r="I74" s="213">
        <f t="shared" si="19"/>
        <v>11159689</v>
      </c>
      <c r="J74" s="214">
        <f t="shared" si="19"/>
        <v>13576</v>
      </c>
      <c r="K74" s="212">
        <f t="shared" si="19"/>
        <v>22994145</v>
      </c>
      <c r="L74" s="211">
        <f t="shared" si="19"/>
        <v>28002066</v>
      </c>
      <c r="M74" s="211">
        <f t="shared" si="19"/>
        <v>32578198</v>
      </c>
      <c r="N74" s="211">
        <f t="shared" si="19"/>
        <v>27805835</v>
      </c>
      <c r="O74" s="212">
        <f t="shared" si="19"/>
        <v>34927538</v>
      </c>
      <c r="P74" s="211">
        <f t="shared" si="19"/>
        <v>146321358</v>
      </c>
      <c r="Q74" s="215">
        <f t="shared" si="19"/>
        <v>157481047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64458901</v>
      </c>
      <c r="H76" s="183">
        <f t="shared" si="20"/>
        <v>56740830</v>
      </c>
      <c r="I76" s="184">
        <f t="shared" si="20"/>
        <v>121199731</v>
      </c>
      <c r="J76" s="185">
        <f t="shared" si="20"/>
        <v>135760</v>
      </c>
      <c r="K76" s="223">
        <f t="shared" si="20"/>
        <v>162482612</v>
      </c>
      <c r="L76" s="182">
        <f t="shared" si="20"/>
        <v>168488280</v>
      </c>
      <c r="M76" s="182">
        <f t="shared" si="20"/>
        <v>171487231</v>
      </c>
      <c r="N76" s="182">
        <f t="shared" si="20"/>
        <v>115579634</v>
      </c>
      <c r="O76" s="183">
        <f t="shared" si="20"/>
        <v>127118157</v>
      </c>
      <c r="P76" s="182">
        <f t="shared" si="20"/>
        <v>745291674</v>
      </c>
      <c r="Q76" s="186">
        <f t="shared" si="20"/>
        <v>866491405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29968471</v>
      </c>
      <c r="H77" s="188">
        <f t="shared" si="21"/>
        <v>19599137</v>
      </c>
      <c r="I77" s="189">
        <f t="shared" si="21"/>
        <v>49567608</v>
      </c>
      <c r="J77" s="190">
        <f t="shared" si="21"/>
        <v>0</v>
      </c>
      <c r="K77" s="224">
        <f t="shared" si="21"/>
        <v>59668837</v>
      </c>
      <c r="L77" s="187">
        <f t="shared" si="21"/>
        <v>60874714</v>
      </c>
      <c r="M77" s="187">
        <f t="shared" si="21"/>
        <v>67309848</v>
      </c>
      <c r="N77" s="187">
        <f t="shared" si="21"/>
        <v>49132217</v>
      </c>
      <c r="O77" s="188">
        <f t="shared" si="21"/>
        <v>75031655</v>
      </c>
      <c r="P77" s="187">
        <f t="shared" si="21"/>
        <v>312017271</v>
      </c>
      <c r="Q77" s="191">
        <f t="shared" si="21"/>
        <v>361584879</v>
      </c>
    </row>
    <row r="78" spans="3:17" ht="18" customHeight="1">
      <c r="C78" s="130"/>
      <c r="D78" s="133"/>
      <c r="E78" s="134" t="s">
        <v>92</v>
      </c>
      <c r="F78" s="135"/>
      <c r="G78" s="187">
        <v>27472941</v>
      </c>
      <c r="H78" s="188">
        <v>15644250</v>
      </c>
      <c r="I78" s="189">
        <f>SUM(G78:H78)</f>
        <v>43117191</v>
      </c>
      <c r="J78" s="190">
        <v>0</v>
      </c>
      <c r="K78" s="224">
        <v>47497254</v>
      </c>
      <c r="L78" s="187">
        <v>46955360</v>
      </c>
      <c r="M78" s="187">
        <v>49751042</v>
      </c>
      <c r="N78" s="187">
        <v>33882267</v>
      </c>
      <c r="O78" s="188">
        <v>45035639</v>
      </c>
      <c r="P78" s="187">
        <f>SUM(J78:O78)</f>
        <v>223121562</v>
      </c>
      <c r="Q78" s="191">
        <f>I78+P78</f>
        <v>266238753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171994</v>
      </c>
      <c r="I79" s="189">
        <f>SUM(G79:H79)</f>
        <v>171994</v>
      </c>
      <c r="J79" s="190">
        <v>0</v>
      </c>
      <c r="K79" s="224">
        <v>208820</v>
      </c>
      <c r="L79" s="187">
        <v>881165</v>
      </c>
      <c r="M79" s="187">
        <v>1521685</v>
      </c>
      <c r="N79" s="187">
        <v>3105343</v>
      </c>
      <c r="O79" s="188">
        <v>9224646</v>
      </c>
      <c r="P79" s="187">
        <f>SUM(J79:O79)</f>
        <v>14941659</v>
      </c>
      <c r="Q79" s="191">
        <f>I79+P79</f>
        <v>15113653</v>
      </c>
    </row>
    <row r="80" spans="3:17" ht="18" customHeight="1">
      <c r="C80" s="130"/>
      <c r="D80" s="133"/>
      <c r="E80" s="134" t="s">
        <v>94</v>
      </c>
      <c r="F80" s="135"/>
      <c r="G80" s="187">
        <v>1616334</v>
      </c>
      <c r="H80" s="188">
        <v>3068717</v>
      </c>
      <c r="I80" s="189">
        <f>SUM(G80:H80)</f>
        <v>4685051</v>
      </c>
      <c r="J80" s="190">
        <v>0</v>
      </c>
      <c r="K80" s="224">
        <v>9266983</v>
      </c>
      <c r="L80" s="187">
        <v>9985441</v>
      </c>
      <c r="M80" s="187">
        <v>13439221</v>
      </c>
      <c r="N80" s="187">
        <v>10171639</v>
      </c>
      <c r="O80" s="188">
        <v>18340575</v>
      </c>
      <c r="P80" s="187">
        <f>SUM(J80:O80)</f>
        <v>61203859</v>
      </c>
      <c r="Q80" s="191">
        <f>I80+P80</f>
        <v>65888910</v>
      </c>
    </row>
    <row r="81" spans="3:17" ht="18" customHeight="1">
      <c r="C81" s="130"/>
      <c r="D81" s="133"/>
      <c r="E81" s="134" t="s">
        <v>95</v>
      </c>
      <c r="F81" s="135"/>
      <c r="G81" s="187">
        <v>96096</v>
      </c>
      <c r="H81" s="188">
        <v>150176</v>
      </c>
      <c r="I81" s="189">
        <f>SUM(G81:H81)</f>
        <v>246272</v>
      </c>
      <c r="J81" s="190">
        <v>0</v>
      </c>
      <c r="K81" s="224">
        <v>424680</v>
      </c>
      <c r="L81" s="187">
        <v>302848</v>
      </c>
      <c r="M81" s="187">
        <v>369200</v>
      </c>
      <c r="N81" s="187">
        <v>269568</v>
      </c>
      <c r="O81" s="188">
        <v>268195</v>
      </c>
      <c r="P81" s="187">
        <f>SUM(J81:O81)</f>
        <v>1634491</v>
      </c>
      <c r="Q81" s="191">
        <f>I81+P81</f>
        <v>1880763</v>
      </c>
    </row>
    <row r="82" spans="3:17" ht="18" customHeight="1">
      <c r="C82" s="130"/>
      <c r="D82" s="133"/>
      <c r="E82" s="290" t="s">
        <v>105</v>
      </c>
      <c r="F82" s="291"/>
      <c r="G82" s="187">
        <v>783100</v>
      </c>
      <c r="H82" s="188">
        <v>564000</v>
      </c>
      <c r="I82" s="189">
        <f>SUM(G82:H82)</f>
        <v>1347100</v>
      </c>
      <c r="J82" s="190">
        <v>0</v>
      </c>
      <c r="K82" s="224">
        <v>2271100</v>
      </c>
      <c r="L82" s="187">
        <v>2749900</v>
      </c>
      <c r="M82" s="187">
        <v>2228700</v>
      </c>
      <c r="N82" s="187">
        <v>1703400</v>
      </c>
      <c r="O82" s="188">
        <v>2162600</v>
      </c>
      <c r="P82" s="187">
        <f>SUM(J82:O82)</f>
        <v>11115700</v>
      </c>
      <c r="Q82" s="191">
        <f>I82+P82</f>
        <v>12462800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15291665</v>
      </c>
      <c r="H83" s="188">
        <f t="shared" si="22"/>
        <v>22445415</v>
      </c>
      <c r="I83" s="189">
        <f t="shared" si="22"/>
        <v>37737080</v>
      </c>
      <c r="J83" s="190">
        <f t="shared" si="22"/>
        <v>135760</v>
      </c>
      <c r="K83" s="224">
        <f t="shared" si="22"/>
        <v>50681136</v>
      </c>
      <c r="L83" s="187">
        <f t="shared" si="22"/>
        <v>51714899</v>
      </c>
      <c r="M83" s="187">
        <f t="shared" si="22"/>
        <v>46300309</v>
      </c>
      <c r="N83" s="187">
        <f t="shared" si="22"/>
        <v>24666220</v>
      </c>
      <c r="O83" s="188">
        <f t="shared" si="22"/>
        <v>14052825</v>
      </c>
      <c r="P83" s="187">
        <f t="shared" si="22"/>
        <v>187551149</v>
      </c>
      <c r="Q83" s="191">
        <f t="shared" si="22"/>
        <v>225288229</v>
      </c>
    </row>
    <row r="84" spans="3:17" ht="18" customHeight="1">
      <c r="C84" s="130"/>
      <c r="D84" s="133"/>
      <c r="E84" s="137" t="s">
        <v>97</v>
      </c>
      <c r="F84" s="137"/>
      <c r="G84" s="187">
        <v>12685480</v>
      </c>
      <c r="H84" s="188">
        <v>18741906</v>
      </c>
      <c r="I84" s="189">
        <f>SUM(G84:H84)</f>
        <v>31427386</v>
      </c>
      <c r="J84" s="190">
        <v>135760</v>
      </c>
      <c r="K84" s="224">
        <v>41551150</v>
      </c>
      <c r="L84" s="187">
        <v>40869446</v>
      </c>
      <c r="M84" s="187">
        <v>36330531</v>
      </c>
      <c r="N84" s="187">
        <v>19585393</v>
      </c>
      <c r="O84" s="188">
        <v>12010050</v>
      </c>
      <c r="P84" s="187">
        <f>SUM(J84:O84)</f>
        <v>150482330</v>
      </c>
      <c r="Q84" s="191">
        <f>I84+P84</f>
        <v>181909716</v>
      </c>
    </row>
    <row r="85" spans="3:17" ht="18" customHeight="1">
      <c r="C85" s="130"/>
      <c r="D85" s="133"/>
      <c r="E85" s="137" t="s">
        <v>98</v>
      </c>
      <c r="F85" s="137"/>
      <c r="G85" s="187">
        <v>2606185</v>
      </c>
      <c r="H85" s="188">
        <v>3703509</v>
      </c>
      <c r="I85" s="189">
        <f>SUM(G85:H85)</f>
        <v>6309694</v>
      </c>
      <c r="J85" s="190">
        <v>0</v>
      </c>
      <c r="K85" s="224">
        <v>9129986</v>
      </c>
      <c r="L85" s="187">
        <v>10845453</v>
      </c>
      <c r="M85" s="187">
        <v>9969778</v>
      </c>
      <c r="N85" s="187">
        <v>5080827</v>
      </c>
      <c r="O85" s="188">
        <v>2042775</v>
      </c>
      <c r="P85" s="187">
        <f>SUM(J85:O85)</f>
        <v>37068819</v>
      </c>
      <c r="Q85" s="191">
        <f>I85+P85</f>
        <v>43378513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133241</v>
      </c>
      <c r="H86" s="188">
        <f t="shared" si="23"/>
        <v>742676</v>
      </c>
      <c r="I86" s="189">
        <f t="shared" si="23"/>
        <v>875917</v>
      </c>
      <c r="J86" s="190">
        <f t="shared" si="23"/>
        <v>0</v>
      </c>
      <c r="K86" s="224">
        <f t="shared" si="23"/>
        <v>7107737</v>
      </c>
      <c r="L86" s="187">
        <f t="shared" si="23"/>
        <v>9877164</v>
      </c>
      <c r="M86" s="187">
        <f t="shared" si="23"/>
        <v>12635798</v>
      </c>
      <c r="N86" s="187">
        <f t="shared" si="23"/>
        <v>11597210</v>
      </c>
      <c r="O86" s="188">
        <f t="shared" si="23"/>
        <v>8773865</v>
      </c>
      <c r="P86" s="187">
        <f t="shared" si="23"/>
        <v>49991774</v>
      </c>
      <c r="Q86" s="191">
        <f t="shared" si="23"/>
        <v>50867691</v>
      </c>
    </row>
    <row r="87" spans="3:17" ht="18" customHeight="1">
      <c r="C87" s="130"/>
      <c r="D87" s="133"/>
      <c r="E87" s="134" t="s">
        <v>99</v>
      </c>
      <c r="F87" s="135"/>
      <c r="G87" s="187">
        <v>74440</v>
      </c>
      <c r="H87" s="188">
        <v>513119</v>
      </c>
      <c r="I87" s="189">
        <f>SUM(G87:H87)</f>
        <v>587559</v>
      </c>
      <c r="J87" s="190">
        <v>0</v>
      </c>
      <c r="K87" s="224">
        <v>6457213</v>
      </c>
      <c r="L87" s="187">
        <v>7800036</v>
      </c>
      <c r="M87" s="187">
        <v>10398114</v>
      </c>
      <c r="N87" s="187">
        <v>9477421</v>
      </c>
      <c r="O87" s="188">
        <v>6938973</v>
      </c>
      <c r="P87" s="187">
        <f>SUM(J87:O87)</f>
        <v>41071757</v>
      </c>
      <c r="Q87" s="191">
        <f>I87+P87</f>
        <v>41659316</v>
      </c>
    </row>
    <row r="88" spans="3:17" ht="18" customHeight="1">
      <c r="C88" s="130"/>
      <c r="D88" s="133"/>
      <c r="E88" s="284" t="s">
        <v>100</v>
      </c>
      <c r="F88" s="286"/>
      <c r="G88" s="187">
        <v>58801</v>
      </c>
      <c r="H88" s="188">
        <v>229557</v>
      </c>
      <c r="I88" s="189">
        <f>SUM(G88:H88)</f>
        <v>288358</v>
      </c>
      <c r="J88" s="190">
        <v>0</v>
      </c>
      <c r="K88" s="224">
        <v>650524</v>
      </c>
      <c r="L88" s="187">
        <v>2077128</v>
      </c>
      <c r="M88" s="187">
        <v>2237684</v>
      </c>
      <c r="N88" s="187">
        <v>2119789</v>
      </c>
      <c r="O88" s="188">
        <v>1834892</v>
      </c>
      <c r="P88" s="187">
        <f>SUM(J88:O88)</f>
        <v>8920017</v>
      </c>
      <c r="Q88" s="191">
        <f>I88+P88</f>
        <v>9208375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6168942</v>
      </c>
      <c r="H90" s="188">
        <f t="shared" si="24"/>
        <v>4202943</v>
      </c>
      <c r="I90" s="189">
        <f t="shared" si="24"/>
        <v>10371885</v>
      </c>
      <c r="J90" s="190">
        <f t="shared" si="24"/>
        <v>0</v>
      </c>
      <c r="K90" s="188">
        <f t="shared" si="24"/>
        <v>9870035</v>
      </c>
      <c r="L90" s="187">
        <f t="shared" si="24"/>
        <v>15057024</v>
      </c>
      <c r="M90" s="187">
        <f t="shared" si="24"/>
        <v>15711363</v>
      </c>
      <c r="N90" s="187">
        <f t="shared" si="24"/>
        <v>9326920</v>
      </c>
      <c r="O90" s="188">
        <f t="shared" si="24"/>
        <v>10534530</v>
      </c>
      <c r="P90" s="187">
        <f t="shared" si="24"/>
        <v>60499872</v>
      </c>
      <c r="Q90" s="191">
        <f t="shared" si="24"/>
        <v>70871757</v>
      </c>
    </row>
    <row r="91" spans="3:17" ht="18" customHeight="1">
      <c r="C91" s="130"/>
      <c r="D91" s="133"/>
      <c r="E91" s="139" t="s">
        <v>102</v>
      </c>
      <c r="F91" s="135"/>
      <c r="G91" s="187">
        <v>2511700</v>
      </c>
      <c r="H91" s="188">
        <v>2639740</v>
      </c>
      <c r="I91" s="189">
        <f>SUM(G91:H91)</f>
        <v>5151440</v>
      </c>
      <c r="J91" s="190">
        <v>0</v>
      </c>
      <c r="K91" s="188">
        <v>6178430</v>
      </c>
      <c r="L91" s="187">
        <v>11557710</v>
      </c>
      <c r="M91" s="187">
        <v>12973800</v>
      </c>
      <c r="N91" s="187">
        <v>8495600</v>
      </c>
      <c r="O91" s="188">
        <v>9748450</v>
      </c>
      <c r="P91" s="187">
        <f>SUM(J91:O91)</f>
        <v>48953990</v>
      </c>
      <c r="Q91" s="191">
        <f>I91+P91</f>
        <v>54105430</v>
      </c>
    </row>
    <row r="92" spans="3:17" ht="18" customHeight="1">
      <c r="C92" s="130"/>
      <c r="D92" s="140"/>
      <c r="E92" s="137" t="s">
        <v>74</v>
      </c>
      <c r="F92" s="141"/>
      <c r="G92" s="187">
        <v>728882</v>
      </c>
      <c r="H92" s="188">
        <v>435443</v>
      </c>
      <c r="I92" s="189">
        <f>SUM(G92:H92)</f>
        <v>1164325</v>
      </c>
      <c r="J92" s="190">
        <v>0</v>
      </c>
      <c r="K92" s="188">
        <v>1058406</v>
      </c>
      <c r="L92" s="187">
        <v>859928</v>
      </c>
      <c r="M92" s="187">
        <v>901924</v>
      </c>
      <c r="N92" s="187">
        <v>437770</v>
      </c>
      <c r="O92" s="188">
        <v>493680</v>
      </c>
      <c r="P92" s="187">
        <f>SUM(J92:O92)</f>
        <v>3751708</v>
      </c>
      <c r="Q92" s="191">
        <f>I92+P92</f>
        <v>4916033</v>
      </c>
    </row>
    <row r="93" spans="3:17" ht="18" customHeight="1">
      <c r="C93" s="130"/>
      <c r="D93" s="142"/>
      <c r="E93" s="134" t="s">
        <v>75</v>
      </c>
      <c r="F93" s="143"/>
      <c r="G93" s="187">
        <v>2928360</v>
      </c>
      <c r="H93" s="188">
        <v>1127760</v>
      </c>
      <c r="I93" s="189">
        <f>SUM(G93:H93)</f>
        <v>4056120</v>
      </c>
      <c r="J93" s="190">
        <v>0</v>
      </c>
      <c r="K93" s="188">
        <v>2633199</v>
      </c>
      <c r="L93" s="187">
        <v>2639386</v>
      </c>
      <c r="M93" s="187">
        <v>1835639</v>
      </c>
      <c r="N93" s="187">
        <v>393550</v>
      </c>
      <c r="O93" s="188">
        <v>292400</v>
      </c>
      <c r="P93" s="187">
        <f>SUM(J93:O93)</f>
        <v>7794174</v>
      </c>
      <c r="Q93" s="191">
        <f>I93+P93</f>
        <v>11850294</v>
      </c>
    </row>
    <row r="94" spans="3:17" ht="18" customHeight="1">
      <c r="C94" s="130"/>
      <c r="D94" s="133" t="s">
        <v>76</v>
      </c>
      <c r="E94" s="144"/>
      <c r="F94" s="144"/>
      <c r="G94" s="187">
        <v>4527834</v>
      </c>
      <c r="H94" s="188">
        <v>5618249</v>
      </c>
      <c r="I94" s="189">
        <f>SUM(G94:H94)</f>
        <v>10146083</v>
      </c>
      <c r="J94" s="190">
        <v>0</v>
      </c>
      <c r="K94" s="188">
        <v>16713357</v>
      </c>
      <c r="L94" s="187">
        <v>16894254</v>
      </c>
      <c r="M94" s="187">
        <v>15700037</v>
      </c>
      <c r="N94" s="187">
        <v>13585923</v>
      </c>
      <c r="O94" s="188">
        <v>11881658</v>
      </c>
      <c r="P94" s="187">
        <f>SUM(J94:O94)</f>
        <v>74775229</v>
      </c>
      <c r="Q94" s="191">
        <f>I94+P94</f>
        <v>84921312</v>
      </c>
    </row>
    <row r="95" spans="3:17" ht="18" customHeight="1">
      <c r="C95" s="145"/>
      <c r="D95" s="146" t="s">
        <v>103</v>
      </c>
      <c r="E95" s="147"/>
      <c r="F95" s="147"/>
      <c r="G95" s="192">
        <v>8368748</v>
      </c>
      <c r="H95" s="193">
        <v>4132410</v>
      </c>
      <c r="I95" s="194">
        <f>SUM(G95:H95)</f>
        <v>12501158</v>
      </c>
      <c r="J95" s="195">
        <v>0</v>
      </c>
      <c r="K95" s="193">
        <v>18441510</v>
      </c>
      <c r="L95" s="192">
        <v>14070225</v>
      </c>
      <c r="M95" s="192">
        <v>13829876</v>
      </c>
      <c r="N95" s="192">
        <v>7271144</v>
      </c>
      <c r="O95" s="193">
        <v>6843624</v>
      </c>
      <c r="P95" s="194">
        <f>SUM(J95:O95)</f>
        <v>60456379</v>
      </c>
      <c r="Q95" s="196">
        <f>I95+P95</f>
        <v>72957537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213684</v>
      </c>
      <c r="H96" s="183">
        <f t="shared" si="25"/>
        <v>1619571</v>
      </c>
      <c r="I96" s="184">
        <f t="shared" si="25"/>
        <v>1833255</v>
      </c>
      <c r="J96" s="185">
        <f t="shared" si="25"/>
        <v>0</v>
      </c>
      <c r="K96" s="223">
        <f t="shared" si="25"/>
        <v>29611687</v>
      </c>
      <c r="L96" s="182">
        <f t="shared" si="25"/>
        <v>24731988</v>
      </c>
      <c r="M96" s="182">
        <f t="shared" si="25"/>
        <v>26066659</v>
      </c>
      <c r="N96" s="182">
        <f t="shared" si="25"/>
        <v>21554854</v>
      </c>
      <c r="O96" s="183">
        <f t="shared" si="25"/>
        <v>9606328</v>
      </c>
      <c r="P96" s="182">
        <f t="shared" si="25"/>
        <v>111571516</v>
      </c>
      <c r="Q96" s="186">
        <f>SUM(Q97:Q102)</f>
        <v>113404771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71571</v>
      </c>
      <c r="H98" s="188">
        <v>0</v>
      </c>
      <c r="I98" s="189">
        <f>SUM(G98:H98)</f>
        <v>71571</v>
      </c>
      <c r="J98" s="190">
        <v>0</v>
      </c>
      <c r="K98" s="224">
        <v>1695508</v>
      </c>
      <c r="L98" s="187">
        <v>1478798</v>
      </c>
      <c r="M98" s="187">
        <v>2646127</v>
      </c>
      <c r="N98" s="187">
        <v>3407042</v>
      </c>
      <c r="O98" s="188">
        <v>2221243</v>
      </c>
      <c r="P98" s="187">
        <f t="shared" si="26"/>
        <v>11448718</v>
      </c>
      <c r="Q98" s="191">
        <f>I98+P98</f>
        <v>11520289</v>
      </c>
    </row>
    <row r="99" spans="3:17" ht="18" customHeight="1">
      <c r="C99" s="130"/>
      <c r="D99" s="284" t="s">
        <v>80</v>
      </c>
      <c r="E99" s="285"/>
      <c r="F99" s="286"/>
      <c r="G99" s="187">
        <v>142113</v>
      </c>
      <c r="H99" s="188">
        <v>254241</v>
      </c>
      <c r="I99" s="189">
        <f>SUM(G99:H99)</f>
        <v>396354</v>
      </c>
      <c r="J99" s="190">
        <v>0</v>
      </c>
      <c r="K99" s="224">
        <v>1454361</v>
      </c>
      <c r="L99" s="187">
        <v>2190733</v>
      </c>
      <c r="M99" s="187">
        <v>3041916</v>
      </c>
      <c r="N99" s="187">
        <v>2552722</v>
      </c>
      <c r="O99" s="188">
        <v>187885</v>
      </c>
      <c r="P99" s="187">
        <f>SUM(J99:O99)</f>
        <v>9427617</v>
      </c>
      <c r="Q99" s="191">
        <f t="shared" si="27"/>
        <v>9823971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1365330</v>
      </c>
      <c r="I100" s="189">
        <f>SUM(G100:H100)</f>
        <v>1365330</v>
      </c>
      <c r="J100" s="200"/>
      <c r="K100" s="224">
        <v>26461818</v>
      </c>
      <c r="L100" s="187">
        <v>21062457</v>
      </c>
      <c r="M100" s="187">
        <v>20378616</v>
      </c>
      <c r="N100" s="187">
        <v>15595090</v>
      </c>
      <c r="O100" s="188">
        <v>7197200</v>
      </c>
      <c r="P100" s="187">
        <f t="shared" si="26"/>
        <v>90695181</v>
      </c>
      <c r="Q100" s="191">
        <f t="shared" si="27"/>
        <v>92060511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-227292</v>
      </c>
      <c r="I103" s="184">
        <f>SUM(I104:I106)</f>
        <v>-227292</v>
      </c>
      <c r="J103" s="203"/>
      <c r="K103" s="223">
        <f aca="true" t="shared" si="28" ref="K103:P103">SUM(K104:K106)</f>
        <v>53022831</v>
      </c>
      <c r="L103" s="182">
        <f t="shared" si="28"/>
        <v>103235321</v>
      </c>
      <c r="M103" s="182">
        <f t="shared" si="28"/>
        <v>145456878</v>
      </c>
      <c r="N103" s="182">
        <f t="shared" si="28"/>
        <v>153769309</v>
      </c>
      <c r="O103" s="183">
        <f t="shared" si="28"/>
        <v>227708230</v>
      </c>
      <c r="P103" s="182">
        <f t="shared" si="28"/>
        <v>683192569</v>
      </c>
      <c r="Q103" s="186">
        <f>SUM(Q104:Q106)</f>
        <v>682965277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-227292</v>
      </c>
      <c r="I104" s="189">
        <f>SUM(G104:H104)</f>
        <v>-227292</v>
      </c>
      <c r="J104" s="200"/>
      <c r="K104" s="224">
        <v>15554431</v>
      </c>
      <c r="L104" s="187">
        <v>41292301</v>
      </c>
      <c r="M104" s="187">
        <v>73100238</v>
      </c>
      <c r="N104" s="187">
        <v>84568512</v>
      </c>
      <c r="O104" s="188">
        <v>104483668</v>
      </c>
      <c r="P104" s="187">
        <f>SUM(J104:O104)</f>
        <v>318999150</v>
      </c>
      <c r="Q104" s="191">
        <f>I104+P104</f>
        <v>318771858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35998098</v>
      </c>
      <c r="L105" s="187">
        <v>59730815</v>
      </c>
      <c r="M105" s="187">
        <v>65391139</v>
      </c>
      <c r="N105" s="187">
        <v>49411100</v>
      </c>
      <c r="O105" s="188">
        <v>48517149</v>
      </c>
      <c r="P105" s="187">
        <f>SUM(J105:O105)</f>
        <v>259048301</v>
      </c>
      <c r="Q105" s="191">
        <f>I105+P105</f>
        <v>259048301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1470302</v>
      </c>
      <c r="L106" s="209">
        <v>2212205</v>
      </c>
      <c r="M106" s="209">
        <v>6965501</v>
      </c>
      <c r="N106" s="209">
        <v>19789697</v>
      </c>
      <c r="O106" s="208">
        <v>74707413</v>
      </c>
      <c r="P106" s="209">
        <f>SUM(J106:O106)</f>
        <v>105145118</v>
      </c>
      <c r="Q106" s="210">
        <f>I106+P106</f>
        <v>105145118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64672585</v>
      </c>
      <c r="H107" s="212">
        <f t="shared" si="29"/>
        <v>58133109</v>
      </c>
      <c r="I107" s="213">
        <f t="shared" si="29"/>
        <v>122805694</v>
      </c>
      <c r="J107" s="214">
        <f t="shared" si="29"/>
        <v>135760</v>
      </c>
      <c r="K107" s="227">
        <f t="shared" si="29"/>
        <v>245117130</v>
      </c>
      <c r="L107" s="211">
        <f t="shared" si="29"/>
        <v>296455589</v>
      </c>
      <c r="M107" s="211">
        <f t="shared" si="29"/>
        <v>343010768</v>
      </c>
      <c r="N107" s="211">
        <f t="shared" si="29"/>
        <v>290903797</v>
      </c>
      <c r="O107" s="212">
        <f t="shared" si="29"/>
        <v>364432715</v>
      </c>
      <c r="P107" s="211">
        <f t="shared" si="29"/>
        <v>1540055759</v>
      </c>
      <c r="Q107" s="215">
        <f>Q76+Q96+Q103</f>
        <v>1662861453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58849706</v>
      </c>
      <c r="H109" s="183">
        <f t="shared" si="30"/>
        <v>51490463</v>
      </c>
      <c r="I109" s="184">
        <f t="shared" si="30"/>
        <v>110340169</v>
      </c>
      <c r="J109" s="185">
        <f t="shared" si="30"/>
        <v>122184</v>
      </c>
      <c r="K109" s="223">
        <f t="shared" si="30"/>
        <v>148077403</v>
      </c>
      <c r="L109" s="182">
        <f t="shared" si="30"/>
        <v>153050982</v>
      </c>
      <c r="M109" s="182">
        <f t="shared" si="30"/>
        <v>155741407</v>
      </c>
      <c r="N109" s="182">
        <f t="shared" si="30"/>
        <v>104744517</v>
      </c>
      <c r="O109" s="183">
        <f t="shared" si="30"/>
        <v>115092964</v>
      </c>
      <c r="P109" s="182">
        <f t="shared" si="30"/>
        <v>676829457</v>
      </c>
      <c r="Q109" s="186">
        <f t="shared" si="30"/>
        <v>787169626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26971590</v>
      </c>
      <c r="H110" s="188">
        <f t="shared" si="31"/>
        <v>17639106</v>
      </c>
      <c r="I110" s="189">
        <f t="shared" si="31"/>
        <v>44610696</v>
      </c>
      <c r="J110" s="190">
        <f t="shared" si="31"/>
        <v>0</v>
      </c>
      <c r="K110" s="224">
        <f t="shared" si="31"/>
        <v>53701392</v>
      </c>
      <c r="L110" s="187">
        <f t="shared" si="31"/>
        <v>54786796</v>
      </c>
      <c r="M110" s="187">
        <f t="shared" si="31"/>
        <v>60578480</v>
      </c>
      <c r="N110" s="187">
        <f t="shared" si="31"/>
        <v>44214922</v>
      </c>
      <c r="O110" s="188">
        <f t="shared" si="31"/>
        <v>67528188</v>
      </c>
      <c r="P110" s="187">
        <f t="shared" si="31"/>
        <v>280809778</v>
      </c>
      <c r="Q110" s="191">
        <f t="shared" si="31"/>
        <v>325420474</v>
      </c>
    </row>
    <row r="111" spans="3:17" ht="18" customHeight="1">
      <c r="C111" s="130"/>
      <c r="D111" s="133"/>
      <c r="E111" s="134" t="s">
        <v>92</v>
      </c>
      <c r="F111" s="135"/>
      <c r="G111" s="187">
        <v>24725639</v>
      </c>
      <c r="H111" s="188">
        <v>14079745</v>
      </c>
      <c r="I111" s="189">
        <f>SUM(G111:H111)</f>
        <v>38805384</v>
      </c>
      <c r="J111" s="190">
        <v>0</v>
      </c>
      <c r="K111" s="224">
        <v>42747061</v>
      </c>
      <c r="L111" s="187">
        <v>42259479</v>
      </c>
      <c r="M111" s="187">
        <v>44775680</v>
      </c>
      <c r="N111" s="187">
        <v>30490054</v>
      </c>
      <c r="O111" s="188">
        <v>40531906</v>
      </c>
      <c r="P111" s="187">
        <f>SUM(J111:O111)</f>
        <v>200804180</v>
      </c>
      <c r="Q111" s="191">
        <f>I111+P111</f>
        <v>239609564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154792</v>
      </c>
      <c r="I112" s="189">
        <f>SUM(G112:H112)</f>
        <v>154792</v>
      </c>
      <c r="J112" s="190">
        <v>0</v>
      </c>
      <c r="K112" s="224">
        <v>187938</v>
      </c>
      <c r="L112" s="187">
        <v>793048</v>
      </c>
      <c r="M112" s="187">
        <v>1369516</v>
      </c>
      <c r="N112" s="187">
        <v>2794806</v>
      </c>
      <c r="O112" s="188">
        <v>8302176</v>
      </c>
      <c r="P112" s="187">
        <f>SUM(J112:O112)</f>
        <v>13447484</v>
      </c>
      <c r="Q112" s="191">
        <f>I112+P112</f>
        <v>13602276</v>
      </c>
    </row>
    <row r="113" spans="3:17" ht="18" customHeight="1">
      <c r="C113" s="130"/>
      <c r="D113" s="133"/>
      <c r="E113" s="134" t="s">
        <v>94</v>
      </c>
      <c r="F113" s="135"/>
      <c r="G113" s="187">
        <v>1454677</v>
      </c>
      <c r="H113" s="188">
        <v>2761815</v>
      </c>
      <c r="I113" s="189">
        <f>SUM(G113:H113)</f>
        <v>4216492</v>
      </c>
      <c r="J113" s="190">
        <v>0</v>
      </c>
      <c r="K113" s="224">
        <v>8340200</v>
      </c>
      <c r="L113" s="187">
        <v>8986806</v>
      </c>
      <c r="M113" s="187">
        <v>12095184</v>
      </c>
      <c r="N113" s="187">
        <v>9154398</v>
      </c>
      <c r="O113" s="188">
        <v>16506398</v>
      </c>
      <c r="P113" s="187">
        <f>SUM(J113:O113)</f>
        <v>55082986</v>
      </c>
      <c r="Q113" s="191">
        <f>I113+P113</f>
        <v>59299478</v>
      </c>
    </row>
    <row r="114" spans="3:17" ht="18" customHeight="1">
      <c r="C114" s="130"/>
      <c r="D114" s="133"/>
      <c r="E114" s="134" t="s">
        <v>95</v>
      </c>
      <c r="F114" s="135"/>
      <c r="G114" s="187">
        <v>86484</v>
      </c>
      <c r="H114" s="188">
        <v>135154</v>
      </c>
      <c r="I114" s="189">
        <f>SUM(G114:H114)</f>
        <v>221638</v>
      </c>
      <c r="J114" s="190">
        <v>0</v>
      </c>
      <c r="K114" s="224">
        <v>382203</v>
      </c>
      <c r="L114" s="187">
        <v>272553</v>
      </c>
      <c r="M114" s="187">
        <v>332270</v>
      </c>
      <c r="N114" s="187">
        <v>242604</v>
      </c>
      <c r="O114" s="188">
        <v>241368</v>
      </c>
      <c r="P114" s="187">
        <f>SUM(J114:O114)</f>
        <v>1470998</v>
      </c>
      <c r="Q114" s="191">
        <f>I114+P114</f>
        <v>1692636</v>
      </c>
    </row>
    <row r="115" spans="3:17" ht="18" customHeight="1">
      <c r="C115" s="130"/>
      <c r="D115" s="133"/>
      <c r="E115" s="290" t="s">
        <v>105</v>
      </c>
      <c r="F115" s="291"/>
      <c r="G115" s="187">
        <v>704790</v>
      </c>
      <c r="H115" s="188">
        <v>507600</v>
      </c>
      <c r="I115" s="189">
        <f>SUM(G115:H115)</f>
        <v>1212390</v>
      </c>
      <c r="J115" s="190">
        <v>0</v>
      </c>
      <c r="K115" s="224">
        <v>2043990</v>
      </c>
      <c r="L115" s="187">
        <v>2474910</v>
      </c>
      <c r="M115" s="187">
        <v>2005830</v>
      </c>
      <c r="N115" s="187">
        <v>1533060</v>
      </c>
      <c r="O115" s="188">
        <v>1946340</v>
      </c>
      <c r="P115" s="187">
        <f>SUM(J115:O115)</f>
        <v>10004130</v>
      </c>
      <c r="Q115" s="191">
        <f>I115+P115</f>
        <v>11216520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13762372</v>
      </c>
      <c r="H116" s="188">
        <f t="shared" si="32"/>
        <v>20200685</v>
      </c>
      <c r="I116" s="189">
        <f t="shared" si="32"/>
        <v>33963057</v>
      </c>
      <c r="J116" s="190">
        <f t="shared" si="32"/>
        <v>122184</v>
      </c>
      <c r="K116" s="224">
        <f t="shared" si="32"/>
        <v>45612588</v>
      </c>
      <c r="L116" s="187">
        <f t="shared" si="32"/>
        <v>46543086</v>
      </c>
      <c r="M116" s="187">
        <f t="shared" si="32"/>
        <v>41669986</v>
      </c>
      <c r="N116" s="187">
        <f t="shared" si="32"/>
        <v>22199481</v>
      </c>
      <c r="O116" s="188">
        <f t="shared" si="32"/>
        <v>12647462</v>
      </c>
      <c r="P116" s="187">
        <f t="shared" si="32"/>
        <v>168794787</v>
      </c>
      <c r="Q116" s="191">
        <f t="shared" si="32"/>
        <v>202757844</v>
      </c>
    </row>
    <row r="117" spans="3:17" ht="18" customHeight="1">
      <c r="C117" s="130"/>
      <c r="D117" s="133"/>
      <c r="E117" s="137" t="s">
        <v>97</v>
      </c>
      <c r="F117" s="137"/>
      <c r="G117" s="187">
        <v>11416824</v>
      </c>
      <c r="H117" s="188">
        <v>16867582</v>
      </c>
      <c r="I117" s="189">
        <f>SUM(G117:H117)</f>
        <v>28284406</v>
      </c>
      <c r="J117" s="190">
        <v>122184</v>
      </c>
      <c r="K117" s="224">
        <v>37395684</v>
      </c>
      <c r="L117" s="187">
        <v>36782246</v>
      </c>
      <c r="M117" s="187">
        <v>32697259</v>
      </c>
      <c r="N117" s="187">
        <v>17626761</v>
      </c>
      <c r="O117" s="188">
        <v>10808983</v>
      </c>
      <c r="P117" s="187">
        <f>SUM(J117:O117)</f>
        <v>135433117</v>
      </c>
      <c r="Q117" s="191">
        <f>I117+P117</f>
        <v>163717523</v>
      </c>
    </row>
    <row r="118" spans="3:17" ht="18" customHeight="1">
      <c r="C118" s="130"/>
      <c r="D118" s="133"/>
      <c r="E118" s="137" t="s">
        <v>98</v>
      </c>
      <c r="F118" s="137"/>
      <c r="G118" s="187">
        <v>2345548</v>
      </c>
      <c r="H118" s="188">
        <v>3333103</v>
      </c>
      <c r="I118" s="189">
        <f>SUM(G118:H118)</f>
        <v>5678651</v>
      </c>
      <c r="J118" s="190">
        <v>0</v>
      </c>
      <c r="K118" s="224">
        <v>8216904</v>
      </c>
      <c r="L118" s="187">
        <v>9760840</v>
      </c>
      <c r="M118" s="187">
        <v>8972727</v>
      </c>
      <c r="N118" s="187">
        <v>4572720</v>
      </c>
      <c r="O118" s="188">
        <v>1838479</v>
      </c>
      <c r="P118" s="187">
        <f>SUM(J118:O118)</f>
        <v>33361670</v>
      </c>
      <c r="Q118" s="191">
        <f>I118+P118</f>
        <v>39040321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119913</v>
      </c>
      <c r="H119" s="188">
        <f t="shared" si="33"/>
        <v>668399</v>
      </c>
      <c r="I119" s="189">
        <f t="shared" si="33"/>
        <v>788312</v>
      </c>
      <c r="J119" s="190">
        <f t="shared" si="33"/>
        <v>0</v>
      </c>
      <c r="K119" s="224">
        <f t="shared" si="33"/>
        <v>6396899</v>
      </c>
      <c r="L119" s="187">
        <f t="shared" si="33"/>
        <v>8889376</v>
      </c>
      <c r="M119" s="187">
        <f t="shared" si="33"/>
        <v>11372130</v>
      </c>
      <c r="N119" s="187">
        <f t="shared" si="33"/>
        <v>10437429</v>
      </c>
      <c r="O119" s="188">
        <f t="shared" si="33"/>
        <v>7896429</v>
      </c>
      <c r="P119" s="187">
        <f t="shared" si="33"/>
        <v>44992263</v>
      </c>
      <c r="Q119" s="191">
        <f t="shared" si="33"/>
        <v>45780575</v>
      </c>
    </row>
    <row r="120" spans="3:17" ht="18" customHeight="1">
      <c r="C120" s="130"/>
      <c r="D120" s="133"/>
      <c r="E120" s="134" t="s">
        <v>99</v>
      </c>
      <c r="F120" s="135"/>
      <c r="G120" s="187">
        <v>66993</v>
      </c>
      <c r="H120" s="188">
        <v>461800</v>
      </c>
      <c r="I120" s="189">
        <f>SUM(G120:H120)</f>
        <v>528793</v>
      </c>
      <c r="J120" s="190">
        <v>0</v>
      </c>
      <c r="K120" s="224">
        <v>5811434</v>
      </c>
      <c r="L120" s="187">
        <v>7019974</v>
      </c>
      <c r="M120" s="187">
        <v>9358226</v>
      </c>
      <c r="N120" s="187">
        <v>8529635</v>
      </c>
      <c r="O120" s="188">
        <v>6245038</v>
      </c>
      <c r="P120" s="187">
        <f>SUM(J120:O120)</f>
        <v>36964307</v>
      </c>
      <c r="Q120" s="191">
        <f>I120+P120</f>
        <v>37493100</v>
      </c>
    </row>
    <row r="121" spans="3:17" ht="18" customHeight="1">
      <c r="C121" s="130"/>
      <c r="D121" s="133"/>
      <c r="E121" s="284" t="s">
        <v>100</v>
      </c>
      <c r="F121" s="286"/>
      <c r="G121" s="187">
        <v>52920</v>
      </c>
      <c r="H121" s="188">
        <v>206599</v>
      </c>
      <c r="I121" s="189">
        <f>SUM(G121:H121)</f>
        <v>259519</v>
      </c>
      <c r="J121" s="190">
        <v>0</v>
      </c>
      <c r="K121" s="224">
        <v>585465</v>
      </c>
      <c r="L121" s="187">
        <v>1869402</v>
      </c>
      <c r="M121" s="187">
        <v>2013904</v>
      </c>
      <c r="N121" s="187">
        <v>1907794</v>
      </c>
      <c r="O121" s="188">
        <v>1651391</v>
      </c>
      <c r="P121" s="187">
        <f>SUM(J121:O121)</f>
        <v>8027956</v>
      </c>
      <c r="Q121" s="191">
        <f>I121+P121</f>
        <v>8287475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5552045</v>
      </c>
      <c r="H123" s="188">
        <f t="shared" si="34"/>
        <v>3793447</v>
      </c>
      <c r="I123" s="189">
        <f t="shared" si="34"/>
        <v>9345492</v>
      </c>
      <c r="J123" s="190">
        <f t="shared" si="34"/>
        <v>0</v>
      </c>
      <c r="K123" s="188">
        <f t="shared" si="34"/>
        <v>8883028</v>
      </c>
      <c r="L123" s="187">
        <f t="shared" si="34"/>
        <v>13556717</v>
      </c>
      <c r="M123" s="187">
        <f t="shared" si="34"/>
        <v>14160923</v>
      </c>
      <c r="N123" s="187">
        <f t="shared" si="34"/>
        <v>8394228</v>
      </c>
      <c r="O123" s="188">
        <f t="shared" si="34"/>
        <v>9483777</v>
      </c>
      <c r="P123" s="187">
        <f t="shared" si="34"/>
        <v>54478673</v>
      </c>
      <c r="Q123" s="191">
        <f t="shared" si="34"/>
        <v>63824165</v>
      </c>
    </row>
    <row r="124" spans="3:17" ht="18" customHeight="1">
      <c r="C124" s="130"/>
      <c r="D124" s="133"/>
      <c r="E124" s="139" t="s">
        <v>102</v>
      </c>
      <c r="F124" s="135"/>
      <c r="G124" s="187">
        <v>2260530</v>
      </c>
      <c r="H124" s="188">
        <v>2386566</v>
      </c>
      <c r="I124" s="189">
        <f>SUM(G124:H124)</f>
        <v>4647096</v>
      </c>
      <c r="J124" s="190">
        <v>0</v>
      </c>
      <c r="K124" s="188">
        <v>5560587</v>
      </c>
      <c r="L124" s="187">
        <v>10407339</v>
      </c>
      <c r="M124" s="187">
        <v>11697120</v>
      </c>
      <c r="N124" s="187">
        <v>7646040</v>
      </c>
      <c r="O124" s="188">
        <v>8776305</v>
      </c>
      <c r="P124" s="187">
        <f>SUM(J124:O124)</f>
        <v>44087391</v>
      </c>
      <c r="Q124" s="191">
        <f>I124+P124</f>
        <v>48734487</v>
      </c>
    </row>
    <row r="125" spans="3:17" ht="18" customHeight="1">
      <c r="C125" s="130"/>
      <c r="D125" s="140"/>
      <c r="E125" s="137" t="s">
        <v>74</v>
      </c>
      <c r="F125" s="141"/>
      <c r="G125" s="187">
        <v>655993</v>
      </c>
      <c r="H125" s="188">
        <v>391898</v>
      </c>
      <c r="I125" s="189">
        <f>SUM(G125:H125)</f>
        <v>1047891</v>
      </c>
      <c r="J125" s="190">
        <v>0</v>
      </c>
      <c r="K125" s="188">
        <v>952564</v>
      </c>
      <c r="L125" s="187">
        <v>773933</v>
      </c>
      <c r="M125" s="187">
        <v>811729</v>
      </c>
      <c r="N125" s="187">
        <v>393993</v>
      </c>
      <c r="O125" s="188">
        <v>444312</v>
      </c>
      <c r="P125" s="187">
        <f>SUM(J125:O125)</f>
        <v>3376531</v>
      </c>
      <c r="Q125" s="191">
        <f>I125+P125</f>
        <v>4424422</v>
      </c>
    </row>
    <row r="126" spans="3:17" ht="18" customHeight="1">
      <c r="C126" s="130"/>
      <c r="D126" s="142"/>
      <c r="E126" s="134" t="s">
        <v>75</v>
      </c>
      <c r="F126" s="143"/>
      <c r="G126" s="187">
        <v>2635522</v>
      </c>
      <c r="H126" s="188">
        <v>1014983</v>
      </c>
      <c r="I126" s="189">
        <f>SUM(G126:H126)</f>
        <v>3650505</v>
      </c>
      <c r="J126" s="190">
        <v>0</v>
      </c>
      <c r="K126" s="188">
        <v>2369877</v>
      </c>
      <c r="L126" s="187">
        <v>2375445</v>
      </c>
      <c r="M126" s="187">
        <v>1652074</v>
      </c>
      <c r="N126" s="187">
        <v>354195</v>
      </c>
      <c r="O126" s="188">
        <v>263160</v>
      </c>
      <c r="P126" s="187">
        <f>SUM(J126:O126)</f>
        <v>7014751</v>
      </c>
      <c r="Q126" s="191">
        <f>I126+P126</f>
        <v>10665256</v>
      </c>
    </row>
    <row r="127" spans="3:17" ht="18" customHeight="1">
      <c r="C127" s="130"/>
      <c r="D127" s="133" t="s">
        <v>76</v>
      </c>
      <c r="E127" s="144"/>
      <c r="F127" s="144"/>
      <c r="G127" s="187">
        <v>4075038</v>
      </c>
      <c r="H127" s="188">
        <v>5056416</v>
      </c>
      <c r="I127" s="189">
        <f>SUM(G127:H127)</f>
        <v>9131454</v>
      </c>
      <c r="J127" s="190">
        <v>0</v>
      </c>
      <c r="K127" s="188">
        <v>15041986</v>
      </c>
      <c r="L127" s="187">
        <v>15204782</v>
      </c>
      <c r="M127" s="187">
        <v>14130012</v>
      </c>
      <c r="N127" s="187">
        <v>12227313</v>
      </c>
      <c r="O127" s="188">
        <v>10693484</v>
      </c>
      <c r="P127" s="187">
        <f>SUM(J127:O127)</f>
        <v>67297577</v>
      </c>
      <c r="Q127" s="191">
        <f>I127+P127</f>
        <v>76429031</v>
      </c>
    </row>
    <row r="128" spans="3:17" ht="18" customHeight="1">
      <c r="C128" s="145"/>
      <c r="D128" s="146" t="s">
        <v>103</v>
      </c>
      <c r="E128" s="147"/>
      <c r="F128" s="147"/>
      <c r="G128" s="192">
        <v>8368748</v>
      </c>
      <c r="H128" s="193">
        <v>4132410</v>
      </c>
      <c r="I128" s="194">
        <f>SUM(G128:H128)</f>
        <v>12501158</v>
      </c>
      <c r="J128" s="195">
        <v>0</v>
      </c>
      <c r="K128" s="193">
        <v>18441510</v>
      </c>
      <c r="L128" s="192">
        <v>14070225</v>
      </c>
      <c r="M128" s="192">
        <v>13829876</v>
      </c>
      <c r="N128" s="192">
        <v>7271144</v>
      </c>
      <c r="O128" s="193">
        <v>6843624</v>
      </c>
      <c r="P128" s="194">
        <f>SUM(J128:O128)</f>
        <v>60456379</v>
      </c>
      <c r="Q128" s="196">
        <f>I128+P128</f>
        <v>72957537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192312</v>
      </c>
      <c r="H129" s="183">
        <f t="shared" si="35"/>
        <v>1457611</v>
      </c>
      <c r="I129" s="184">
        <f t="shared" si="35"/>
        <v>1649923</v>
      </c>
      <c r="J129" s="185">
        <f t="shared" si="35"/>
        <v>0</v>
      </c>
      <c r="K129" s="223">
        <f t="shared" si="35"/>
        <v>26650449</v>
      </c>
      <c r="L129" s="182">
        <f t="shared" si="35"/>
        <v>22258746</v>
      </c>
      <c r="M129" s="182">
        <f t="shared" si="35"/>
        <v>23459937</v>
      </c>
      <c r="N129" s="182">
        <f t="shared" si="35"/>
        <v>19399348</v>
      </c>
      <c r="O129" s="183">
        <f t="shared" si="35"/>
        <v>8645672</v>
      </c>
      <c r="P129" s="182">
        <f t="shared" si="35"/>
        <v>100414152</v>
      </c>
      <c r="Q129" s="186">
        <f t="shared" si="35"/>
        <v>102064075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64413</v>
      </c>
      <c r="H131" s="188">
        <v>0</v>
      </c>
      <c r="I131" s="189">
        <f>SUM(G131:H131)</f>
        <v>64413</v>
      </c>
      <c r="J131" s="190">
        <v>0</v>
      </c>
      <c r="K131" s="224">
        <v>1525947</v>
      </c>
      <c r="L131" s="187">
        <v>1330910</v>
      </c>
      <c r="M131" s="187">
        <v>2381502</v>
      </c>
      <c r="N131" s="187">
        <v>3066328</v>
      </c>
      <c r="O131" s="188">
        <v>1999105</v>
      </c>
      <c r="P131" s="187">
        <f t="shared" si="36"/>
        <v>10303792</v>
      </c>
      <c r="Q131" s="191">
        <f t="shared" si="37"/>
        <v>10368205</v>
      </c>
    </row>
    <row r="132" spans="3:17" ht="18" customHeight="1">
      <c r="C132" s="130"/>
      <c r="D132" s="284" t="s">
        <v>80</v>
      </c>
      <c r="E132" s="285"/>
      <c r="F132" s="286"/>
      <c r="G132" s="187">
        <v>127899</v>
      </c>
      <c r="H132" s="188">
        <v>228816</v>
      </c>
      <c r="I132" s="189">
        <f>SUM(G132:H132)</f>
        <v>356715</v>
      </c>
      <c r="J132" s="190">
        <v>0</v>
      </c>
      <c r="K132" s="224">
        <v>1308921</v>
      </c>
      <c r="L132" s="187">
        <v>1971653</v>
      </c>
      <c r="M132" s="187">
        <v>2737714</v>
      </c>
      <c r="N132" s="187">
        <v>2297447</v>
      </c>
      <c r="O132" s="188">
        <v>169096</v>
      </c>
      <c r="P132" s="187">
        <f t="shared" si="36"/>
        <v>8484831</v>
      </c>
      <c r="Q132" s="191">
        <f t="shared" si="37"/>
        <v>8841546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1228795</v>
      </c>
      <c r="I133" s="189">
        <f>SUM(G133:H133)</f>
        <v>1228795</v>
      </c>
      <c r="J133" s="200"/>
      <c r="K133" s="224">
        <v>23815581</v>
      </c>
      <c r="L133" s="187">
        <v>18956183</v>
      </c>
      <c r="M133" s="187">
        <v>18340721</v>
      </c>
      <c r="N133" s="187">
        <v>14035573</v>
      </c>
      <c r="O133" s="188">
        <v>6477471</v>
      </c>
      <c r="P133" s="187">
        <f t="shared" si="36"/>
        <v>81625529</v>
      </c>
      <c r="Q133" s="191">
        <f t="shared" si="37"/>
        <v>82854324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-220473</v>
      </c>
      <c r="I136" s="184">
        <f>SUM(I137:I139)</f>
        <v>-220473</v>
      </c>
      <c r="J136" s="203"/>
      <c r="K136" s="223">
        <f aca="true" t="shared" si="38" ref="K136:Q136">SUM(K137:K139)</f>
        <v>47782260</v>
      </c>
      <c r="L136" s="182">
        <f t="shared" si="38"/>
        <v>92994023</v>
      </c>
      <c r="M136" s="182">
        <f t="shared" si="38"/>
        <v>131006336</v>
      </c>
      <c r="N136" s="182">
        <f t="shared" si="38"/>
        <v>138642934</v>
      </c>
      <c r="O136" s="183">
        <f t="shared" si="38"/>
        <v>205416937</v>
      </c>
      <c r="P136" s="182">
        <f t="shared" si="38"/>
        <v>615842490</v>
      </c>
      <c r="Q136" s="186">
        <f t="shared" si="38"/>
        <v>615622017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-220473</v>
      </c>
      <c r="I137" s="189">
        <f>SUM(G137:H137)</f>
        <v>-220473</v>
      </c>
      <c r="J137" s="200"/>
      <c r="K137" s="224">
        <v>14060776</v>
      </c>
      <c r="L137" s="187">
        <v>37245387</v>
      </c>
      <c r="M137" s="187">
        <v>65885478</v>
      </c>
      <c r="N137" s="187">
        <v>76362316</v>
      </c>
      <c r="O137" s="188">
        <v>94514954</v>
      </c>
      <c r="P137" s="187">
        <f>SUM(J137:O137)</f>
        <v>288068911</v>
      </c>
      <c r="Q137" s="191">
        <f>I137+P137</f>
        <v>287848438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32398214</v>
      </c>
      <c r="L138" s="187">
        <v>53757653</v>
      </c>
      <c r="M138" s="187">
        <v>58851915</v>
      </c>
      <c r="N138" s="187">
        <v>44469914</v>
      </c>
      <c r="O138" s="188">
        <v>43665356</v>
      </c>
      <c r="P138" s="187">
        <f>SUM(J138:O138)</f>
        <v>233143052</v>
      </c>
      <c r="Q138" s="191">
        <f>I138+P138</f>
        <v>233143052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1323270</v>
      </c>
      <c r="L139" s="209">
        <v>1990983</v>
      </c>
      <c r="M139" s="209">
        <v>6268943</v>
      </c>
      <c r="N139" s="209">
        <v>17810704</v>
      </c>
      <c r="O139" s="208">
        <v>67236627</v>
      </c>
      <c r="P139" s="209">
        <f>SUM(J139:O139)</f>
        <v>94630527</v>
      </c>
      <c r="Q139" s="210">
        <f>I139+P139</f>
        <v>94630527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59042018</v>
      </c>
      <c r="H140" s="212">
        <f t="shared" si="39"/>
        <v>52727601</v>
      </c>
      <c r="I140" s="213">
        <f t="shared" si="39"/>
        <v>111769619</v>
      </c>
      <c r="J140" s="214">
        <f t="shared" si="39"/>
        <v>122184</v>
      </c>
      <c r="K140" s="227">
        <f t="shared" si="39"/>
        <v>222510112</v>
      </c>
      <c r="L140" s="211">
        <f t="shared" si="39"/>
        <v>268303751</v>
      </c>
      <c r="M140" s="211">
        <f t="shared" si="39"/>
        <v>310207680</v>
      </c>
      <c r="N140" s="211">
        <f t="shared" si="39"/>
        <v>262786799</v>
      </c>
      <c r="O140" s="212">
        <f t="shared" si="39"/>
        <v>329155573</v>
      </c>
      <c r="P140" s="211">
        <f t="shared" si="39"/>
        <v>1393086099</v>
      </c>
      <c r="Q140" s="215">
        <f t="shared" si="39"/>
        <v>1504855718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平成２１年３月月報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6</v>
      </c>
      <c r="I11" s="184">
        <f t="shared" si="0"/>
        <v>8</v>
      </c>
      <c r="J11" s="185">
        <f t="shared" si="0"/>
        <v>0</v>
      </c>
      <c r="K11" s="228">
        <f t="shared" si="0"/>
        <v>197</v>
      </c>
      <c r="L11" s="221">
        <f t="shared" si="0"/>
        <v>339</v>
      </c>
      <c r="M11" s="221">
        <f t="shared" si="0"/>
        <v>452</v>
      </c>
      <c r="N11" s="221">
        <f t="shared" si="0"/>
        <v>401</v>
      </c>
      <c r="O11" s="221">
        <f t="shared" si="0"/>
        <v>452</v>
      </c>
      <c r="P11" s="184">
        <f t="shared" si="0"/>
        <v>1841</v>
      </c>
      <c r="Q11" s="186">
        <f t="shared" si="0"/>
        <v>1849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50</v>
      </c>
      <c r="L12" s="221">
        <v>125</v>
      </c>
      <c r="M12" s="221">
        <v>223</v>
      </c>
      <c r="N12" s="221">
        <v>229</v>
      </c>
      <c r="O12" s="221">
        <v>239</v>
      </c>
      <c r="P12" s="219">
        <f aca="true" t="shared" si="2" ref="P12:P18">SUM(J12:O12)</f>
        <v>866</v>
      </c>
      <c r="Q12" s="222">
        <f aca="true" t="shared" si="3" ref="Q12:Q18">I12+P12</f>
        <v>866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91</v>
      </c>
      <c r="L13" s="221">
        <v>134</v>
      </c>
      <c r="M13" s="221">
        <v>138</v>
      </c>
      <c r="N13" s="221">
        <v>95</v>
      </c>
      <c r="O13" s="221">
        <v>77</v>
      </c>
      <c r="P13" s="219">
        <f t="shared" si="2"/>
        <v>535</v>
      </c>
      <c r="Q13" s="222">
        <f t="shared" si="3"/>
        <v>535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6</v>
      </c>
      <c r="M14" s="221">
        <v>12</v>
      </c>
      <c r="N14" s="221">
        <v>27</v>
      </c>
      <c r="O14" s="221">
        <v>107</v>
      </c>
      <c r="P14" s="219">
        <f t="shared" si="2"/>
        <v>155</v>
      </c>
      <c r="Q14" s="222">
        <f t="shared" si="3"/>
        <v>155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5</v>
      </c>
      <c r="I16" s="219">
        <f t="shared" si="1"/>
        <v>7</v>
      </c>
      <c r="J16" s="220">
        <v>0</v>
      </c>
      <c r="K16" s="229">
        <v>51</v>
      </c>
      <c r="L16" s="221">
        <v>63</v>
      </c>
      <c r="M16" s="221">
        <v>74</v>
      </c>
      <c r="N16" s="221">
        <v>46</v>
      </c>
      <c r="O16" s="221">
        <v>24</v>
      </c>
      <c r="P16" s="219">
        <f t="shared" si="2"/>
        <v>258</v>
      </c>
      <c r="Q16" s="222">
        <f t="shared" si="3"/>
        <v>265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2</v>
      </c>
      <c r="L17" s="230">
        <v>11</v>
      </c>
      <c r="M17" s="230">
        <v>5</v>
      </c>
      <c r="N17" s="230">
        <v>4</v>
      </c>
      <c r="O17" s="230">
        <v>5</v>
      </c>
      <c r="P17" s="231">
        <f t="shared" si="2"/>
        <v>27</v>
      </c>
      <c r="Q17" s="234">
        <f t="shared" si="3"/>
        <v>28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1</v>
      </c>
      <c r="I19" s="189">
        <f t="shared" si="4"/>
        <v>3</v>
      </c>
      <c r="J19" s="190">
        <f t="shared" si="4"/>
        <v>0</v>
      </c>
      <c r="K19" s="228">
        <f t="shared" si="4"/>
        <v>81</v>
      </c>
      <c r="L19" s="187">
        <f t="shared" si="4"/>
        <v>137</v>
      </c>
      <c r="M19" s="187">
        <f t="shared" si="4"/>
        <v>208</v>
      </c>
      <c r="N19" s="187">
        <f t="shared" si="4"/>
        <v>132</v>
      </c>
      <c r="O19" s="187">
        <f t="shared" si="4"/>
        <v>114</v>
      </c>
      <c r="P19" s="189">
        <f t="shared" si="4"/>
        <v>672</v>
      </c>
      <c r="Q19" s="191">
        <f t="shared" si="4"/>
        <v>675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24</v>
      </c>
      <c r="L20" s="221">
        <v>58</v>
      </c>
      <c r="M20" s="221">
        <v>116</v>
      </c>
      <c r="N20" s="221">
        <v>86</v>
      </c>
      <c r="O20" s="221">
        <v>69</v>
      </c>
      <c r="P20" s="219">
        <f aca="true" t="shared" si="6" ref="P20:P26">SUM(J20:O20)</f>
        <v>353</v>
      </c>
      <c r="Q20" s="222">
        <f aca="true" t="shared" si="7" ref="Q20:Q26">I20+P20</f>
        <v>353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28</v>
      </c>
      <c r="M21" s="221">
        <v>30</v>
      </c>
      <c r="N21" s="221">
        <v>14</v>
      </c>
      <c r="O21" s="221">
        <v>12</v>
      </c>
      <c r="P21" s="219">
        <f t="shared" si="6"/>
        <v>105</v>
      </c>
      <c r="Q21" s="222">
        <f t="shared" si="7"/>
        <v>105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4</v>
      </c>
      <c r="N22" s="221">
        <v>6</v>
      </c>
      <c r="O22" s="221">
        <v>17</v>
      </c>
      <c r="P22" s="219">
        <f t="shared" si="6"/>
        <v>29</v>
      </c>
      <c r="Q22" s="222">
        <f t="shared" si="7"/>
        <v>29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0</v>
      </c>
      <c r="I24" s="219">
        <f t="shared" si="5"/>
        <v>2</v>
      </c>
      <c r="J24" s="220">
        <v>0</v>
      </c>
      <c r="K24" s="229">
        <v>34</v>
      </c>
      <c r="L24" s="221">
        <v>50</v>
      </c>
      <c r="M24" s="221">
        <v>58</v>
      </c>
      <c r="N24" s="221">
        <v>26</v>
      </c>
      <c r="O24" s="221">
        <v>16</v>
      </c>
      <c r="P24" s="219">
        <f t="shared" si="6"/>
        <v>184</v>
      </c>
      <c r="Q24" s="222">
        <f t="shared" si="7"/>
        <v>186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0</v>
      </c>
      <c r="L25" s="230">
        <v>1</v>
      </c>
      <c r="M25" s="230">
        <v>0</v>
      </c>
      <c r="N25" s="230">
        <v>0</v>
      </c>
      <c r="O25" s="230">
        <v>0</v>
      </c>
      <c r="P25" s="231">
        <f t="shared" si="6"/>
        <v>1</v>
      </c>
      <c r="Q25" s="234">
        <f t="shared" si="7"/>
        <v>2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3440</v>
      </c>
      <c r="H28" s="221">
        <f t="shared" si="8"/>
        <v>26960</v>
      </c>
      <c r="I28" s="184">
        <f t="shared" si="8"/>
        <v>30400</v>
      </c>
      <c r="J28" s="185">
        <f t="shared" si="8"/>
        <v>0</v>
      </c>
      <c r="K28" s="228">
        <f t="shared" si="8"/>
        <v>4329380</v>
      </c>
      <c r="L28" s="221">
        <f t="shared" si="8"/>
        <v>7844360</v>
      </c>
      <c r="M28" s="221">
        <f t="shared" si="8"/>
        <v>10715110</v>
      </c>
      <c r="N28" s="221">
        <f t="shared" si="8"/>
        <v>10453900</v>
      </c>
      <c r="O28" s="221">
        <f t="shared" si="8"/>
        <v>12009660</v>
      </c>
      <c r="P28" s="184">
        <f t="shared" si="8"/>
        <v>45352410</v>
      </c>
      <c r="Q28" s="186">
        <f>SUM(Q29:Q35)</f>
        <v>45382810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1429140</v>
      </c>
      <c r="L29" s="221">
        <v>3592340</v>
      </c>
      <c r="M29" s="221">
        <v>6174710</v>
      </c>
      <c r="N29" s="221">
        <v>6643550</v>
      </c>
      <c r="O29" s="221">
        <v>6814150</v>
      </c>
      <c r="P29" s="219">
        <f aca="true" t="shared" si="10" ref="P29:P35">SUM(J29:O29)</f>
        <v>24653890</v>
      </c>
      <c r="Q29" s="222">
        <f aca="true" t="shared" si="11" ref="Q29:Q35">I29+P29</f>
        <v>24653890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2448410</v>
      </c>
      <c r="L30" s="221">
        <v>3610430</v>
      </c>
      <c r="M30" s="221">
        <v>3625650</v>
      </c>
      <c r="N30" s="221">
        <v>2605480</v>
      </c>
      <c r="O30" s="221">
        <v>2121120</v>
      </c>
      <c r="P30" s="219">
        <f t="shared" si="10"/>
        <v>14411090</v>
      </c>
      <c r="Q30" s="222">
        <f t="shared" si="11"/>
        <v>14411090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183150</v>
      </c>
      <c r="L31" s="221">
        <v>160460</v>
      </c>
      <c r="M31" s="221">
        <v>329520</v>
      </c>
      <c r="N31" s="221">
        <v>697710</v>
      </c>
      <c r="O31" s="221">
        <v>2851520</v>
      </c>
      <c r="P31" s="219">
        <f t="shared" si="10"/>
        <v>4222360</v>
      </c>
      <c r="Q31" s="222">
        <f>I31+P31</f>
        <v>4222360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3440</v>
      </c>
      <c r="H33" s="221">
        <v>23000</v>
      </c>
      <c r="I33" s="219">
        <f t="shared" si="9"/>
        <v>26440</v>
      </c>
      <c r="J33" s="220">
        <v>0</v>
      </c>
      <c r="K33" s="229">
        <v>258720</v>
      </c>
      <c r="L33" s="221">
        <v>409870</v>
      </c>
      <c r="M33" s="221">
        <v>560290</v>
      </c>
      <c r="N33" s="221">
        <v>487900</v>
      </c>
      <c r="O33" s="221">
        <v>187220</v>
      </c>
      <c r="P33" s="219">
        <f t="shared" si="10"/>
        <v>1904000</v>
      </c>
      <c r="Q33" s="222">
        <f t="shared" si="11"/>
        <v>1930440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3960</v>
      </c>
      <c r="I34" s="231">
        <f t="shared" si="9"/>
        <v>3960</v>
      </c>
      <c r="J34" s="232">
        <v>0</v>
      </c>
      <c r="K34" s="233">
        <v>9960</v>
      </c>
      <c r="L34" s="230">
        <v>71260</v>
      </c>
      <c r="M34" s="230">
        <v>24940</v>
      </c>
      <c r="N34" s="230">
        <v>19260</v>
      </c>
      <c r="O34" s="230">
        <v>35650</v>
      </c>
      <c r="P34" s="231">
        <f t="shared" si="10"/>
        <v>161070</v>
      </c>
      <c r="Q34" s="234">
        <f t="shared" si="11"/>
        <v>165030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2120</v>
      </c>
      <c r="H36" s="187">
        <f t="shared" si="12"/>
        <v>4600</v>
      </c>
      <c r="I36" s="189">
        <f t="shared" si="12"/>
        <v>6720</v>
      </c>
      <c r="J36" s="190">
        <f t="shared" si="12"/>
        <v>0</v>
      </c>
      <c r="K36" s="228">
        <f t="shared" si="12"/>
        <v>1147710</v>
      </c>
      <c r="L36" s="187">
        <f t="shared" si="12"/>
        <v>2206850</v>
      </c>
      <c r="M36" s="187">
        <f t="shared" si="12"/>
        <v>3844340</v>
      </c>
      <c r="N36" s="187">
        <f t="shared" si="12"/>
        <v>2484340</v>
      </c>
      <c r="O36" s="187">
        <f t="shared" si="12"/>
        <v>1944580</v>
      </c>
      <c r="P36" s="189">
        <f t="shared" si="12"/>
        <v>11627820</v>
      </c>
      <c r="Q36" s="191">
        <f>SUM(Q37:Q43)</f>
        <v>11634540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560790</v>
      </c>
      <c r="L37" s="221">
        <v>1357400</v>
      </c>
      <c r="M37" s="221">
        <v>2843970</v>
      </c>
      <c r="N37" s="221">
        <v>1939160</v>
      </c>
      <c r="O37" s="221">
        <v>1264000</v>
      </c>
      <c r="P37" s="219">
        <f aca="true" t="shared" si="14" ref="P37:P43">SUM(J37:O37)</f>
        <v>7965320</v>
      </c>
      <c r="Q37" s="222">
        <f aca="true" t="shared" si="15" ref="Q37:Q43">I37+P37</f>
        <v>7965320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360860</v>
      </c>
      <c r="L38" s="221">
        <v>620840</v>
      </c>
      <c r="M38" s="221">
        <v>604480</v>
      </c>
      <c r="N38" s="221">
        <v>178880</v>
      </c>
      <c r="O38" s="221">
        <v>286550</v>
      </c>
      <c r="P38" s="219">
        <f t="shared" si="14"/>
        <v>2051610</v>
      </c>
      <c r="Q38" s="222">
        <f t="shared" si="15"/>
        <v>2051610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0</v>
      </c>
      <c r="M39" s="221">
        <v>39680</v>
      </c>
      <c r="N39" s="221">
        <v>146650</v>
      </c>
      <c r="O39" s="221">
        <v>289980</v>
      </c>
      <c r="P39" s="219">
        <f t="shared" si="14"/>
        <v>547610</v>
      </c>
      <c r="Q39" s="222">
        <f>I39+P39</f>
        <v>547610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2120</v>
      </c>
      <c r="H41" s="221">
        <v>0</v>
      </c>
      <c r="I41" s="219">
        <f t="shared" si="13"/>
        <v>2120</v>
      </c>
      <c r="J41" s="220">
        <v>0</v>
      </c>
      <c r="K41" s="229">
        <v>154760</v>
      </c>
      <c r="L41" s="221">
        <v>222860</v>
      </c>
      <c r="M41" s="221">
        <v>353900</v>
      </c>
      <c r="N41" s="221">
        <v>219650</v>
      </c>
      <c r="O41" s="221">
        <v>104050</v>
      </c>
      <c r="P41" s="219">
        <f t="shared" si="14"/>
        <v>1055220</v>
      </c>
      <c r="Q41" s="222">
        <f t="shared" si="15"/>
        <v>1057340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4600</v>
      </c>
      <c r="I42" s="219">
        <f t="shared" si="13"/>
        <v>4600</v>
      </c>
      <c r="J42" s="220">
        <v>0</v>
      </c>
      <c r="K42" s="229">
        <v>0</v>
      </c>
      <c r="L42" s="221">
        <v>5750</v>
      </c>
      <c r="M42" s="221">
        <v>2310</v>
      </c>
      <c r="N42" s="221">
        <v>0</v>
      </c>
      <c r="O42" s="221">
        <v>0</v>
      </c>
      <c r="P42" s="219">
        <f t="shared" si="14"/>
        <v>8060</v>
      </c>
      <c r="Q42" s="222">
        <f t="shared" si="15"/>
        <v>12660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5560</v>
      </c>
      <c r="H44" s="211">
        <f t="shared" si="16"/>
        <v>31560</v>
      </c>
      <c r="I44" s="213">
        <f t="shared" si="16"/>
        <v>37120</v>
      </c>
      <c r="J44" s="214">
        <f t="shared" si="16"/>
        <v>0</v>
      </c>
      <c r="K44" s="243">
        <f t="shared" si="16"/>
        <v>5477090</v>
      </c>
      <c r="L44" s="211">
        <f t="shared" si="16"/>
        <v>10051210</v>
      </c>
      <c r="M44" s="211">
        <f t="shared" si="16"/>
        <v>14559450</v>
      </c>
      <c r="N44" s="211">
        <f t="shared" si="16"/>
        <v>12938240</v>
      </c>
      <c r="O44" s="211">
        <f>O28+O36</f>
        <v>13954240</v>
      </c>
      <c r="P44" s="213">
        <f t="shared" si="16"/>
        <v>56980230</v>
      </c>
      <c r="Q44" s="215">
        <f>Q28+Q36</f>
        <v>57017350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F7" sqref="F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平成２１年３月月報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197</v>
      </c>
      <c r="H14" s="254">
        <v>310</v>
      </c>
      <c r="I14" s="312">
        <f>SUM(G14:H14)</f>
        <v>507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1275696</v>
      </c>
      <c r="H15" s="255">
        <v>2905819</v>
      </c>
      <c r="I15" s="314">
        <f>SUM(G15:H15)</f>
        <v>4181515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55</v>
      </c>
      <c r="H19" s="254">
        <v>390</v>
      </c>
      <c r="I19" s="312">
        <f>SUM(G19:H19)</f>
        <v>445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476852</v>
      </c>
      <c r="H20" s="255">
        <v>2536112</v>
      </c>
      <c r="I20" s="314">
        <f>SUM(G20:H20)</f>
        <v>3012964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68</v>
      </c>
      <c r="H24" s="254">
        <v>1927</v>
      </c>
      <c r="I24" s="312">
        <f>SUM(G24:H24)</f>
        <v>1995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669084</v>
      </c>
      <c r="H25" s="256">
        <v>23200598</v>
      </c>
      <c r="I25" s="314">
        <f>SUM(G25:H25)</f>
        <v>23869682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5</v>
      </c>
      <c r="H29" s="254">
        <v>28</v>
      </c>
      <c r="I29" s="312">
        <f>SUM(G29:H29)</f>
        <v>33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102783</v>
      </c>
      <c r="H30" s="255">
        <v>341023</v>
      </c>
      <c r="I30" s="314">
        <f>SUM(G30:H30)</f>
        <v>443806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325</v>
      </c>
      <c r="H34" s="254">
        <f>H14+H19+H24+H29</f>
        <v>2655</v>
      </c>
      <c r="I34" s="312">
        <f>SUM(G34:H34)</f>
        <v>2980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2524415</v>
      </c>
      <c r="H35" s="255">
        <f>H15+H20+H25+H30</f>
        <v>28983552</v>
      </c>
      <c r="I35" s="314">
        <f>SUM(G35:H35)</f>
        <v>31507967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0</v>
      </c>
      <c r="H40" s="254">
        <v>0</v>
      </c>
      <c r="I40" s="312">
        <f>SUM(G40:H40)</f>
        <v>0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0</v>
      </c>
      <c r="H41" s="255">
        <v>0</v>
      </c>
      <c r="I41" s="314">
        <f>SUM(G41:H41)</f>
        <v>0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2009-04-21T13:26:42Z</cp:lastPrinted>
  <dcterms:created xsi:type="dcterms:W3CDTF">2006-12-27T00:16:47Z</dcterms:created>
  <dcterms:modified xsi:type="dcterms:W3CDTF">2009-04-21T13:31:37Z</dcterms:modified>
  <cp:category/>
  <cp:version/>
  <cp:contentType/>
  <cp:contentStatus/>
</cp:coreProperties>
</file>