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<sst xmlns="http://schemas.openxmlformats.org/spreadsheetml/2006/main" count="346" uniqueCount="130">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</sst>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49490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49401</v>
      </c>
      <c r="T14" s="262"/>
    </row>
    <row r="15" spans="3:20" ht="21.75" customHeight="1">
      <c r="C15" s="73" t="s">
        <v>18</v>
      </c>
      <c r="D15" s="261">
        <v>41895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42032</v>
      </c>
      <c r="T15" s="262"/>
    </row>
    <row r="16" spans="3:20" ht="21.75" customHeight="1">
      <c r="C16" s="75" t="s">
        <v>19</v>
      </c>
      <c r="D16" s="261">
        <v>912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910</v>
      </c>
      <c r="T16" s="262"/>
    </row>
    <row r="17" spans="3:20" ht="21.75" customHeight="1">
      <c r="C17" s="75" t="s">
        <v>20</v>
      </c>
      <c r="D17" s="261">
        <v>318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321</v>
      </c>
      <c r="T17" s="262"/>
    </row>
    <row r="18" spans="3:20" ht="21.75" customHeight="1" thickBot="1">
      <c r="C18" s="76" t="s">
        <v>2</v>
      </c>
      <c r="D18" s="257">
        <f>SUM(D14:H15)</f>
        <v>91385</v>
      </c>
      <c r="E18" s="258"/>
      <c r="F18" s="258"/>
      <c r="G18" s="258"/>
      <c r="H18" s="259"/>
      <c r="I18" s="77" t="s">
        <v>21</v>
      </c>
      <c r="J18" s="78"/>
      <c r="K18" s="258">
        <f>S23</f>
        <v>422</v>
      </c>
      <c r="L18" s="258"/>
      <c r="M18" s="259"/>
      <c r="N18" s="77" t="s">
        <v>22</v>
      </c>
      <c r="O18" s="78"/>
      <c r="P18" s="258">
        <f>S25</f>
        <v>374</v>
      </c>
      <c r="Q18" s="258"/>
      <c r="R18" s="259"/>
      <c r="S18" s="257">
        <f>SUM(S14:T15)</f>
        <v>91433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82</v>
      </c>
      <c r="E23" s="263"/>
      <c r="F23" s="264"/>
      <c r="G23" s="261">
        <v>0</v>
      </c>
      <c r="H23" s="263"/>
      <c r="I23" s="264"/>
      <c r="J23" s="261">
        <v>331</v>
      </c>
      <c r="K23" s="263"/>
      <c r="L23" s="264"/>
      <c r="M23" s="261">
        <v>0</v>
      </c>
      <c r="N23" s="263"/>
      <c r="O23" s="264"/>
      <c r="P23" s="261">
        <v>9</v>
      </c>
      <c r="Q23" s="263"/>
      <c r="R23" s="264"/>
      <c r="S23" s="89">
        <f>SUM(D23:R23)</f>
        <v>422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92</v>
      </c>
      <c r="E25" s="258"/>
      <c r="F25" s="259"/>
      <c r="G25" s="257">
        <v>0</v>
      </c>
      <c r="H25" s="258"/>
      <c r="I25" s="259"/>
      <c r="J25" s="257">
        <v>269</v>
      </c>
      <c r="K25" s="258"/>
      <c r="L25" s="259"/>
      <c r="M25" s="257">
        <v>0</v>
      </c>
      <c r="N25" s="258"/>
      <c r="O25" s="259"/>
      <c r="P25" s="257">
        <v>13</v>
      </c>
      <c r="Q25" s="258"/>
      <c r="R25" s="259"/>
      <c r="S25" s="90">
        <f>SUM(D25:R25)</f>
        <v>374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2891</v>
      </c>
      <c r="G12" s="91">
        <f>SUM(G13:G14)</f>
        <v>1682</v>
      </c>
      <c r="H12" s="92">
        <f>SUM(F12:G12)</f>
        <v>4573</v>
      </c>
      <c r="I12" s="93">
        <f aca="true" t="shared" si="0" ref="I12:N12">SUM(I13:I14)</f>
        <v>0</v>
      </c>
      <c r="J12" s="95">
        <f t="shared" si="0"/>
        <v>2755</v>
      </c>
      <c r="K12" s="91">
        <f t="shared" si="0"/>
        <v>2060</v>
      </c>
      <c r="L12" s="91">
        <f t="shared" si="0"/>
        <v>1909</v>
      </c>
      <c r="M12" s="91">
        <f t="shared" si="0"/>
        <v>1326</v>
      </c>
      <c r="N12" s="91">
        <f t="shared" si="0"/>
        <v>1616</v>
      </c>
      <c r="O12" s="91">
        <f>SUM(I12:N12)</f>
        <v>9666</v>
      </c>
      <c r="P12" s="94">
        <f>H12+O12</f>
        <v>14239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451</v>
      </c>
      <c r="G13" s="91">
        <v>251</v>
      </c>
      <c r="H13" s="92">
        <f>SUM(F13:G13)</f>
        <v>702</v>
      </c>
      <c r="I13" s="93">
        <v>0</v>
      </c>
      <c r="J13" s="95">
        <v>374</v>
      </c>
      <c r="K13" s="91">
        <v>288</v>
      </c>
      <c r="L13" s="91">
        <v>244</v>
      </c>
      <c r="M13" s="91">
        <v>132</v>
      </c>
      <c r="N13" s="91">
        <v>194</v>
      </c>
      <c r="O13" s="91">
        <f>SUM(I13:N13)</f>
        <v>1232</v>
      </c>
      <c r="P13" s="94">
        <f>H13+O13</f>
        <v>1934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2440</v>
      </c>
      <c r="G14" s="91">
        <v>1431</v>
      </c>
      <c r="H14" s="92">
        <f>SUM(F14:G14)</f>
        <v>3871</v>
      </c>
      <c r="I14" s="93">
        <v>0</v>
      </c>
      <c r="J14" s="95">
        <v>2381</v>
      </c>
      <c r="K14" s="91">
        <v>1772</v>
      </c>
      <c r="L14" s="91">
        <v>1665</v>
      </c>
      <c r="M14" s="91">
        <v>1194</v>
      </c>
      <c r="N14" s="91">
        <v>1422</v>
      </c>
      <c r="O14" s="91">
        <f>SUM(I14:N14)</f>
        <v>8434</v>
      </c>
      <c r="P14" s="94">
        <f>H14+O14</f>
        <v>12305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54</v>
      </c>
      <c r="G15" s="91">
        <v>68</v>
      </c>
      <c r="H15" s="92">
        <f>SUM(F15:G15)</f>
        <v>122</v>
      </c>
      <c r="I15" s="93">
        <v>0</v>
      </c>
      <c r="J15" s="95">
        <v>106</v>
      </c>
      <c r="K15" s="91">
        <v>78</v>
      </c>
      <c r="L15" s="91">
        <v>50</v>
      </c>
      <c r="M15" s="91">
        <v>48</v>
      </c>
      <c r="N15" s="91">
        <v>64</v>
      </c>
      <c r="O15" s="91">
        <f>SUM(I15:N15)</f>
        <v>346</v>
      </c>
      <c r="P15" s="94">
        <f>H15+O15</f>
        <v>468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2945</v>
      </c>
      <c r="G16" s="96">
        <f>G12+G15</f>
        <v>1750</v>
      </c>
      <c r="H16" s="97">
        <f>SUM(F16:G16)</f>
        <v>4695</v>
      </c>
      <c r="I16" s="98">
        <f aca="true" t="shared" si="1" ref="I16:N16">I12+I15</f>
        <v>0</v>
      </c>
      <c r="J16" s="100">
        <f t="shared" si="1"/>
        <v>2861</v>
      </c>
      <c r="K16" s="96">
        <f t="shared" si="1"/>
        <v>2138</v>
      </c>
      <c r="L16" s="96">
        <f t="shared" si="1"/>
        <v>1959</v>
      </c>
      <c r="M16" s="96">
        <f t="shared" si="1"/>
        <v>1374</v>
      </c>
      <c r="N16" s="96">
        <f t="shared" si="1"/>
        <v>1680</v>
      </c>
      <c r="O16" s="96">
        <f>SUM(I16:N16)</f>
        <v>10012</v>
      </c>
      <c r="P16" s="99">
        <f>H16+O16</f>
        <v>14707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1994</v>
      </c>
      <c r="G21" s="91">
        <v>1249</v>
      </c>
      <c r="H21" s="92">
        <f>SUM(F21:G21)</f>
        <v>3243</v>
      </c>
      <c r="I21" s="93">
        <v>0</v>
      </c>
      <c r="J21" s="95">
        <v>2051</v>
      </c>
      <c r="K21" s="91">
        <v>1455</v>
      </c>
      <c r="L21" s="91">
        <v>1149</v>
      </c>
      <c r="M21" s="91">
        <v>599</v>
      </c>
      <c r="N21" s="91">
        <v>585</v>
      </c>
      <c r="O21" s="101">
        <f>SUM(I21:N21)</f>
        <v>5839</v>
      </c>
      <c r="P21" s="94">
        <f>O21+H21</f>
        <v>9082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46</v>
      </c>
      <c r="H22" s="92">
        <f>SUM(F22:G22)</f>
        <v>83</v>
      </c>
      <c r="I22" s="93">
        <v>0</v>
      </c>
      <c r="J22" s="95">
        <v>85</v>
      </c>
      <c r="K22" s="91">
        <v>68</v>
      </c>
      <c r="L22" s="91">
        <v>38</v>
      </c>
      <c r="M22" s="91">
        <v>38</v>
      </c>
      <c r="N22" s="91">
        <v>28</v>
      </c>
      <c r="O22" s="101">
        <f>SUM(I22:N22)</f>
        <v>257</v>
      </c>
      <c r="P22" s="94">
        <f>O22+H22</f>
        <v>340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2031</v>
      </c>
      <c r="G23" s="96">
        <f aca="true" t="shared" si="2" ref="G23:N23">SUM(G21:G22)</f>
        <v>1295</v>
      </c>
      <c r="H23" s="97">
        <f>SUM(F23:G23)</f>
        <v>3326</v>
      </c>
      <c r="I23" s="98">
        <f t="shared" si="2"/>
        <v>0</v>
      </c>
      <c r="J23" s="100">
        <f t="shared" si="2"/>
        <v>2136</v>
      </c>
      <c r="K23" s="96">
        <f t="shared" si="2"/>
        <v>1523</v>
      </c>
      <c r="L23" s="96">
        <f t="shared" si="2"/>
        <v>1187</v>
      </c>
      <c r="M23" s="96">
        <f t="shared" si="2"/>
        <v>637</v>
      </c>
      <c r="N23" s="96">
        <f t="shared" si="2"/>
        <v>613</v>
      </c>
      <c r="O23" s="102">
        <f>SUM(I23:N23)</f>
        <v>6096</v>
      </c>
      <c r="P23" s="99">
        <f>O23+H23</f>
        <v>9422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13</v>
      </c>
      <c r="H28" s="92">
        <f>SUM(F28:G28)</f>
        <v>15</v>
      </c>
      <c r="I28" s="93">
        <v>0</v>
      </c>
      <c r="J28" s="95">
        <v>120</v>
      </c>
      <c r="K28" s="91">
        <v>121</v>
      </c>
      <c r="L28" s="91">
        <v>124</v>
      </c>
      <c r="M28" s="91">
        <v>84</v>
      </c>
      <c r="N28" s="91">
        <v>67</v>
      </c>
      <c r="O28" s="101">
        <f>SUM(I28:N28)</f>
        <v>516</v>
      </c>
      <c r="P28" s="94">
        <f>O28+H28</f>
        <v>531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1</v>
      </c>
      <c r="L29" s="91">
        <v>1</v>
      </c>
      <c r="M29" s="91">
        <v>2</v>
      </c>
      <c r="N29" s="91">
        <v>4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13</v>
      </c>
      <c r="H30" s="97">
        <f>SUM(F30:G30)</f>
        <v>15</v>
      </c>
      <c r="I30" s="98">
        <f aca="true" t="shared" si="3" ref="I30:N30">SUM(I28:I29)</f>
        <v>0</v>
      </c>
      <c r="J30" s="100">
        <f t="shared" si="3"/>
        <v>121</v>
      </c>
      <c r="K30" s="96">
        <f t="shared" si="3"/>
        <v>122</v>
      </c>
      <c r="L30" s="96">
        <f t="shared" si="3"/>
        <v>125</v>
      </c>
      <c r="M30" s="96">
        <f t="shared" si="3"/>
        <v>86</v>
      </c>
      <c r="N30" s="96">
        <f t="shared" si="3"/>
        <v>71</v>
      </c>
      <c r="O30" s="102">
        <f>SUM(I30:N30)</f>
        <v>525</v>
      </c>
      <c r="P30" s="99">
        <f>O30+H30</f>
        <v>540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59</v>
      </c>
      <c r="J35" s="105">
        <f t="shared" si="4"/>
        <v>154</v>
      </c>
      <c r="K35" s="105">
        <f t="shared" si="4"/>
        <v>297</v>
      </c>
      <c r="L35" s="105">
        <f t="shared" si="4"/>
        <v>300</v>
      </c>
      <c r="M35" s="105">
        <f t="shared" si="4"/>
        <v>413</v>
      </c>
      <c r="N35" s="106">
        <f aca="true" t="shared" si="6" ref="N35:N44">SUM(I35:M35)</f>
        <v>1223</v>
      </c>
      <c r="O35" s="107">
        <f aca="true" t="shared" si="7" ref="O35:O43">SUM(H35+N35)</f>
        <v>1223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59</v>
      </c>
      <c r="J36" s="91">
        <v>154</v>
      </c>
      <c r="K36" s="91">
        <v>297</v>
      </c>
      <c r="L36" s="91">
        <v>300</v>
      </c>
      <c r="M36" s="91">
        <v>407</v>
      </c>
      <c r="N36" s="101">
        <f t="shared" si="6"/>
        <v>1217</v>
      </c>
      <c r="O36" s="94">
        <f t="shared" si="7"/>
        <v>1217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6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144</v>
      </c>
      <c r="J38" s="105">
        <f>SUM(J39:J40)</f>
        <v>187</v>
      </c>
      <c r="K38" s="105">
        <f>SUM(K39:K40)</f>
        <v>257</v>
      </c>
      <c r="L38" s="105">
        <f>SUM(L39:L40)</f>
        <v>186</v>
      </c>
      <c r="M38" s="105">
        <f>SUM(M39:M40)</f>
        <v>152</v>
      </c>
      <c r="N38" s="106">
        <f t="shared" si="6"/>
        <v>926</v>
      </c>
      <c r="O38" s="107">
        <f t="shared" si="7"/>
        <v>926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144</v>
      </c>
      <c r="J39" s="91">
        <v>182</v>
      </c>
      <c r="K39" s="91">
        <v>253</v>
      </c>
      <c r="L39" s="91">
        <v>183</v>
      </c>
      <c r="M39" s="91">
        <v>150</v>
      </c>
      <c r="N39" s="101">
        <f t="shared" si="6"/>
        <v>912</v>
      </c>
      <c r="O39" s="94">
        <f t="shared" si="7"/>
        <v>912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5</v>
      </c>
      <c r="K40" s="96">
        <v>4</v>
      </c>
      <c r="L40" s="96">
        <v>3</v>
      </c>
      <c r="M40" s="96">
        <v>2</v>
      </c>
      <c r="N40" s="102">
        <f t="shared" si="6"/>
        <v>14</v>
      </c>
      <c r="O40" s="99">
        <f t="shared" si="7"/>
        <v>14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4</v>
      </c>
      <c r="K41" s="105">
        <f>SUM(K42:K43)</f>
        <v>13</v>
      </c>
      <c r="L41" s="105">
        <f>SUM(L42:L43)</f>
        <v>35</v>
      </c>
      <c r="M41" s="105">
        <f>SUM(M42:M43)</f>
        <v>167</v>
      </c>
      <c r="N41" s="106">
        <f t="shared" si="6"/>
        <v>223</v>
      </c>
      <c r="O41" s="107">
        <f t="shared" si="7"/>
        <v>223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3</v>
      </c>
      <c r="K42" s="91">
        <v>13</v>
      </c>
      <c r="L42" s="91">
        <v>34</v>
      </c>
      <c r="M42" s="91">
        <v>164</v>
      </c>
      <c r="N42" s="101">
        <f t="shared" si="6"/>
        <v>218</v>
      </c>
      <c r="O42" s="94">
        <f t="shared" si="7"/>
        <v>218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3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207</v>
      </c>
      <c r="J44" s="96">
        <v>345</v>
      </c>
      <c r="K44" s="96">
        <v>561</v>
      </c>
      <c r="L44" s="96">
        <v>518</v>
      </c>
      <c r="M44" s="96">
        <v>730</v>
      </c>
      <c r="N44" s="102">
        <f t="shared" si="6"/>
        <v>2361</v>
      </c>
      <c r="O44" s="110">
        <f>H44+N44</f>
        <v>2361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平成２２年１２月月報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4758</v>
      </c>
      <c r="H12" s="183">
        <f t="shared" si="0"/>
        <v>3433</v>
      </c>
      <c r="I12" s="184">
        <f t="shared" si="0"/>
        <v>8191</v>
      </c>
      <c r="J12" s="185">
        <f>J13+J19+J22+J26+J30+J31</f>
        <v>0</v>
      </c>
      <c r="K12" s="183">
        <f t="shared" si="0"/>
        <v>6425</v>
      </c>
      <c r="L12" s="182">
        <f t="shared" si="0"/>
        <v>5095</v>
      </c>
      <c r="M12" s="182">
        <f t="shared" si="0"/>
        <v>4352</v>
      </c>
      <c r="N12" s="182">
        <f t="shared" si="0"/>
        <v>2589</v>
      </c>
      <c r="O12" s="183">
        <f t="shared" si="0"/>
        <v>2751</v>
      </c>
      <c r="P12" s="182">
        <f t="shared" si="0"/>
        <v>21212</v>
      </c>
      <c r="Q12" s="186">
        <f t="shared" si="0"/>
        <v>29403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1604</v>
      </c>
      <c r="H13" s="188">
        <f t="shared" si="1"/>
        <v>1001</v>
      </c>
      <c r="I13" s="189">
        <f t="shared" si="1"/>
        <v>2605</v>
      </c>
      <c r="J13" s="190">
        <f t="shared" si="1"/>
        <v>0</v>
      </c>
      <c r="K13" s="188">
        <f t="shared" si="1"/>
        <v>1974</v>
      </c>
      <c r="L13" s="187">
        <f t="shared" si="1"/>
        <v>1521</v>
      </c>
      <c r="M13" s="187">
        <f t="shared" si="1"/>
        <v>1381</v>
      </c>
      <c r="N13" s="187">
        <f t="shared" si="1"/>
        <v>894</v>
      </c>
      <c r="O13" s="188">
        <f t="shared" si="1"/>
        <v>1298</v>
      </c>
      <c r="P13" s="187">
        <f t="shared" si="1"/>
        <v>7068</v>
      </c>
      <c r="Q13" s="191">
        <f t="shared" si="1"/>
        <v>9673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1405</v>
      </c>
      <c r="H14" s="188">
        <v>749</v>
      </c>
      <c r="I14" s="189">
        <f>SUM(G14:H14)</f>
        <v>2154</v>
      </c>
      <c r="J14" s="190">
        <v>0</v>
      </c>
      <c r="K14" s="188">
        <v>1319</v>
      </c>
      <c r="L14" s="187">
        <v>794</v>
      </c>
      <c r="M14" s="187">
        <v>653</v>
      </c>
      <c r="N14" s="187">
        <v>396</v>
      </c>
      <c r="O14" s="188">
        <v>462</v>
      </c>
      <c r="P14" s="187">
        <f>SUM(J14:O14)</f>
        <v>3624</v>
      </c>
      <c r="Q14" s="191">
        <f>I14+P14</f>
        <v>5778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1</v>
      </c>
      <c r="L15" s="187">
        <v>12</v>
      </c>
      <c r="M15" s="187">
        <v>26</v>
      </c>
      <c r="N15" s="187">
        <v>36</v>
      </c>
      <c r="O15" s="188">
        <v>177</v>
      </c>
      <c r="P15" s="187">
        <f>SUM(J15:O15)</f>
        <v>252</v>
      </c>
      <c r="Q15" s="191">
        <f>I15+P15</f>
        <v>253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89</v>
      </c>
      <c r="H16" s="188">
        <v>136</v>
      </c>
      <c r="I16" s="189">
        <f>SUM(G16:H16)</f>
        <v>225</v>
      </c>
      <c r="J16" s="190">
        <v>0</v>
      </c>
      <c r="K16" s="188">
        <v>278</v>
      </c>
      <c r="L16" s="187">
        <v>301</v>
      </c>
      <c r="M16" s="187">
        <v>297</v>
      </c>
      <c r="N16" s="187">
        <v>201</v>
      </c>
      <c r="O16" s="188">
        <v>311</v>
      </c>
      <c r="P16" s="187">
        <f>SUM(J16:O16)</f>
        <v>1388</v>
      </c>
      <c r="Q16" s="191">
        <f>I16+P16</f>
        <v>1613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15</v>
      </c>
      <c r="H17" s="188">
        <v>16</v>
      </c>
      <c r="I17" s="189">
        <f>SUM(G17:H17)</f>
        <v>31</v>
      </c>
      <c r="J17" s="190">
        <v>0</v>
      </c>
      <c r="K17" s="188">
        <v>27</v>
      </c>
      <c r="L17" s="187">
        <v>32</v>
      </c>
      <c r="M17" s="187">
        <v>14</v>
      </c>
      <c r="N17" s="187">
        <v>19</v>
      </c>
      <c r="O17" s="188">
        <v>16</v>
      </c>
      <c r="P17" s="187">
        <f>SUM(J17:O17)</f>
        <v>108</v>
      </c>
      <c r="Q17" s="191">
        <f>I17+P17</f>
        <v>139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95</v>
      </c>
      <c r="H18" s="188">
        <v>99</v>
      </c>
      <c r="I18" s="189">
        <f>SUM(G18:H18)</f>
        <v>194</v>
      </c>
      <c r="J18" s="190">
        <v>0</v>
      </c>
      <c r="K18" s="188">
        <v>349</v>
      </c>
      <c r="L18" s="187">
        <v>382</v>
      </c>
      <c r="M18" s="187">
        <v>391</v>
      </c>
      <c r="N18" s="187">
        <v>242</v>
      </c>
      <c r="O18" s="188">
        <v>332</v>
      </c>
      <c r="P18" s="187">
        <f>SUM(J18:O18)</f>
        <v>1696</v>
      </c>
      <c r="Q18" s="191">
        <f>I18+P18</f>
        <v>1890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649</v>
      </c>
      <c r="H19" s="188">
        <f t="shared" si="2"/>
        <v>582</v>
      </c>
      <c r="I19" s="189">
        <f t="shared" si="2"/>
        <v>1231</v>
      </c>
      <c r="J19" s="190">
        <f t="shared" si="2"/>
        <v>0</v>
      </c>
      <c r="K19" s="188">
        <f t="shared" si="2"/>
        <v>1212</v>
      </c>
      <c r="L19" s="187">
        <f>SUM(L20:L21)</f>
        <v>956</v>
      </c>
      <c r="M19" s="187">
        <f t="shared" si="2"/>
        <v>755</v>
      </c>
      <c r="N19" s="187">
        <f t="shared" si="2"/>
        <v>386</v>
      </c>
      <c r="O19" s="188">
        <f t="shared" si="2"/>
        <v>195</v>
      </c>
      <c r="P19" s="187">
        <f>SUM(P20:P21)</f>
        <v>3504</v>
      </c>
      <c r="Q19" s="191">
        <f t="shared" si="2"/>
        <v>4735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516</v>
      </c>
      <c r="H20" s="188">
        <v>476</v>
      </c>
      <c r="I20" s="189">
        <f>SUM(G20:H20)</f>
        <v>992</v>
      </c>
      <c r="J20" s="190">
        <v>0</v>
      </c>
      <c r="K20" s="188">
        <v>1000</v>
      </c>
      <c r="L20" s="187">
        <v>728</v>
      </c>
      <c r="M20" s="187">
        <v>581</v>
      </c>
      <c r="N20" s="187">
        <v>307</v>
      </c>
      <c r="O20" s="188">
        <v>166</v>
      </c>
      <c r="P20" s="187">
        <f>SUM(J20:O20)</f>
        <v>2782</v>
      </c>
      <c r="Q20" s="191">
        <f>I20+P20</f>
        <v>3774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133</v>
      </c>
      <c r="H21" s="188">
        <v>106</v>
      </c>
      <c r="I21" s="189">
        <f>SUM(G21:H21)</f>
        <v>239</v>
      </c>
      <c r="J21" s="190">
        <v>0</v>
      </c>
      <c r="K21" s="188">
        <v>212</v>
      </c>
      <c r="L21" s="187">
        <v>228</v>
      </c>
      <c r="M21" s="187">
        <v>174</v>
      </c>
      <c r="N21" s="187">
        <v>79</v>
      </c>
      <c r="O21" s="188">
        <v>29</v>
      </c>
      <c r="P21" s="187">
        <f>SUM(J21:O21)</f>
        <v>722</v>
      </c>
      <c r="Q21" s="191">
        <f>I21+P21</f>
        <v>961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7</v>
      </c>
      <c r="H22" s="188">
        <f t="shared" si="3"/>
        <v>24</v>
      </c>
      <c r="I22" s="189">
        <f t="shared" si="3"/>
        <v>31</v>
      </c>
      <c r="J22" s="190">
        <f t="shared" si="3"/>
        <v>0</v>
      </c>
      <c r="K22" s="188">
        <f t="shared" si="3"/>
        <v>165</v>
      </c>
      <c r="L22" s="187">
        <f t="shared" si="3"/>
        <v>177</v>
      </c>
      <c r="M22" s="187">
        <f t="shared" si="3"/>
        <v>228</v>
      </c>
      <c r="N22" s="187">
        <f t="shared" si="3"/>
        <v>165</v>
      </c>
      <c r="O22" s="188">
        <f t="shared" si="3"/>
        <v>140</v>
      </c>
      <c r="P22" s="187">
        <f t="shared" si="3"/>
        <v>875</v>
      </c>
      <c r="Q22" s="191">
        <f t="shared" si="3"/>
        <v>906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20</v>
      </c>
      <c r="I23" s="189">
        <f>SUM(G23:H23)</f>
        <v>26</v>
      </c>
      <c r="J23" s="190">
        <v>0</v>
      </c>
      <c r="K23" s="188">
        <v>139</v>
      </c>
      <c r="L23" s="187">
        <v>150</v>
      </c>
      <c r="M23" s="187">
        <v>189</v>
      </c>
      <c r="N23" s="187">
        <v>138</v>
      </c>
      <c r="O23" s="188">
        <v>111</v>
      </c>
      <c r="P23" s="187">
        <f>SUM(J23:O23)</f>
        <v>727</v>
      </c>
      <c r="Q23" s="191">
        <f>I23+P23</f>
        <v>753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26</v>
      </c>
      <c r="L24" s="187">
        <v>27</v>
      </c>
      <c r="M24" s="187">
        <v>39</v>
      </c>
      <c r="N24" s="187">
        <v>27</v>
      </c>
      <c r="O24" s="188">
        <v>29</v>
      </c>
      <c r="P24" s="187">
        <f>SUM(J24:O24)</f>
        <v>148</v>
      </c>
      <c r="Q24" s="191">
        <f>I24+P24</f>
        <v>153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481</v>
      </c>
      <c r="H26" s="188">
        <f t="shared" si="4"/>
        <v>527</v>
      </c>
      <c r="I26" s="189">
        <f t="shared" si="4"/>
        <v>1008</v>
      </c>
      <c r="J26" s="190">
        <f t="shared" si="4"/>
        <v>0</v>
      </c>
      <c r="K26" s="188">
        <f t="shared" si="4"/>
        <v>941</v>
      </c>
      <c r="L26" s="187">
        <f t="shared" si="4"/>
        <v>949</v>
      </c>
      <c r="M26" s="187">
        <f t="shared" si="4"/>
        <v>840</v>
      </c>
      <c r="N26" s="187">
        <f t="shared" si="4"/>
        <v>522</v>
      </c>
      <c r="O26" s="188">
        <f t="shared" si="4"/>
        <v>527</v>
      </c>
      <c r="P26" s="187">
        <f t="shared" si="4"/>
        <v>3779</v>
      </c>
      <c r="Q26" s="191">
        <f t="shared" si="4"/>
        <v>4787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421</v>
      </c>
      <c r="H27" s="188">
        <v>474</v>
      </c>
      <c r="I27" s="189">
        <f>SUM(G27:H27)</f>
        <v>895</v>
      </c>
      <c r="J27" s="190">
        <v>0</v>
      </c>
      <c r="K27" s="188">
        <v>887</v>
      </c>
      <c r="L27" s="187">
        <v>916</v>
      </c>
      <c r="M27" s="187">
        <v>806</v>
      </c>
      <c r="N27" s="187">
        <v>500</v>
      </c>
      <c r="O27" s="188">
        <v>518</v>
      </c>
      <c r="P27" s="187">
        <f>SUM(J27:O27)</f>
        <v>3627</v>
      </c>
      <c r="Q27" s="191">
        <f>I27+P27</f>
        <v>4522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24</v>
      </c>
      <c r="H28" s="188">
        <v>31</v>
      </c>
      <c r="I28" s="189">
        <f>SUM(G28:H28)</f>
        <v>55</v>
      </c>
      <c r="J28" s="190">
        <v>0</v>
      </c>
      <c r="K28" s="188">
        <v>31</v>
      </c>
      <c r="L28" s="187">
        <v>23</v>
      </c>
      <c r="M28" s="187">
        <v>20</v>
      </c>
      <c r="N28" s="187">
        <v>15</v>
      </c>
      <c r="O28" s="188">
        <v>7</v>
      </c>
      <c r="P28" s="187">
        <f>SUM(J28:O28)</f>
        <v>96</v>
      </c>
      <c r="Q28" s="191">
        <f>I28+P28</f>
        <v>151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36</v>
      </c>
      <c r="H29" s="188">
        <v>22</v>
      </c>
      <c r="I29" s="189">
        <f>SUM(G29:H29)</f>
        <v>58</v>
      </c>
      <c r="J29" s="190">
        <v>0</v>
      </c>
      <c r="K29" s="188">
        <v>23</v>
      </c>
      <c r="L29" s="187">
        <v>10</v>
      </c>
      <c r="M29" s="187">
        <v>14</v>
      </c>
      <c r="N29" s="187">
        <v>7</v>
      </c>
      <c r="O29" s="188">
        <v>2</v>
      </c>
      <c r="P29" s="187">
        <f>SUM(J29:O29)</f>
        <v>56</v>
      </c>
      <c r="Q29" s="191">
        <f>I29+P29</f>
        <v>114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65</v>
      </c>
      <c r="H30" s="188">
        <v>52</v>
      </c>
      <c r="I30" s="189">
        <f>SUM(G30:H30)</f>
        <v>117</v>
      </c>
      <c r="J30" s="190">
        <v>0</v>
      </c>
      <c r="K30" s="188">
        <v>126</v>
      </c>
      <c r="L30" s="187">
        <v>113</v>
      </c>
      <c r="M30" s="187">
        <v>117</v>
      </c>
      <c r="N30" s="187">
        <v>66</v>
      </c>
      <c r="O30" s="188">
        <v>77</v>
      </c>
      <c r="P30" s="187">
        <f>SUM(J30:O30)</f>
        <v>499</v>
      </c>
      <c r="Q30" s="191">
        <f>I30+P30</f>
        <v>616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1952</v>
      </c>
      <c r="H31" s="193">
        <v>1247</v>
      </c>
      <c r="I31" s="194">
        <f>SUM(G31:H31)</f>
        <v>3199</v>
      </c>
      <c r="J31" s="195">
        <v>0</v>
      </c>
      <c r="K31" s="193">
        <v>2007</v>
      </c>
      <c r="L31" s="192">
        <v>1379</v>
      </c>
      <c r="M31" s="192">
        <v>1031</v>
      </c>
      <c r="N31" s="192">
        <v>556</v>
      </c>
      <c r="O31" s="193">
        <v>514</v>
      </c>
      <c r="P31" s="194">
        <f>SUM(J31:O31)</f>
        <v>5487</v>
      </c>
      <c r="Q31" s="196">
        <f>I31+P31</f>
        <v>8686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14</v>
      </c>
      <c r="I32" s="184">
        <f t="shared" si="5"/>
        <v>17</v>
      </c>
      <c r="J32" s="185">
        <f t="shared" si="5"/>
        <v>0</v>
      </c>
      <c r="K32" s="183">
        <f t="shared" si="5"/>
        <v>123</v>
      </c>
      <c r="L32" s="182">
        <f t="shared" si="5"/>
        <v>124</v>
      </c>
      <c r="M32" s="182">
        <f t="shared" si="5"/>
        <v>127</v>
      </c>
      <c r="N32" s="182">
        <f t="shared" si="5"/>
        <v>88</v>
      </c>
      <c r="O32" s="183">
        <f t="shared" si="5"/>
        <v>74</v>
      </c>
      <c r="P32" s="182">
        <f t="shared" si="5"/>
        <v>536</v>
      </c>
      <c r="Q32" s="186">
        <f t="shared" si="5"/>
        <v>553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2</v>
      </c>
      <c r="I34" s="189">
        <f>SUM(G34:H34)</f>
        <v>2</v>
      </c>
      <c r="J34" s="190">
        <v>0</v>
      </c>
      <c r="K34" s="188">
        <v>26</v>
      </c>
      <c r="L34" s="187">
        <v>24</v>
      </c>
      <c r="M34" s="187">
        <v>31</v>
      </c>
      <c r="N34" s="187">
        <v>25</v>
      </c>
      <c r="O34" s="188">
        <v>37</v>
      </c>
      <c r="P34" s="187">
        <f t="shared" si="6"/>
        <v>143</v>
      </c>
      <c r="Q34" s="191">
        <f t="shared" si="7"/>
        <v>145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5</v>
      </c>
      <c r="I35" s="189">
        <f>SUM(G35:H35)</f>
        <v>8</v>
      </c>
      <c r="J35" s="190">
        <v>0</v>
      </c>
      <c r="K35" s="188">
        <v>20</v>
      </c>
      <c r="L35" s="187">
        <v>19</v>
      </c>
      <c r="M35" s="187">
        <v>17</v>
      </c>
      <c r="N35" s="187">
        <v>14</v>
      </c>
      <c r="O35" s="188">
        <v>8</v>
      </c>
      <c r="P35" s="187">
        <f t="shared" si="6"/>
        <v>78</v>
      </c>
      <c r="Q35" s="191">
        <f t="shared" si="7"/>
        <v>86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7</v>
      </c>
      <c r="I36" s="189">
        <f>SUM(G36:H36)</f>
        <v>7</v>
      </c>
      <c r="J36" s="200"/>
      <c r="K36" s="188">
        <v>77</v>
      </c>
      <c r="L36" s="187">
        <v>81</v>
      </c>
      <c r="M36" s="187">
        <v>79</v>
      </c>
      <c r="N36" s="187">
        <v>49</v>
      </c>
      <c r="O36" s="188">
        <v>29</v>
      </c>
      <c r="P36" s="187">
        <f t="shared" si="6"/>
        <v>315</v>
      </c>
      <c r="Q36" s="191">
        <f t="shared" si="7"/>
        <v>322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207</v>
      </c>
      <c r="L39" s="182">
        <f t="shared" si="8"/>
        <v>353</v>
      </c>
      <c r="M39" s="182">
        <f t="shared" si="8"/>
        <v>574</v>
      </c>
      <c r="N39" s="182">
        <f t="shared" si="8"/>
        <v>526</v>
      </c>
      <c r="O39" s="183">
        <f t="shared" si="8"/>
        <v>734</v>
      </c>
      <c r="P39" s="182">
        <f t="shared" si="8"/>
        <v>2394</v>
      </c>
      <c r="Q39" s="186">
        <f t="shared" si="8"/>
        <v>2394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59</v>
      </c>
      <c r="L40" s="187">
        <v>156</v>
      </c>
      <c r="M40" s="187">
        <v>298</v>
      </c>
      <c r="N40" s="187">
        <v>300</v>
      </c>
      <c r="O40" s="188">
        <v>414</v>
      </c>
      <c r="P40" s="187">
        <f>SUM(J40:O40)</f>
        <v>1227</v>
      </c>
      <c r="Q40" s="191">
        <f>I40+P40</f>
        <v>1227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144</v>
      </c>
      <c r="L41" s="187">
        <v>193</v>
      </c>
      <c r="M41" s="187">
        <v>263</v>
      </c>
      <c r="N41" s="187">
        <v>188</v>
      </c>
      <c r="O41" s="188">
        <v>152</v>
      </c>
      <c r="P41" s="187">
        <f>SUM(J41:O41)</f>
        <v>940</v>
      </c>
      <c r="Q41" s="191">
        <f>I41+P41</f>
        <v>940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4</v>
      </c>
      <c r="M42" s="209">
        <v>13</v>
      </c>
      <c r="N42" s="209">
        <v>38</v>
      </c>
      <c r="O42" s="208">
        <v>168</v>
      </c>
      <c r="P42" s="209">
        <f>SUM(J42:O42)</f>
        <v>227</v>
      </c>
      <c r="Q42" s="210">
        <f>I42+P42</f>
        <v>227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4761</v>
      </c>
      <c r="H43" s="212">
        <f t="shared" si="9"/>
        <v>3447</v>
      </c>
      <c r="I43" s="213">
        <f t="shared" si="9"/>
        <v>8208</v>
      </c>
      <c r="J43" s="214">
        <f>J12+J32+J39</f>
        <v>0</v>
      </c>
      <c r="K43" s="212">
        <f t="shared" si="9"/>
        <v>6755</v>
      </c>
      <c r="L43" s="211">
        <f t="shared" si="9"/>
        <v>5572</v>
      </c>
      <c r="M43" s="211">
        <f t="shared" si="9"/>
        <v>5053</v>
      </c>
      <c r="N43" s="211">
        <f t="shared" si="9"/>
        <v>3203</v>
      </c>
      <c r="O43" s="212">
        <f t="shared" si="9"/>
        <v>3559</v>
      </c>
      <c r="P43" s="211">
        <f t="shared" si="9"/>
        <v>24142</v>
      </c>
      <c r="Q43" s="215">
        <f t="shared" si="9"/>
        <v>32350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5998466</v>
      </c>
      <c r="H45" s="183">
        <f t="shared" si="10"/>
        <v>6851492</v>
      </c>
      <c r="I45" s="184">
        <f t="shared" si="10"/>
        <v>12849958</v>
      </c>
      <c r="J45" s="185">
        <f t="shared" si="10"/>
        <v>0</v>
      </c>
      <c r="K45" s="183">
        <f t="shared" si="10"/>
        <v>19963192</v>
      </c>
      <c r="L45" s="182">
        <f t="shared" si="10"/>
        <v>18726281</v>
      </c>
      <c r="M45" s="182">
        <f t="shared" si="10"/>
        <v>20528652</v>
      </c>
      <c r="N45" s="182">
        <f t="shared" si="10"/>
        <v>13401064</v>
      </c>
      <c r="O45" s="183">
        <f t="shared" si="10"/>
        <v>15043520</v>
      </c>
      <c r="P45" s="182">
        <f t="shared" si="10"/>
        <v>87662709</v>
      </c>
      <c r="Q45" s="186">
        <f t="shared" si="10"/>
        <v>100512667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2830358</v>
      </c>
      <c r="H46" s="188">
        <f t="shared" si="11"/>
        <v>2392068</v>
      </c>
      <c r="I46" s="189">
        <f t="shared" si="11"/>
        <v>5222426</v>
      </c>
      <c r="J46" s="190">
        <f t="shared" si="11"/>
        <v>0</v>
      </c>
      <c r="K46" s="188">
        <f t="shared" si="11"/>
        <v>7452148</v>
      </c>
      <c r="L46" s="187">
        <f t="shared" si="11"/>
        <v>6736622</v>
      </c>
      <c r="M46" s="187">
        <f t="shared" si="11"/>
        <v>7729404</v>
      </c>
      <c r="N46" s="187">
        <f t="shared" si="11"/>
        <v>5689231</v>
      </c>
      <c r="O46" s="188">
        <f t="shared" si="11"/>
        <v>8375913</v>
      </c>
      <c r="P46" s="187">
        <f t="shared" si="11"/>
        <v>35983318</v>
      </c>
      <c r="Q46" s="191">
        <f t="shared" si="11"/>
        <v>41205744</v>
      </c>
    </row>
    <row r="47" spans="3:17" ht="18" customHeight="1">
      <c r="C47" s="130"/>
      <c r="D47" s="133"/>
      <c r="E47" s="134" t="s">
        <v>92</v>
      </c>
      <c r="F47" s="135"/>
      <c r="G47" s="187">
        <v>2501740</v>
      </c>
      <c r="H47" s="188">
        <v>1851276</v>
      </c>
      <c r="I47" s="189">
        <f>SUM(G47:H47)</f>
        <v>4353016</v>
      </c>
      <c r="J47" s="190">
        <v>0</v>
      </c>
      <c r="K47" s="188">
        <v>5933312</v>
      </c>
      <c r="L47" s="187">
        <v>4895462</v>
      </c>
      <c r="M47" s="187">
        <v>5715146</v>
      </c>
      <c r="N47" s="187">
        <v>4238154</v>
      </c>
      <c r="O47" s="188">
        <v>5158409</v>
      </c>
      <c r="P47" s="187">
        <f>SUM(J47:O47)</f>
        <v>25940483</v>
      </c>
      <c r="Q47" s="191">
        <f>I47+P47</f>
        <v>30293499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1708</v>
      </c>
      <c r="I48" s="189">
        <f>SUM(G48:H48)</f>
        <v>1708</v>
      </c>
      <c r="J48" s="190">
        <v>0</v>
      </c>
      <c r="K48" s="188">
        <v>1250</v>
      </c>
      <c r="L48" s="187">
        <v>70000</v>
      </c>
      <c r="M48" s="187">
        <v>166250</v>
      </c>
      <c r="N48" s="187">
        <v>205000</v>
      </c>
      <c r="O48" s="188">
        <v>1087264</v>
      </c>
      <c r="P48" s="187">
        <f>SUM(J48:O48)</f>
        <v>1529764</v>
      </c>
      <c r="Q48" s="191">
        <f>I48+P48</f>
        <v>1531472</v>
      </c>
    </row>
    <row r="49" spans="3:17" ht="18" customHeight="1">
      <c r="C49" s="130"/>
      <c r="D49" s="133"/>
      <c r="E49" s="134" t="s">
        <v>94</v>
      </c>
      <c r="F49" s="135"/>
      <c r="G49" s="187">
        <v>207872</v>
      </c>
      <c r="H49" s="188">
        <v>426212</v>
      </c>
      <c r="I49" s="189">
        <f>SUM(G49:H49)</f>
        <v>634084</v>
      </c>
      <c r="J49" s="190">
        <v>0</v>
      </c>
      <c r="K49" s="188">
        <v>1129111</v>
      </c>
      <c r="L49" s="187">
        <v>1316535</v>
      </c>
      <c r="M49" s="187">
        <v>1461574</v>
      </c>
      <c r="N49" s="187">
        <v>975491</v>
      </c>
      <c r="O49" s="188">
        <v>1778932</v>
      </c>
      <c r="P49" s="187">
        <f>SUM(J49:O49)</f>
        <v>6661643</v>
      </c>
      <c r="Q49" s="191">
        <f>I49+P49</f>
        <v>7295727</v>
      </c>
    </row>
    <row r="50" spans="3:17" ht="18" customHeight="1">
      <c r="C50" s="130"/>
      <c r="D50" s="133"/>
      <c r="E50" s="134" t="s">
        <v>95</v>
      </c>
      <c r="F50" s="135"/>
      <c r="G50" s="187">
        <v>35946</v>
      </c>
      <c r="H50" s="188">
        <v>38192</v>
      </c>
      <c r="I50" s="189">
        <f>SUM(G50:H50)</f>
        <v>74138</v>
      </c>
      <c r="J50" s="190">
        <v>0</v>
      </c>
      <c r="K50" s="188">
        <v>72215</v>
      </c>
      <c r="L50" s="187">
        <v>98430</v>
      </c>
      <c r="M50" s="187">
        <v>35064</v>
      </c>
      <c r="N50" s="187">
        <v>57816</v>
      </c>
      <c r="O50" s="188">
        <v>42328</v>
      </c>
      <c r="P50" s="187">
        <f>SUM(J50:O50)</f>
        <v>305853</v>
      </c>
      <c r="Q50" s="191">
        <f>I50+P50</f>
        <v>379991</v>
      </c>
    </row>
    <row r="51" spans="3:17" ht="18" customHeight="1">
      <c r="C51" s="130"/>
      <c r="D51" s="133"/>
      <c r="E51" s="295" t="s">
        <v>105</v>
      </c>
      <c r="F51" s="296"/>
      <c r="G51" s="187">
        <v>84800</v>
      </c>
      <c r="H51" s="188">
        <v>74680</v>
      </c>
      <c r="I51" s="189">
        <f>SUM(G51:H51)</f>
        <v>159480</v>
      </c>
      <c r="J51" s="190">
        <v>0</v>
      </c>
      <c r="K51" s="188">
        <v>316260</v>
      </c>
      <c r="L51" s="187">
        <v>356195</v>
      </c>
      <c r="M51" s="187">
        <v>351370</v>
      </c>
      <c r="N51" s="187">
        <v>212770</v>
      </c>
      <c r="O51" s="188">
        <v>308980</v>
      </c>
      <c r="P51" s="187">
        <f>SUM(J51:O51)</f>
        <v>1545575</v>
      </c>
      <c r="Q51" s="191">
        <f>I51+P51</f>
        <v>1705055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1618810</v>
      </c>
      <c r="H52" s="188">
        <f t="shared" si="12"/>
        <v>2703664</v>
      </c>
      <c r="I52" s="189">
        <f t="shared" si="12"/>
        <v>4322474</v>
      </c>
      <c r="J52" s="190">
        <f t="shared" si="12"/>
        <v>0</v>
      </c>
      <c r="K52" s="188">
        <f t="shared" si="12"/>
        <v>6270598</v>
      </c>
      <c r="L52" s="187">
        <f t="shared" si="12"/>
        <v>5947291</v>
      </c>
      <c r="M52" s="187">
        <f t="shared" si="12"/>
        <v>5606141</v>
      </c>
      <c r="N52" s="187">
        <f t="shared" si="12"/>
        <v>3154645</v>
      </c>
      <c r="O52" s="188">
        <f t="shared" si="12"/>
        <v>1701182</v>
      </c>
      <c r="P52" s="187">
        <f t="shared" si="12"/>
        <v>22679857</v>
      </c>
      <c r="Q52" s="191">
        <f t="shared" si="12"/>
        <v>27002331</v>
      </c>
    </row>
    <row r="53" spans="3:17" ht="18" customHeight="1">
      <c r="C53" s="130"/>
      <c r="D53" s="133"/>
      <c r="E53" s="137" t="s">
        <v>97</v>
      </c>
      <c r="F53" s="137"/>
      <c r="G53" s="187">
        <v>1248242</v>
      </c>
      <c r="H53" s="188">
        <v>2156324</v>
      </c>
      <c r="I53" s="189">
        <f>SUM(G53:H53)</f>
        <v>3404566</v>
      </c>
      <c r="J53" s="190">
        <v>0</v>
      </c>
      <c r="K53" s="188">
        <v>5287680</v>
      </c>
      <c r="L53" s="187">
        <v>4651842</v>
      </c>
      <c r="M53" s="187">
        <v>4461109</v>
      </c>
      <c r="N53" s="187">
        <v>2572578</v>
      </c>
      <c r="O53" s="188">
        <v>1468124</v>
      </c>
      <c r="P53" s="187">
        <f>SUM(J53:O53)</f>
        <v>18441333</v>
      </c>
      <c r="Q53" s="191">
        <f>I53+P53</f>
        <v>21845899</v>
      </c>
    </row>
    <row r="54" spans="3:17" ht="18" customHeight="1">
      <c r="C54" s="130"/>
      <c r="D54" s="133"/>
      <c r="E54" s="137" t="s">
        <v>98</v>
      </c>
      <c r="F54" s="137"/>
      <c r="G54" s="187">
        <v>370568</v>
      </c>
      <c r="H54" s="188">
        <v>547340</v>
      </c>
      <c r="I54" s="189">
        <f>SUM(G54:H54)</f>
        <v>917908</v>
      </c>
      <c r="J54" s="190">
        <v>0</v>
      </c>
      <c r="K54" s="188">
        <v>982918</v>
      </c>
      <c r="L54" s="187">
        <v>1295449</v>
      </c>
      <c r="M54" s="187">
        <v>1145032</v>
      </c>
      <c r="N54" s="187">
        <v>582067</v>
      </c>
      <c r="O54" s="188">
        <v>233058</v>
      </c>
      <c r="P54" s="187">
        <f>SUM(J54:O54)</f>
        <v>4238524</v>
      </c>
      <c r="Q54" s="191">
        <f>I54+P54</f>
        <v>5156432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12369</v>
      </c>
      <c r="H55" s="188">
        <f t="shared" si="13"/>
        <v>76699</v>
      </c>
      <c r="I55" s="189">
        <f t="shared" si="13"/>
        <v>89068</v>
      </c>
      <c r="J55" s="190">
        <f t="shared" si="13"/>
        <v>0</v>
      </c>
      <c r="K55" s="188">
        <f t="shared" si="13"/>
        <v>747265</v>
      </c>
      <c r="L55" s="187">
        <f t="shared" si="13"/>
        <v>972711</v>
      </c>
      <c r="M55" s="187">
        <f t="shared" si="13"/>
        <v>1774629</v>
      </c>
      <c r="N55" s="187">
        <f t="shared" si="13"/>
        <v>1255994</v>
      </c>
      <c r="O55" s="188">
        <f t="shared" si="13"/>
        <v>1115036</v>
      </c>
      <c r="P55" s="187">
        <f t="shared" si="13"/>
        <v>5865635</v>
      </c>
      <c r="Q55" s="191">
        <f t="shared" si="13"/>
        <v>5954703</v>
      </c>
    </row>
    <row r="56" spans="3:17" ht="18" customHeight="1">
      <c r="C56" s="130"/>
      <c r="D56" s="133"/>
      <c r="E56" s="134" t="s">
        <v>99</v>
      </c>
      <c r="F56" s="135"/>
      <c r="G56" s="187">
        <v>11105</v>
      </c>
      <c r="H56" s="188">
        <v>55439</v>
      </c>
      <c r="I56" s="189">
        <f>SUM(G56:H56)</f>
        <v>66544</v>
      </c>
      <c r="J56" s="190">
        <v>0</v>
      </c>
      <c r="K56" s="188">
        <v>633763</v>
      </c>
      <c r="L56" s="187">
        <v>808910</v>
      </c>
      <c r="M56" s="187">
        <v>1446609</v>
      </c>
      <c r="N56" s="187">
        <v>1065706</v>
      </c>
      <c r="O56" s="188">
        <v>923874</v>
      </c>
      <c r="P56" s="187">
        <f>SUM(J56:O56)</f>
        <v>4878862</v>
      </c>
      <c r="Q56" s="191">
        <f>I56+P56</f>
        <v>4945406</v>
      </c>
    </row>
    <row r="57" spans="3:17" ht="18" customHeight="1">
      <c r="C57" s="130"/>
      <c r="D57" s="133"/>
      <c r="E57" s="284" t="s">
        <v>100</v>
      </c>
      <c r="F57" s="286"/>
      <c r="G57" s="187">
        <v>1264</v>
      </c>
      <c r="H57" s="188">
        <v>21260</v>
      </c>
      <c r="I57" s="189">
        <f>SUM(G57:H57)</f>
        <v>22524</v>
      </c>
      <c r="J57" s="190">
        <v>0</v>
      </c>
      <c r="K57" s="188">
        <v>113502</v>
      </c>
      <c r="L57" s="187">
        <v>163801</v>
      </c>
      <c r="M57" s="187">
        <v>328020</v>
      </c>
      <c r="N57" s="187">
        <v>190288</v>
      </c>
      <c r="O57" s="188">
        <v>191162</v>
      </c>
      <c r="P57" s="187">
        <f>SUM(J57:O57)</f>
        <v>986773</v>
      </c>
      <c r="Q57" s="191">
        <f>I57+P57</f>
        <v>1009297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324569</v>
      </c>
      <c r="H59" s="188">
        <f t="shared" si="14"/>
        <v>411677</v>
      </c>
      <c r="I59" s="189">
        <f t="shared" si="14"/>
        <v>736246</v>
      </c>
      <c r="J59" s="190">
        <f t="shared" si="14"/>
        <v>0</v>
      </c>
      <c r="K59" s="188">
        <f t="shared" si="14"/>
        <v>902989</v>
      </c>
      <c r="L59" s="187">
        <f t="shared" si="14"/>
        <v>1259576</v>
      </c>
      <c r="M59" s="187">
        <f t="shared" si="14"/>
        <v>1316481</v>
      </c>
      <c r="N59" s="187">
        <f t="shared" si="14"/>
        <v>901799</v>
      </c>
      <c r="O59" s="188">
        <f t="shared" si="14"/>
        <v>1113147</v>
      </c>
      <c r="P59" s="187">
        <f t="shared" si="14"/>
        <v>5493992</v>
      </c>
      <c r="Q59" s="191">
        <f t="shared" si="14"/>
        <v>6230238</v>
      </c>
    </row>
    <row r="60" spans="3:17" ht="18" customHeight="1">
      <c r="C60" s="130"/>
      <c r="D60" s="133"/>
      <c r="E60" s="134" t="s">
        <v>102</v>
      </c>
      <c r="F60" s="135"/>
      <c r="G60" s="187">
        <v>324569</v>
      </c>
      <c r="H60" s="188">
        <v>411677</v>
      </c>
      <c r="I60" s="189">
        <f>SUM(G60:H60)</f>
        <v>736246</v>
      </c>
      <c r="J60" s="190">
        <v>0</v>
      </c>
      <c r="K60" s="188">
        <v>902989</v>
      </c>
      <c r="L60" s="187">
        <v>1259576</v>
      </c>
      <c r="M60" s="187">
        <v>1316481</v>
      </c>
      <c r="N60" s="187">
        <v>901799</v>
      </c>
      <c r="O60" s="188">
        <v>1113147</v>
      </c>
      <c r="P60" s="187">
        <f>SUM(J60:O60)</f>
        <v>5493992</v>
      </c>
      <c r="Q60" s="191">
        <f>I60+P60</f>
        <v>6230238</v>
      </c>
    </row>
    <row r="61" spans="3:17" ht="18" customHeight="1">
      <c r="C61" s="158"/>
      <c r="D61" s="134" t="s">
        <v>106</v>
      </c>
      <c r="E61" s="136"/>
      <c r="F61" s="136"/>
      <c r="G61" s="218">
        <v>387136</v>
      </c>
      <c r="H61" s="218">
        <v>736820</v>
      </c>
      <c r="I61" s="219">
        <f>SUM(G61:H61)</f>
        <v>1123956</v>
      </c>
      <c r="J61" s="220">
        <v>0</v>
      </c>
      <c r="K61" s="218">
        <v>2122154</v>
      </c>
      <c r="L61" s="221">
        <v>2102831</v>
      </c>
      <c r="M61" s="221">
        <v>2504285</v>
      </c>
      <c r="N61" s="221">
        <v>1525285</v>
      </c>
      <c r="O61" s="218">
        <v>1909242</v>
      </c>
      <c r="P61" s="221">
        <f>SUM(J61:O61)</f>
        <v>10163797</v>
      </c>
      <c r="Q61" s="222">
        <f>I61+P61</f>
        <v>11287753</v>
      </c>
    </row>
    <row r="62" spans="3:17" ht="18" customHeight="1">
      <c r="C62" s="145"/>
      <c r="D62" s="146" t="s">
        <v>107</v>
      </c>
      <c r="E62" s="147"/>
      <c r="F62" s="147"/>
      <c r="G62" s="192">
        <v>825224</v>
      </c>
      <c r="H62" s="193">
        <v>530564</v>
      </c>
      <c r="I62" s="194">
        <f>SUM(G62:H62)</f>
        <v>1355788</v>
      </c>
      <c r="J62" s="195">
        <v>0</v>
      </c>
      <c r="K62" s="193">
        <v>2468038</v>
      </c>
      <c r="L62" s="192">
        <v>1707250</v>
      </c>
      <c r="M62" s="192">
        <v>1597712</v>
      </c>
      <c r="N62" s="192">
        <v>874110</v>
      </c>
      <c r="O62" s="193">
        <v>829000</v>
      </c>
      <c r="P62" s="194">
        <f>SUM(J62:O62)</f>
        <v>7476110</v>
      </c>
      <c r="Q62" s="196">
        <f>I62+P62</f>
        <v>8831898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10690</v>
      </c>
      <c r="H63" s="183">
        <f t="shared" si="15"/>
        <v>228871</v>
      </c>
      <c r="I63" s="184">
        <f t="shared" si="15"/>
        <v>239561</v>
      </c>
      <c r="J63" s="185">
        <f t="shared" si="15"/>
        <v>0</v>
      </c>
      <c r="K63" s="183">
        <f t="shared" si="15"/>
        <v>2451908</v>
      </c>
      <c r="L63" s="182">
        <f t="shared" si="15"/>
        <v>2624069</v>
      </c>
      <c r="M63" s="182">
        <f t="shared" si="15"/>
        <v>2890883</v>
      </c>
      <c r="N63" s="182">
        <f t="shared" si="15"/>
        <v>1937961</v>
      </c>
      <c r="O63" s="183">
        <f t="shared" si="15"/>
        <v>1534021</v>
      </c>
      <c r="P63" s="182">
        <f t="shared" si="15"/>
        <v>11438842</v>
      </c>
      <c r="Q63" s="186">
        <f t="shared" si="15"/>
        <v>11678403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12325</v>
      </c>
      <c r="I65" s="189">
        <f>SUM(G65:H65)</f>
        <v>12325</v>
      </c>
      <c r="J65" s="190">
        <v>0</v>
      </c>
      <c r="K65" s="188">
        <v>232152</v>
      </c>
      <c r="L65" s="187">
        <v>170487</v>
      </c>
      <c r="M65" s="187">
        <v>379994</v>
      </c>
      <c r="N65" s="187">
        <v>280085</v>
      </c>
      <c r="O65" s="188">
        <v>485380</v>
      </c>
      <c r="P65" s="187">
        <f t="shared" si="16"/>
        <v>1548098</v>
      </c>
      <c r="Q65" s="191">
        <f t="shared" si="17"/>
        <v>1560423</v>
      </c>
    </row>
    <row r="66" spans="3:17" ht="18" customHeight="1">
      <c r="C66" s="130"/>
      <c r="D66" s="284" t="s">
        <v>80</v>
      </c>
      <c r="E66" s="285"/>
      <c r="F66" s="286"/>
      <c r="G66" s="187">
        <v>10690</v>
      </c>
      <c r="H66" s="188">
        <v>36027</v>
      </c>
      <c r="I66" s="189">
        <f>SUM(G66:H66)</f>
        <v>46717</v>
      </c>
      <c r="J66" s="190">
        <v>0</v>
      </c>
      <c r="K66" s="188">
        <v>223368</v>
      </c>
      <c r="L66" s="187">
        <v>284959</v>
      </c>
      <c r="M66" s="187">
        <v>372330</v>
      </c>
      <c r="N66" s="187">
        <v>329870</v>
      </c>
      <c r="O66" s="188">
        <v>232100</v>
      </c>
      <c r="P66" s="187">
        <f t="shared" si="16"/>
        <v>1442627</v>
      </c>
      <c r="Q66" s="191">
        <f t="shared" si="17"/>
        <v>1489344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180519</v>
      </c>
      <c r="I67" s="189">
        <f>SUM(G67:H67)</f>
        <v>180519</v>
      </c>
      <c r="J67" s="200"/>
      <c r="K67" s="188">
        <v>1996388</v>
      </c>
      <c r="L67" s="187">
        <v>2168623</v>
      </c>
      <c r="M67" s="187">
        <v>2138559</v>
      </c>
      <c r="N67" s="187">
        <v>1328006</v>
      </c>
      <c r="O67" s="188">
        <v>816541</v>
      </c>
      <c r="P67" s="187">
        <f t="shared" si="16"/>
        <v>8448117</v>
      </c>
      <c r="Q67" s="191">
        <f t="shared" si="17"/>
        <v>8628636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5060046</v>
      </c>
      <c r="L70" s="182">
        <f t="shared" si="18"/>
        <v>8951039</v>
      </c>
      <c r="M70" s="182">
        <f t="shared" si="18"/>
        <v>15629394</v>
      </c>
      <c r="N70" s="182">
        <f t="shared" si="18"/>
        <v>15582735</v>
      </c>
      <c r="O70" s="183">
        <f t="shared" si="18"/>
        <v>23727890</v>
      </c>
      <c r="P70" s="182">
        <f t="shared" si="18"/>
        <v>68951104</v>
      </c>
      <c r="Q70" s="186">
        <f t="shared" si="18"/>
        <v>68951104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1279679</v>
      </c>
      <c r="L71" s="187">
        <v>3687135</v>
      </c>
      <c r="M71" s="187">
        <v>7709252</v>
      </c>
      <c r="N71" s="187">
        <v>8474719</v>
      </c>
      <c r="O71" s="188">
        <v>12346542</v>
      </c>
      <c r="P71" s="187">
        <f>SUM(J71:O71)</f>
        <v>33497327</v>
      </c>
      <c r="Q71" s="191">
        <f>I71+P71</f>
        <v>33497327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3679867</v>
      </c>
      <c r="L72" s="187">
        <v>5146526</v>
      </c>
      <c r="M72" s="187">
        <v>7462824</v>
      </c>
      <c r="N72" s="187">
        <v>5790785</v>
      </c>
      <c r="O72" s="188">
        <v>4562146</v>
      </c>
      <c r="P72" s="187">
        <f>SUM(J72:O72)</f>
        <v>26642148</v>
      </c>
      <c r="Q72" s="191">
        <f>I72+P72</f>
        <v>26642148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100500</v>
      </c>
      <c r="L73" s="209">
        <v>117378</v>
      </c>
      <c r="M73" s="209">
        <v>457318</v>
      </c>
      <c r="N73" s="209">
        <v>1317231</v>
      </c>
      <c r="O73" s="208">
        <v>6819202</v>
      </c>
      <c r="P73" s="209">
        <f>SUM(J73:O73)</f>
        <v>8811629</v>
      </c>
      <c r="Q73" s="210">
        <f>I73+P73</f>
        <v>8811629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6009156</v>
      </c>
      <c r="H74" s="212">
        <f t="shared" si="19"/>
        <v>7080363</v>
      </c>
      <c r="I74" s="213">
        <f t="shared" si="19"/>
        <v>13089519</v>
      </c>
      <c r="J74" s="214">
        <f t="shared" si="19"/>
        <v>0</v>
      </c>
      <c r="K74" s="212">
        <f t="shared" si="19"/>
        <v>27475146</v>
      </c>
      <c r="L74" s="211">
        <f t="shared" si="19"/>
        <v>30301389</v>
      </c>
      <c r="M74" s="211">
        <f t="shared" si="19"/>
        <v>39048929</v>
      </c>
      <c r="N74" s="211">
        <f t="shared" si="19"/>
        <v>30921760</v>
      </c>
      <c r="O74" s="212">
        <f t="shared" si="19"/>
        <v>40305431</v>
      </c>
      <c r="P74" s="211">
        <f t="shared" si="19"/>
        <v>168052655</v>
      </c>
      <c r="Q74" s="215">
        <f t="shared" si="19"/>
        <v>181142174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68817842</v>
      </c>
      <c r="H76" s="183">
        <f t="shared" si="20"/>
        <v>75779441</v>
      </c>
      <c r="I76" s="184">
        <f t="shared" si="20"/>
        <v>144597283</v>
      </c>
      <c r="J76" s="185">
        <f t="shared" si="20"/>
        <v>0</v>
      </c>
      <c r="K76" s="223">
        <f t="shared" si="20"/>
        <v>213995277</v>
      </c>
      <c r="L76" s="182">
        <f t="shared" si="20"/>
        <v>198852586</v>
      </c>
      <c r="M76" s="182">
        <f t="shared" si="20"/>
        <v>218354248</v>
      </c>
      <c r="N76" s="182">
        <f t="shared" si="20"/>
        <v>142222622</v>
      </c>
      <c r="O76" s="183">
        <f t="shared" si="20"/>
        <v>158815870</v>
      </c>
      <c r="P76" s="182">
        <f t="shared" si="20"/>
        <v>932240603</v>
      </c>
      <c r="Q76" s="186">
        <f t="shared" si="20"/>
        <v>1076837886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30174032</v>
      </c>
      <c r="H77" s="188">
        <f t="shared" si="21"/>
        <v>25455985</v>
      </c>
      <c r="I77" s="189">
        <f t="shared" si="21"/>
        <v>55630017</v>
      </c>
      <c r="J77" s="190">
        <f t="shared" si="21"/>
        <v>0</v>
      </c>
      <c r="K77" s="224">
        <f t="shared" si="21"/>
        <v>79286668</v>
      </c>
      <c r="L77" s="187">
        <f t="shared" si="21"/>
        <v>71578314</v>
      </c>
      <c r="M77" s="187">
        <f t="shared" si="21"/>
        <v>82165779</v>
      </c>
      <c r="N77" s="187">
        <f t="shared" si="21"/>
        <v>60543313</v>
      </c>
      <c r="O77" s="188">
        <f t="shared" si="21"/>
        <v>89096511</v>
      </c>
      <c r="P77" s="187">
        <f t="shared" si="21"/>
        <v>382670585</v>
      </c>
      <c r="Q77" s="191">
        <f t="shared" si="21"/>
        <v>438300602</v>
      </c>
    </row>
    <row r="78" spans="3:17" ht="18" customHeight="1">
      <c r="C78" s="130"/>
      <c r="D78" s="133"/>
      <c r="E78" s="134" t="s">
        <v>92</v>
      </c>
      <c r="F78" s="135"/>
      <c r="G78" s="187">
        <v>26758316</v>
      </c>
      <c r="H78" s="188">
        <v>19799535</v>
      </c>
      <c r="I78" s="189">
        <f>SUM(G78:H78)</f>
        <v>46557851</v>
      </c>
      <c r="J78" s="190">
        <v>0</v>
      </c>
      <c r="K78" s="224">
        <v>63451466</v>
      </c>
      <c r="L78" s="187">
        <v>52361017</v>
      </c>
      <c r="M78" s="187">
        <v>61107124</v>
      </c>
      <c r="N78" s="187">
        <v>45332906</v>
      </c>
      <c r="O78" s="188">
        <v>55171557</v>
      </c>
      <c r="P78" s="187">
        <f>SUM(J78:O78)</f>
        <v>277424070</v>
      </c>
      <c r="Q78" s="191">
        <f>I78+P78</f>
        <v>323981921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18275</v>
      </c>
      <c r="I79" s="189">
        <f>SUM(G79:H79)</f>
        <v>18275</v>
      </c>
      <c r="J79" s="190">
        <v>0</v>
      </c>
      <c r="K79" s="224">
        <v>13375</v>
      </c>
      <c r="L79" s="187">
        <v>749000</v>
      </c>
      <c r="M79" s="187">
        <v>1778875</v>
      </c>
      <c r="N79" s="187">
        <v>2193500</v>
      </c>
      <c r="O79" s="188">
        <v>11632384</v>
      </c>
      <c r="P79" s="187">
        <f>SUM(J79:O79)</f>
        <v>16367134</v>
      </c>
      <c r="Q79" s="191">
        <f>I79+P79</f>
        <v>16385409</v>
      </c>
    </row>
    <row r="80" spans="3:17" ht="18" customHeight="1">
      <c r="C80" s="130"/>
      <c r="D80" s="133"/>
      <c r="E80" s="134" t="s">
        <v>94</v>
      </c>
      <c r="F80" s="135"/>
      <c r="G80" s="187">
        <v>2189173</v>
      </c>
      <c r="H80" s="188">
        <v>4490131</v>
      </c>
      <c r="I80" s="189">
        <f>SUM(G80:H80)</f>
        <v>6679304</v>
      </c>
      <c r="J80" s="190">
        <v>0</v>
      </c>
      <c r="K80" s="224">
        <v>11900419</v>
      </c>
      <c r="L80" s="187">
        <v>13867923</v>
      </c>
      <c r="M80" s="187">
        <v>15399043</v>
      </c>
      <c r="N80" s="187">
        <v>10280933</v>
      </c>
      <c r="O80" s="188">
        <v>18756216</v>
      </c>
      <c r="P80" s="187">
        <f>SUM(J80:O80)</f>
        <v>70204534</v>
      </c>
      <c r="Q80" s="191">
        <f>I80+P80</f>
        <v>76883838</v>
      </c>
    </row>
    <row r="81" spans="3:17" ht="18" customHeight="1">
      <c r="C81" s="130"/>
      <c r="D81" s="133"/>
      <c r="E81" s="134" t="s">
        <v>95</v>
      </c>
      <c r="F81" s="135"/>
      <c r="G81" s="187">
        <v>378543</v>
      </c>
      <c r="H81" s="188">
        <v>401244</v>
      </c>
      <c r="I81" s="189">
        <f>SUM(G81:H81)</f>
        <v>779787</v>
      </c>
      <c r="J81" s="190">
        <v>0</v>
      </c>
      <c r="K81" s="224">
        <v>758808</v>
      </c>
      <c r="L81" s="187">
        <v>1038424</v>
      </c>
      <c r="M81" s="187">
        <v>367037</v>
      </c>
      <c r="N81" s="187">
        <v>608274</v>
      </c>
      <c r="O81" s="188">
        <v>446554</v>
      </c>
      <c r="P81" s="187">
        <f>SUM(J81:O81)</f>
        <v>3219097</v>
      </c>
      <c r="Q81" s="191">
        <f>I81+P81</f>
        <v>3998884</v>
      </c>
    </row>
    <row r="82" spans="3:17" ht="18" customHeight="1">
      <c r="C82" s="130"/>
      <c r="D82" s="133"/>
      <c r="E82" s="295" t="s">
        <v>105</v>
      </c>
      <c r="F82" s="296"/>
      <c r="G82" s="187">
        <v>848000</v>
      </c>
      <c r="H82" s="188">
        <v>746800</v>
      </c>
      <c r="I82" s="189">
        <f>SUM(G82:H82)</f>
        <v>1594800</v>
      </c>
      <c r="J82" s="190">
        <v>0</v>
      </c>
      <c r="K82" s="224">
        <v>3162600</v>
      </c>
      <c r="L82" s="187">
        <v>3561950</v>
      </c>
      <c r="M82" s="187">
        <v>3513700</v>
      </c>
      <c r="N82" s="187">
        <v>2127700</v>
      </c>
      <c r="O82" s="188">
        <v>3089800</v>
      </c>
      <c r="P82" s="187">
        <f>SUM(J82:O82)</f>
        <v>15455750</v>
      </c>
      <c r="Q82" s="191">
        <f>I82+P82</f>
        <v>17050550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16948977</v>
      </c>
      <c r="H83" s="188">
        <f t="shared" si="22"/>
        <v>28295686</v>
      </c>
      <c r="I83" s="189">
        <f t="shared" si="22"/>
        <v>45244663</v>
      </c>
      <c r="J83" s="190">
        <f t="shared" si="22"/>
        <v>0</v>
      </c>
      <c r="K83" s="224">
        <f t="shared" si="22"/>
        <v>65583186</v>
      </c>
      <c r="L83" s="187">
        <f t="shared" si="22"/>
        <v>62235646</v>
      </c>
      <c r="M83" s="187">
        <f t="shared" si="22"/>
        <v>58674631</v>
      </c>
      <c r="N83" s="187">
        <f t="shared" si="22"/>
        <v>33008481</v>
      </c>
      <c r="O83" s="188">
        <f t="shared" si="22"/>
        <v>17792675</v>
      </c>
      <c r="P83" s="187">
        <f t="shared" si="22"/>
        <v>237294619</v>
      </c>
      <c r="Q83" s="191">
        <f t="shared" si="22"/>
        <v>282539282</v>
      </c>
    </row>
    <row r="84" spans="3:17" ht="18" customHeight="1">
      <c r="C84" s="130"/>
      <c r="D84" s="133"/>
      <c r="E84" s="137" t="s">
        <v>97</v>
      </c>
      <c r="F84" s="137"/>
      <c r="G84" s="187">
        <v>13041081</v>
      </c>
      <c r="H84" s="188">
        <v>22524098</v>
      </c>
      <c r="I84" s="189">
        <f>SUM(G84:H84)</f>
        <v>35565179</v>
      </c>
      <c r="J84" s="190">
        <v>0</v>
      </c>
      <c r="K84" s="224">
        <v>55214663</v>
      </c>
      <c r="L84" s="187">
        <v>48580665</v>
      </c>
      <c r="M84" s="187">
        <v>46598313</v>
      </c>
      <c r="N84" s="187">
        <v>26867707</v>
      </c>
      <c r="O84" s="188">
        <v>15333926</v>
      </c>
      <c r="P84" s="187">
        <f>SUM(J84:O84)</f>
        <v>192595274</v>
      </c>
      <c r="Q84" s="191">
        <f>I84+P84</f>
        <v>228160453</v>
      </c>
    </row>
    <row r="85" spans="3:17" ht="18" customHeight="1">
      <c r="C85" s="130"/>
      <c r="D85" s="133"/>
      <c r="E85" s="137" t="s">
        <v>98</v>
      </c>
      <c r="F85" s="137"/>
      <c r="G85" s="187">
        <v>3907896</v>
      </c>
      <c r="H85" s="188">
        <v>5771588</v>
      </c>
      <c r="I85" s="189">
        <f>SUM(G85:H85)</f>
        <v>9679484</v>
      </c>
      <c r="J85" s="190">
        <v>0</v>
      </c>
      <c r="K85" s="224">
        <v>10368523</v>
      </c>
      <c r="L85" s="187">
        <v>13654981</v>
      </c>
      <c r="M85" s="187">
        <v>12076318</v>
      </c>
      <c r="N85" s="187">
        <v>6140774</v>
      </c>
      <c r="O85" s="188">
        <v>2458749</v>
      </c>
      <c r="P85" s="187">
        <f>SUM(J85:O85)</f>
        <v>44699345</v>
      </c>
      <c r="Q85" s="191">
        <f>I85+P85</f>
        <v>54378829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129252</v>
      </c>
      <c r="H86" s="188">
        <f t="shared" si="23"/>
        <v>801491</v>
      </c>
      <c r="I86" s="189">
        <f t="shared" si="23"/>
        <v>930743</v>
      </c>
      <c r="J86" s="190">
        <f t="shared" si="23"/>
        <v>0</v>
      </c>
      <c r="K86" s="224">
        <f t="shared" si="23"/>
        <v>7803988</v>
      </c>
      <c r="L86" s="187">
        <f t="shared" si="23"/>
        <v>10160425</v>
      </c>
      <c r="M86" s="187">
        <f t="shared" si="23"/>
        <v>18537781</v>
      </c>
      <c r="N86" s="187">
        <f t="shared" si="23"/>
        <v>13124640</v>
      </c>
      <c r="O86" s="188">
        <f t="shared" si="23"/>
        <v>11652068</v>
      </c>
      <c r="P86" s="187">
        <f t="shared" si="23"/>
        <v>61278902</v>
      </c>
      <c r="Q86" s="191">
        <f t="shared" si="23"/>
        <v>62209645</v>
      </c>
    </row>
    <row r="87" spans="3:17" ht="18" customHeight="1">
      <c r="C87" s="130"/>
      <c r="D87" s="133"/>
      <c r="E87" s="134" t="s">
        <v>99</v>
      </c>
      <c r="F87" s="135"/>
      <c r="G87" s="187">
        <v>116044</v>
      </c>
      <c r="H87" s="188">
        <v>579326</v>
      </c>
      <c r="I87" s="189">
        <f>SUM(G87:H87)</f>
        <v>695370</v>
      </c>
      <c r="J87" s="190">
        <v>0</v>
      </c>
      <c r="K87" s="224">
        <v>6620445</v>
      </c>
      <c r="L87" s="187">
        <v>8449849</v>
      </c>
      <c r="M87" s="187">
        <v>15116983</v>
      </c>
      <c r="N87" s="187">
        <v>11136141</v>
      </c>
      <c r="O87" s="188">
        <v>9654435</v>
      </c>
      <c r="P87" s="187">
        <f>SUM(J87:O87)</f>
        <v>50977853</v>
      </c>
      <c r="Q87" s="191">
        <f>I87+P87</f>
        <v>51673223</v>
      </c>
    </row>
    <row r="88" spans="3:17" ht="18" customHeight="1">
      <c r="C88" s="130"/>
      <c r="D88" s="133"/>
      <c r="E88" s="284" t="s">
        <v>100</v>
      </c>
      <c r="F88" s="286"/>
      <c r="G88" s="187">
        <v>13208</v>
      </c>
      <c r="H88" s="188">
        <v>222165</v>
      </c>
      <c r="I88" s="189">
        <f>SUM(G88:H88)</f>
        <v>235373</v>
      </c>
      <c r="J88" s="190">
        <v>0</v>
      </c>
      <c r="K88" s="224">
        <v>1183543</v>
      </c>
      <c r="L88" s="187">
        <v>1710576</v>
      </c>
      <c r="M88" s="187">
        <v>3420798</v>
      </c>
      <c r="N88" s="187">
        <v>1988499</v>
      </c>
      <c r="O88" s="188">
        <v>1997633</v>
      </c>
      <c r="P88" s="187">
        <f>SUM(J88:O88)</f>
        <v>10301049</v>
      </c>
      <c r="Q88" s="191">
        <f>I88+P88</f>
        <v>10536422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8695391</v>
      </c>
      <c r="H90" s="188">
        <f t="shared" si="24"/>
        <v>7856949</v>
      </c>
      <c r="I90" s="189">
        <f t="shared" si="24"/>
        <v>16552340</v>
      </c>
      <c r="J90" s="190">
        <f t="shared" si="24"/>
        <v>0</v>
      </c>
      <c r="K90" s="188">
        <f t="shared" si="24"/>
        <v>12782427</v>
      </c>
      <c r="L90" s="187">
        <f t="shared" si="24"/>
        <v>14674189</v>
      </c>
      <c r="M90" s="187">
        <f t="shared" si="24"/>
        <v>15753627</v>
      </c>
      <c r="N90" s="187">
        <f t="shared" si="24"/>
        <v>10288918</v>
      </c>
      <c r="O90" s="188">
        <f t="shared" si="24"/>
        <v>11465734</v>
      </c>
      <c r="P90" s="187">
        <f t="shared" si="24"/>
        <v>64964895</v>
      </c>
      <c r="Q90" s="191">
        <f t="shared" si="24"/>
        <v>81517235</v>
      </c>
    </row>
    <row r="91" spans="3:17" ht="18" customHeight="1">
      <c r="C91" s="130"/>
      <c r="D91" s="133"/>
      <c r="E91" s="139" t="s">
        <v>102</v>
      </c>
      <c r="F91" s="135"/>
      <c r="G91" s="187">
        <v>3245690</v>
      </c>
      <c r="H91" s="188">
        <v>4116770</v>
      </c>
      <c r="I91" s="189">
        <f>SUM(G91:H91)</f>
        <v>7362460</v>
      </c>
      <c r="J91" s="190">
        <v>0</v>
      </c>
      <c r="K91" s="188">
        <v>9029890</v>
      </c>
      <c r="L91" s="187">
        <v>12595760</v>
      </c>
      <c r="M91" s="187">
        <v>13164810</v>
      </c>
      <c r="N91" s="187">
        <v>9017990</v>
      </c>
      <c r="O91" s="188">
        <v>11131470</v>
      </c>
      <c r="P91" s="187">
        <f>SUM(J91:O91)</f>
        <v>54939920</v>
      </c>
      <c r="Q91" s="191">
        <f>I91+P91</f>
        <v>62302380</v>
      </c>
    </row>
    <row r="92" spans="3:17" ht="18" customHeight="1">
      <c r="C92" s="130"/>
      <c r="D92" s="140"/>
      <c r="E92" s="137" t="s">
        <v>74</v>
      </c>
      <c r="F92" s="141"/>
      <c r="G92" s="187">
        <v>552218</v>
      </c>
      <c r="H92" s="188">
        <v>871207</v>
      </c>
      <c r="I92" s="189">
        <f>SUM(G92:H92)</f>
        <v>1423425</v>
      </c>
      <c r="J92" s="190">
        <v>0</v>
      </c>
      <c r="K92" s="188">
        <v>768765</v>
      </c>
      <c r="L92" s="187">
        <v>680330</v>
      </c>
      <c r="M92" s="187">
        <v>646110</v>
      </c>
      <c r="N92" s="187">
        <v>480402</v>
      </c>
      <c r="O92" s="188">
        <v>174642</v>
      </c>
      <c r="P92" s="187">
        <f>SUM(J92:O92)</f>
        <v>2750249</v>
      </c>
      <c r="Q92" s="191">
        <f>I92+P92</f>
        <v>4173674</v>
      </c>
    </row>
    <row r="93" spans="3:17" ht="18" customHeight="1">
      <c r="C93" s="130"/>
      <c r="D93" s="142"/>
      <c r="E93" s="134" t="s">
        <v>75</v>
      </c>
      <c r="F93" s="143"/>
      <c r="G93" s="187">
        <v>4897483</v>
      </c>
      <c r="H93" s="188">
        <v>2868972</v>
      </c>
      <c r="I93" s="189">
        <f>SUM(G93:H93)</f>
        <v>7766455</v>
      </c>
      <c r="J93" s="190">
        <v>0</v>
      </c>
      <c r="K93" s="188">
        <v>2983772</v>
      </c>
      <c r="L93" s="187">
        <v>1398099</v>
      </c>
      <c r="M93" s="187">
        <v>1942707</v>
      </c>
      <c r="N93" s="187">
        <v>790526</v>
      </c>
      <c r="O93" s="188">
        <v>159622</v>
      </c>
      <c r="P93" s="187">
        <f>SUM(J93:O93)</f>
        <v>7274726</v>
      </c>
      <c r="Q93" s="191">
        <f>I93+P93</f>
        <v>15041181</v>
      </c>
    </row>
    <row r="94" spans="3:17" ht="18" customHeight="1">
      <c r="C94" s="130"/>
      <c r="D94" s="133" t="s">
        <v>76</v>
      </c>
      <c r="E94" s="144"/>
      <c r="F94" s="144"/>
      <c r="G94" s="187">
        <v>4041362</v>
      </c>
      <c r="H94" s="188">
        <v>7693082</v>
      </c>
      <c r="I94" s="189">
        <f>SUM(G94:H94)</f>
        <v>11734444</v>
      </c>
      <c r="J94" s="190">
        <v>0</v>
      </c>
      <c r="K94" s="188">
        <v>22148550</v>
      </c>
      <c r="L94" s="187">
        <v>21945093</v>
      </c>
      <c r="M94" s="187">
        <v>26133827</v>
      </c>
      <c r="N94" s="187">
        <v>15908266</v>
      </c>
      <c r="O94" s="188">
        <v>19940815</v>
      </c>
      <c r="P94" s="187">
        <f>SUM(J94:O94)</f>
        <v>106076551</v>
      </c>
      <c r="Q94" s="191">
        <f>I94+P94</f>
        <v>117810995</v>
      </c>
    </row>
    <row r="95" spans="3:17" ht="18" customHeight="1">
      <c r="C95" s="145"/>
      <c r="D95" s="146" t="s">
        <v>103</v>
      </c>
      <c r="E95" s="147"/>
      <c r="F95" s="147"/>
      <c r="G95" s="192">
        <v>8828828</v>
      </c>
      <c r="H95" s="193">
        <v>5676248</v>
      </c>
      <c r="I95" s="194">
        <f>SUM(G95:H95)</f>
        <v>14505076</v>
      </c>
      <c r="J95" s="195">
        <v>0</v>
      </c>
      <c r="K95" s="193">
        <v>26390458</v>
      </c>
      <c r="L95" s="192">
        <v>18258919</v>
      </c>
      <c r="M95" s="192">
        <v>17088603</v>
      </c>
      <c r="N95" s="192">
        <v>9349004</v>
      </c>
      <c r="O95" s="193">
        <v>8868067</v>
      </c>
      <c r="P95" s="194">
        <f>SUM(J95:O95)</f>
        <v>79955051</v>
      </c>
      <c r="Q95" s="196">
        <f>I95+P95</f>
        <v>94460127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112778</v>
      </c>
      <c r="H96" s="183">
        <f t="shared" si="25"/>
        <v>2396532</v>
      </c>
      <c r="I96" s="184">
        <f t="shared" si="25"/>
        <v>2509310</v>
      </c>
      <c r="J96" s="185">
        <f t="shared" si="25"/>
        <v>0</v>
      </c>
      <c r="K96" s="223">
        <f t="shared" si="25"/>
        <v>25639936</v>
      </c>
      <c r="L96" s="182">
        <f t="shared" si="25"/>
        <v>27460068</v>
      </c>
      <c r="M96" s="182">
        <f t="shared" si="25"/>
        <v>30237347</v>
      </c>
      <c r="N96" s="182">
        <f t="shared" si="25"/>
        <v>20306302</v>
      </c>
      <c r="O96" s="183">
        <f t="shared" si="25"/>
        <v>16082868</v>
      </c>
      <c r="P96" s="182">
        <f t="shared" si="25"/>
        <v>119726521</v>
      </c>
      <c r="Q96" s="186">
        <f>SUM(Q97:Q102)</f>
        <v>122235831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130028</v>
      </c>
      <c r="I98" s="189">
        <f>SUM(G98:H98)</f>
        <v>130028</v>
      </c>
      <c r="J98" s="190">
        <v>0</v>
      </c>
      <c r="K98" s="224">
        <v>2446337</v>
      </c>
      <c r="L98" s="187">
        <v>1798625</v>
      </c>
      <c r="M98" s="187">
        <v>4008924</v>
      </c>
      <c r="N98" s="187">
        <v>2954887</v>
      </c>
      <c r="O98" s="188">
        <v>5120741</v>
      </c>
      <c r="P98" s="187">
        <f t="shared" si="26"/>
        <v>16329514</v>
      </c>
      <c r="Q98" s="191">
        <f>I98+P98</f>
        <v>16459542</v>
      </c>
    </row>
    <row r="99" spans="3:17" ht="18" customHeight="1">
      <c r="C99" s="130"/>
      <c r="D99" s="284" t="s">
        <v>80</v>
      </c>
      <c r="E99" s="285"/>
      <c r="F99" s="286"/>
      <c r="G99" s="187">
        <v>112778</v>
      </c>
      <c r="H99" s="188">
        <v>380082</v>
      </c>
      <c r="I99" s="189">
        <f>SUM(G99:H99)</f>
        <v>492860</v>
      </c>
      <c r="J99" s="190">
        <v>0</v>
      </c>
      <c r="K99" s="224">
        <v>2356523</v>
      </c>
      <c r="L99" s="187">
        <v>3006308</v>
      </c>
      <c r="M99" s="187">
        <v>3928074</v>
      </c>
      <c r="N99" s="187">
        <v>3480123</v>
      </c>
      <c r="O99" s="188">
        <v>2448655</v>
      </c>
      <c r="P99" s="187">
        <f>SUM(J99:O99)</f>
        <v>15219683</v>
      </c>
      <c r="Q99" s="191">
        <f t="shared" si="27"/>
        <v>15712543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1886422</v>
      </c>
      <c r="I100" s="189">
        <f>SUM(G100:H100)</f>
        <v>1886422</v>
      </c>
      <c r="J100" s="200"/>
      <c r="K100" s="224">
        <v>20837076</v>
      </c>
      <c r="L100" s="187">
        <v>22655135</v>
      </c>
      <c r="M100" s="187">
        <v>22300349</v>
      </c>
      <c r="N100" s="187">
        <v>13871292</v>
      </c>
      <c r="O100" s="188">
        <v>8513472</v>
      </c>
      <c r="P100" s="187">
        <f t="shared" si="26"/>
        <v>88177324</v>
      </c>
      <c r="Q100" s="191">
        <f t="shared" si="27"/>
        <v>90063746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52782316</v>
      </c>
      <c r="L103" s="182">
        <f t="shared" si="28"/>
        <v>93243260</v>
      </c>
      <c r="M103" s="182">
        <f t="shared" si="28"/>
        <v>162905848</v>
      </c>
      <c r="N103" s="182">
        <f t="shared" si="28"/>
        <v>162424659</v>
      </c>
      <c r="O103" s="183">
        <f t="shared" si="28"/>
        <v>247294826</v>
      </c>
      <c r="P103" s="182">
        <f t="shared" si="28"/>
        <v>718650909</v>
      </c>
      <c r="Q103" s="186">
        <f>SUM(Q104:Q106)</f>
        <v>718650909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13352433</v>
      </c>
      <c r="L104" s="187">
        <v>38386336</v>
      </c>
      <c r="M104" s="187">
        <v>80328692</v>
      </c>
      <c r="N104" s="187">
        <v>88313460</v>
      </c>
      <c r="O104" s="188">
        <v>128800566</v>
      </c>
      <c r="P104" s="187">
        <f>SUM(J104:O104)</f>
        <v>349181487</v>
      </c>
      <c r="Q104" s="191">
        <f>I104+P104</f>
        <v>349181487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38382909</v>
      </c>
      <c r="L105" s="187">
        <v>53638867</v>
      </c>
      <c r="M105" s="187">
        <v>77828510</v>
      </c>
      <c r="N105" s="187">
        <v>60456787</v>
      </c>
      <c r="O105" s="188">
        <v>47586550</v>
      </c>
      <c r="P105" s="187">
        <f>SUM(J105:O105)</f>
        <v>277893623</v>
      </c>
      <c r="Q105" s="191">
        <f>I105+P105</f>
        <v>277893623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1046974</v>
      </c>
      <c r="L106" s="209">
        <v>1218057</v>
      </c>
      <c r="M106" s="209">
        <v>4748646</v>
      </c>
      <c r="N106" s="209">
        <v>13654412</v>
      </c>
      <c r="O106" s="208">
        <v>70907710</v>
      </c>
      <c r="P106" s="209">
        <f>SUM(J106:O106)</f>
        <v>91575799</v>
      </c>
      <c r="Q106" s="210">
        <f>I106+P106</f>
        <v>91575799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68930620</v>
      </c>
      <c r="H107" s="212">
        <f t="shared" si="29"/>
        <v>78175973</v>
      </c>
      <c r="I107" s="213">
        <f t="shared" si="29"/>
        <v>147106593</v>
      </c>
      <c r="J107" s="214">
        <f t="shared" si="29"/>
        <v>0</v>
      </c>
      <c r="K107" s="227">
        <f t="shared" si="29"/>
        <v>292417529</v>
      </c>
      <c r="L107" s="211">
        <f t="shared" si="29"/>
        <v>319555914</v>
      </c>
      <c r="M107" s="211">
        <f t="shared" si="29"/>
        <v>411497443</v>
      </c>
      <c r="N107" s="211">
        <f t="shared" si="29"/>
        <v>324953583</v>
      </c>
      <c r="O107" s="212">
        <f t="shared" si="29"/>
        <v>422193564</v>
      </c>
      <c r="P107" s="211">
        <f t="shared" si="29"/>
        <v>1770618033</v>
      </c>
      <c r="Q107" s="215">
        <f>Q76+Q96+Q103</f>
        <v>1917724626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62813505</v>
      </c>
      <c r="H109" s="183">
        <f t="shared" si="30"/>
        <v>68768477</v>
      </c>
      <c r="I109" s="184">
        <f t="shared" si="30"/>
        <v>131581982</v>
      </c>
      <c r="J109" s="185">
        <f t="shared" si="30"/>
        <v>0</v>
      </c>
      <c r="K109" s="223">
        <f t="shared" si="30"/>
        <v>195233434</v>
      </c>
      <c r="L109" s="182">
        <f t="shared" si="30"/>
        <v>180770609</v>
      </c>
      <c r="M109" s="182">
        <f t="shared" si="30"/>
        <v>198226762</v>
      </c>
      <c r="N109" s="182">
        <f t="shared" si="30"/>
        <v>128965694</v>
      </c>
      <c r="O109" s="183">
        <f t="shared" si="30"/>
        <v>143820506</v>
      </c>
      <c r="P109" s="182">
        <f t="shared" si="30"/>
        <v>847017005</v>
      </c>
      <c r="Q109" s="186">
        <f t="shared" si="30"/>
        <v>978598987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27154654</v>
      </c>
      <c r="H110" s="188">
        <f t="shared" si="31"/>
        <v>22910016</v>
      </c>
      <c r="I110" s="189">
        <f t="shared" si="31"/>
        <v>50064670</v>
      </c>
      <c r="J110" s="190">
        <f t="shared" si="31"/>
        <v>0</v>
      </c>
      <c r="K110" s="224">
        <f t="shared" si="31"/>
        <v>71357285</v>
      </c>
      <c r="L110" s="187">
        <f t="shared" si="31"/>
        <v>64420007</v>
      </c>
      <c r="M110" s="187">
        <f t="shared" si="31"/>
        <v>73948797</v>
      </c>
      <c r="N110" s="187">
        <f t="shared" si="31"/>
        <v>54501271</v>
      </c>
      <c r="O110" s="188">
        <f t="shared" si="31"/>
        <v>80186469</v>
      </c>
      <c r="P110" s="187">
        <f t="shared" si="31"/>
        <v>344413829</v>
      </c>
      <c r="Q110" s="191">
        <f t="shared" si="31"/>
        <v>394478499</v>
      </c>
    </row>
    <row r="111" spans="3:17" ht="18" customHeight="1">
      <c r="C111" s="130"/>
      <c r="D111" s="133"/>
      <c r="E111" s="134" t="s">
        <v>92</v>
      </c>
      <c r="F111" s="135"/>
      <c r="G111" s="187">
        <v>24080544</v>
      </c>
      <c r="H111" s="188">
        <v>17819263</v>
      </c>
      <c r="I111" s="189">
        <f>SUM(G111:H111)</f>
        <v>41899807</v>
      </c>
      <c r="J111" s="190">
        <v>0</v>
      </c>
      <c r="K111" s="224">
        <v>57105715</v>
      </c>
      <c r="L111" s="187">
        <v>47124561</v>
      </c>
      <c r="M111" s="187">
        <v>54996121</v>
      </c>
      <c r="N111" s="187">
        <v>40811997</v>
      </c>
      <c r="O111" s="188">
        <v>49654192</v>
      </c>
      <c r="P111" s="187">
        <f>SUM(J111:O111)</f>
        <v>249692586</v>
      </c>
      <c r="Q111" s="191">
        <f>I111+P111</f>
        <v>291592393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16447</v>
      </c>
      <c r="I112" s="189">
        <f>SUM(G112:H112)</f>
        <v>16447</v>
      </c>
      <c r="J112" s="190">
        <v>0</v>
      </c>
      <c r="K112" s="224">
        <v>12037</v>
      </c>
      <c r="L112" s="187">
        <v>674098</v>
      </c>
      <c r="M112" s="187">
        <v>1600983</v>
      </c>
      <c r="N112" s="187">
        <v>1974141</v>
      </c>
      <c r="O112" s="188">
        <v>10469102</v>
      </c>
      <c r="P112" s="187">
        <f>SUM(J112:O112)</f>
        <v>14730361</v>
      </c>
      <c r="Q112" s="191">
        <f>I112+P112</f>
        <v>14746808</v>
      </c>
    </row>
    <row r="113" spans="3:17" ht="18" customHeight="1">
      <c r="C113" s="130"/>
      <c r="D113" s="133"/>
      <c r="E113" s="134" t="s">
        <v>94</v>
      </c>
      <c r="F113" s="135"/>
      <c r="G113" s="187">
        <v>1970228</v>
      </c>
      <c r="H113" s="188">
        <v>4041073</v>
      </c>
      <c r="I113" s="189">
        <f>SUM(G113:H113)</f>
        <v>6011301</v>
      </c>
      <c r="J113" s="190">
        <v>0</v>
      </c>
      <c r="K113" s="224">
        <v>10710276</v>
      </c>
      <c r="L113" s="187">
        <v>12481023</v>
      </c>
      <c r="M113" s="187">
        <v>13859035</v>
      </c>
      <c r="N113" s="187">
        <v>9252764</v>
      </c>
      <c r="O113" s="188">
        <v>16880463</v>
      </c>
      <c r="P113" s="187">
        <f>SUM(J113:O113)</f>
        <v>63183561</v>
      </c>
      <c r="Q113" s="191">
        <f>I113+P113</f>
        <v>69194862</v>
      </c>
    </row>
    <row r="114" spans="3:17" ht="18" customHeight="1">
      <c r="C114" s="130"/>
      <c r="D114" s="133"/>
      <c r="E114" s="134" t="s">
        <v>95</v>
      </c>
      <c r="F114" s="135"/>
      <c r="G114" s="187">
        <v>340682</v>
      </c>
      <c r="H114" s="188">
        <v>361113</v>
      </c>
      <c r="I114" s="189">
        <f>SUM(G114:H114)</f>
        <v>701795</v>
      </c>
      <c r="J114" s="190">
        <v>0</v>
      </c>
      <c r="K114" s="224">
        <v>682917</v>
      </c>
      <c r="L114" s="187">
        <v>934570</v>
      </c>
      <c r="M114" s="187">
        <v>330328</v>
      </c>
      <c r="N114" s="187">
        <v>547439</v>
      </c>
      <c r="O114" s="188">
        <v>401892</v>
      </c>
      <c r="P114" s="187">
        <f>SUM(J114:O114)</f>
        <v>2897146</v>
      </c>
      <c r="Q114" s="191">
        <f>I114+P114</f>
        <v>3598941</v>
      </c>
    </row>
    <row r="115" spans="3:17" ht="18" customHeight="1">
      <c r="C115" s="130"/>
      <c r="D115" s="133"/>
      <c r="E115" s="295" t="s">
        <v>105</v>
      </c>
      <c r="F115" s="296"/>
      <c r="G115" s="187">
        <v>763200</v>
      </c>
      <c r="H115" s="188">
        <v>672120</v>
      </c>
      <c r="I115" s="189">
        <f>SUM(G115:H115)</f>
        <v>1435320</v>
      </c>
      <c r="J115" s="190">
        <v>0</v>
      </c>
      <c r="K115" s="224">
        <v>2846340</v>
      </c>
      <c r="L115" s="187">
        <v>3205755</v>
      </c>
      <c r="M115" s="187">
        <v>3162330</v>
      </c>
      <c r="N115" s="187">
        <v>1914930</v>
      </c>
      <c r="O115" s="188">
        <v>2780820</v>
      </c>
      <c r="P115" s="187">
        <f>SUM(J115:O115)</f>
        <v>13910175</v>
      </c>
      <c r="Q115" s="191">
        <f>I115+P115</f>
        <v>15345495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15253736</v>
      </c>
      <c r="H116" s="188">
        <f t="shared" si="32"/>
        <v>25465875</v>
      </c>
      <c r="I116" s="189">
        <f t="shared" si="32"/>
        <v>40719611</v>
      </c>
      <c r="J116" s="190">
        <f t="shared" si="32"/>
        <v>0</v>
      </c>
      <c r="K116" s="224">
        <f t="shared" si="32"/>
        <v>59024325</v>
      </c>
      <c r="L116" s="187">
        <f t="shared" si="32"/>
        <v>56011665</v>
      </c>
      <c r="M116" s="187">
        <f t="shared" si="32"/>
        <v>52806818</v>
      </c>
      <c r="N116" s="187">
        <f t="shared" si="32"/>
        <v>29723203</v>
      </c>
      <c r="O116" s="188">
        <f t="shared" si="32"/>
        <v>16013317</v>
      </c>
      <c r="P116" s="187">
        <f t="shared" si="32"/>
        <v>213579328</v>
      </c>
      <c r="Q116" s="191">
        <f t="shared" si="32"/>
        <v>254298939</v>
      </c>
    </row>
    <row r="117" spans="3:17" ht="18" customHeight="1">
      <c r="C117" s="130"/>
      <c r="D117" s="133"/>
      <c r="E117" s="137" t="s">
        <v>97</v>
      </c>
      <c r="F117" s="137"/>
      <c r="G117" s="187">
        <v>11736692</v>
      </c>
      <c r="H117" s="188">
        <v>20271471</v>
      </c>
      <c r="I117" s="189">
        <f>SUM(G117:H117)</f>
        <v>32008163</v>
      </c>
      <c r="J117" s="190">
        <v>0</v>
      </c>
      <c r="K117" s="224">
        <v>49692745</v>
      </c>
      <c r="L117" s="187">
        <v>43722289</v>
      </c>
      <c r="M117" s="187">
        <v>41938207</v>
      </c>
      <c r="N117" s="187">
        <v>24187552</v>
      </c>
      <c r="O117" s="188">
        <v>13800457</v>
      </c>
      <c r="P117" s="187">
        <f>SUM(J117:O117)</f>
        <v>173341250</v>
      </c>
      <c r="Q117" s="191">
        <f>I117+P117</f>
        <v>205349413</v>
      </c>
    </row>
    <row r="118" spans="3:17" ht="18" customHeight="1">
      <c r="C118" s="130"/>
      <c r="D118" s="133"/>
      <c r="E118" s="137" t="s">
        <v>98</v>
      </c>
      <c r="F118" s="137"/>
      <c r="G118" s="187">
        <v>3517044</v>
      </c>
      <c r="H118" s="188">
        <v>5194404</v>
      </c>
      <c r="I118" s="189">
        <f>SUM(G118:H118)</f>
        <v>8711448</v>
      </c>
      <c r="J118" s="190">
        <v>0</v>
      </c>
      <c r="K118" s="224">
        <v>9331580</v>
      </c>
      <c r="L118" s="187">
        <v>12289376</v>
      </c>
      <c r="M118" s="187">
        <v>10868611</v>
      </c>
      <c r="N118" s="187">
        <v>5535651</v>
      </c>
      <c r="O118" s="188">
        <v>2212860</v>
      </c>
      <c r="P118" s="187">
        <f>SUM(J118:O118)</f>
        <v>40238078</v>
      </c>
      <c r="Q118" s="191">
        <f>I118+P118</f>
        <v>48949526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116324</v>
      </c>
      <c r="H119" s="188">
        <f t="shared" si="33"/>
        <v>721332</v>
      </c>
      <c r="I119" s="189">
        <f t="shared" si="33"/>
        <v>837656</v>
      </c>
      <c r="J119" s="190">
        <f t="shared" si="33"/>
        <v>0</v>
      </c>
      <c r="K119" s="224">
        <f t="shared" si="33"/>
        <v>7023517</v>
      </c>
      <c r="L119" s="187">
        <f t="shared" si="33"/>
        <v>9144296</v>
      </c>
      <c r="M119" s="187">
        <f t="shared" si="33"/>
        <v>16683908</v>
      </c>
      <c r="N119" s="187">
        <f t="shared" si="33"/>
        <v>11813131</v>
      </c>
      <c r="O119" s="188">
        <f t="shared" si="33"/>
        <v>10486795</v>
      </c>
      <c r="P119" s="187">
        <f t="shared" si="33"/>
        <v>55151647</v>
      </c>
      <c r="Q119" s="191">
        <f t="shared" si="33"/>
        <v>55989303</v>
      </c>
    </row>
    <row r="120" spans="3:17" ht="18" customHeight="1">
      <c r="C120" s="130"/>
      <c r="D120" s="133"/>
      <c r="E120" s="134" t="s">
        <v>99</v>
      </c>
      <c r="F120" s="135"/>
      <c r="G120" s="187">
        <v>104437</v>
      </c>
      <c r="H120" s="188">
        <v>521385</v>
      </c>
      <c r="I120" s="189">
        <f>SUM(G120:H120)</f>
        <v>625822</v>
      </c>
      <c r="J120" s="190">
        <v>0</v>
      </c>
      <c r="K120" s="224">
        <v>5958341</v>
      </c>
      <c r="L120" s="187">
        <v>7604790</v>
      </c>
      <c r="M120" s="187">
        <v>13605205</v>
      </c>
      <c r="N120" s="187">
        <v>10023493</v>
      </c>
      <c r="O120" s="188">
        <v>8688943</v>
      </c>
      <c r="P120" s="187">
        <f>SUM(J120:O120)</f>
        <v>45880772</v>
      </c>
      <c r="Q120" s="191">
        <f>I120+P120</f>
        <v>46506594</v>
      </c>
    </row>
    <row r="121" spans="3:17" ht="18" customHeight="1">
      <c r="C121" s="130"/>
      <c r="D121" s="133"/>
      <c r="E121" s="284" t="s">
        <v>100</v>
      </c>
      <c r="F121" s="286"/>
      <c r="G121" s="187">
        <v>11887</v>
      </c>
      <c r="H121" s="188">
        <v>199947</v>
      </c>
      <c r="I121" s="189">
        <f>SUM(G121:H121)</f>
        <v>211834</v>
      </c>
      <c r="J121" s="190">
        <v>0</v>
      </c>
      <c r="K121" s="224">
        <v>1065176</v>
      </c>
      <c r="L121" s="187">
        <v>1539506</v>
      </c>
      <c r="M121" s="187">
        <v>3078703</v>
      </c>
      <c r="N121" s="187">
        <v>1789638</v>
      </c>
      <c r="O121" s="188">
        <v>1797852</v>
      </c>
      <c r="P121" s="187">
        <f>SUM(J121:O121)</f>
        <v>9270875</v>
      </c>
      <c r="Q121" s="191">
        <f>I121+P121</f>
        <v>9482709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7822766</v>
      </c>
      <c r="H123" s="188">
        <f t="shared" si="34"/>
        <v>7071251</v>
      </c>
      <c r="I123" s="189">
        <f t="shared" si="34"/>
        <v>14894017</v>
      </c>
      <c r="J123" s="190">
        <f t="shared" si="34"/>
        <v>0</v>
      </c>
      <c r="K123" s="188">
        <f t="shared" si="34"/>
        <v>11504178</v>
      </c>
      <c r="L123" s="187">
        <f t="shared" si="34"/>
        <v>13185186</v>
      </c>
      <c r="M123" s="187">
        <f t="shared" si="34"/>
        <v>14178262</v>
      </c>
      <c r="N123" s="187">
        <f t="shared" si="34"/>
        <v>9261674</v>
      </c>
      <c r="O123" s="188">
        <f t="shared" si="34"/>
        <v>10319158</v>
      </c>
      <c r="P123" s="187">
        <f t="shared" si="34"/>
        <v>58448458</v>
      </c>
      <c r="Q123" s="191">
        <f t="shared" si="34"/>
        <v>73342475</v>
      </c>
    </row>
    <row r="124" spans="3:17" ht="18" customHeight="1">
      <c r="C124" s="130"/>
      <c r="D124" s="133"/>
      <c r="E124" s="139" t="s">
        <v>102</v>
      </c>
      <c r="F124" s="135"/>
      <c r="G124" s="187">
        <v>2918041</v>
      </c>
      <c r="H124" s="188">
        <v>3705093</v>
      </c>
      <c r="I124" s="189">
        <f>SUM(G124:H124)</f>
        <v>6623134</v>
      </c>
      <c r="J124" s="190">
        <v>0</v>
      </c>
      <c r="K124" s="188">
        <v>8126901</v>
      </c>
      <c r="L124" s="187">
        <v>11314602</v>
      </c>
      <c r="M124" s="187">
        <v>11848329</v>
      </c>
      <c r="N124" s="187">
        <v>8117841</v>
      </c>
      <c r="O124" s="188">
        <v>10018323</v>
      </c>
      <c r="P124" s="187">
        <f>SUM(J124:O124)</f>
        <v>49425996</v>
      </c>
      <c r="Q124" s="191">
        <f>I124+P124</f>
        <v>56049130</v>
      </c>
    </row>
    <row r="125" spans="3:17" ht="18" customHeight="1">
      <c r="C125" s="130"/>
      <c r="D125" s="140"/>
      <c r="E125" s="137" t="s">
        <v>74</v>
      </c>
      <c r="F125" s="141"/>
      <c r="G125" s="187">
        <v>496995</v>
      </c>
      <c r="H125" s="188">
        <v>784085</v>
      </c>
      <c r="I125" s="189">
        <f>SUM(G125:H125)</f>
        <v>1281080</v>
      </c>
      <c r="J125" s="190">
        <v>0</v>
      </c>
      <c r="K125" s="188">
        <v>691885</v>
      </c>
      <c r="L125" s="187">
        <v>612296</v>
      </c>
      <c r="M125" s="187">
        <v>581498</v>
      </c>
      <c r="N125" s="187">
        <v>432361</v>
      </c>
      <c r="O125" s="188">
        <v>157176</v>
      </c>
      <c r="P125" s="187">
        <f>SUM(J125:O125)</f>
        <v>2475216</v>
      </c>
      <c r="Q125" s="191">
        <f>I125+P125</f>
        <v>3756296</v>
      </c>
    </row>
    <row r="126" spans="3:17" ht="18" customHeight="1">
      <c r="C126" s="130"/>
      <c r="D126" s="142"/>
      <c r="E126" s="134" t="s">
        <v>75</v>
      </c>
      <c r="F126" s="143"/>
      <c r="G126" s="187">
        <v>4407730</v>
      </c>
      <c r="H126" s="188">
        <v>2582073</v>
      </c>
      <c r="I126" s="189">
        <f>SUM(G126:H126)</f>
        <v>6989803</v>
      </c>
      <c r="J126" s="190">
        <v>0</v>
      </c>
      <c r="K126" s="188">
        <v>2685392</v>
      </c>
      <c r="L126" s="187">
        <v>1258288</v>
      </c>
      <c r="M126" s="187">
        <v>1748435</v>
      </c>
      <c r="N126" s="187">
        <v>711472</v>
      </c>
      <c r="O126" s="188">
        <v>143659</v>
      </c>
      <c r="P126" s="187">
        <f>SUM(J126:O126)</f>
        <v>6547246</v>
      </c>
      <c r="Q126" s="191">
        <f>I126+P126</f>
        <v>13537049</v>
      </c>
    </row>
    <row r="127" spans="3:17" ht="18" customHeight="1">
      <c r="C127" s="130"/>
      <c r="D127" s="133" t="s">
        <v>76</v>
      </c>
      <c r="E127" s="144"/>
      <c r="F127" s="144"/>
      <c r="G127" s="187">
        <v>3637197</v>
      </c>
      <c r="H127" s="188">
        <v>6923755</v>
      </c>
      <c r="I127" s="189">
        <f>SUM(G127:H127)</f>
        <v>10560952</v>
      </c>
      <c r="J127" s="190">
        <v>0</v>
      </c>
      <c r="K127" s="188">
        <v>19933671</v>
      </c>
      <c r="L127" s="187">
        <v>19750536</v>
      </c>
      <c r="M127" s="187">
        <v>23520374</v>
      </c>
      <c r="N127" s="187">
        <v>14317411</v>
      </c>
      <c r="O127" s="188">
        <v>17946700</v>
      </c>
      <c r="P127" s="187">
        <f>SUM(J127:O127)</f>
        <v>95468692</v>
      </c>
      <c r="Q127" s="191">
        <f>I127+P127</f>
        <v>106029644</v>
      </c>
    </row>
    <row r="128" spans="3:17" ht="18" customHeight="1">
      <c r="C128" s="145"/>
      <c r="D128" s="146" t="s">
        <v>103</v>
      </c>
      <c r="E128" s="147"/>
      <c r="F128" s="147"/>
      <c r="G128" s="192">
        <v>8828828</v>
      </c>
      <c r="H128" s="193">
        <v>5676248</v>
      </c>
      <c r="I128" s="194">
        <f>SUM(G128:H128)</f>
        <v>14505076</v>
      </c>
      <c r="J128" s="195">
        <v>0</v>
      </c>
      <c r="K128" s="193">
        <v>26390458</v>
      </c>
      <c r="L128" s="192">
        <v>18258919</v>
      </c>
      <c r="M128" s="192">
        <v>17088603</v>
      </c>
      <c r="N128" s="192">
        <v>9349004</v>
      </c>
      <c r="O128" s="193">
        <v>8868067</v>
      </c>
      <c r="P128" s="194">
        <f>SUM(J128:O128)</f>
        <v>79955051</v>
      </c>
      <c r="Q128" s="196">
        <f>I128+P128</f>
        <v>94460127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101500</v>
      </c>
      <c r="H129" s="183">
        <f t="shared" si="35"/>
        <v>2156874</v>
      </c>
      <c r="I129" s="184">
        <f t="shared" si="35"/>
        <v>2258374</v>
      </c>
      <c r="J129" s="185">
        <f t="shared" si="35"/>
        <v>0</v>
      </c>
      <c r="K129" s="223">
        <f t="shared" si="35"/>
        <v>23075900</v>
      </c>
      <c r="L129" s="182">
        <f t="shared" si="35"/>
        <v>24714005</v>
      </c>
      <c r="M129" s="182">
        <f t="shared" si="35"/>
        <v>27213565</v>
      </c>
      <c r="N129" s="182">
        <f t="shared" si="35"/>
        <v>18275639</v>
      </c>
      <c r="O129" s="183">
        <f t="shared" si="35"/>
        <v>14474541</v>
      </c>
      <c r="P129" s="182">
        <f t="shared" si="35"/>
        <v>107753650</v>
      </c>
      <c r="Q129" s="186">
        <f t="shared" si="35"/>
        <v>110012024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117024</v>
      </c>
      <c r="I131" s="189">
        <f>SUM(G131:H131)</f>
        <v>117024</v>
      </c>
      <c r="J131" s="190">
        <v>0</v>
      </c>
      <c r="K131" s="224">
        <v>2201692</v>
      </c>
      <c r="L131" s="187">
        <v>1618753</v>
      </c>
      <c r="M131" s="187">
        <v>3608016</v>
      </c>
      <c r="N131" s="187">
        <v>2659389</v>
      </c>
      <c r="O131" s="188">
        <v>4608648</v>
      </c>
      <c r="P131" s="187">
        <f t="shared" si="36"/>
        <v>14696498</v>
      </c>
      <c r="Q131" s="191">
        <f t="shared" si="37"/>
        <v>14813522</v>
      </c>
    </row>
    <row r="132" spans="3:17" ht="18" customHeight="1">
      <c r="C132" s="130"/>
      <c r="D132" s="284" t="s">
        <v>80</v>
      </c>
      <c r="E132" s="285"/>
      <c r="F132" s="286"/>
      <c r="G132" s="187">
        <v>101500</v>
      </c>
      <c r="H132" s="188">
        <v>342073</v>
      </c>
      <c r="I132" s="189">
        <f>SUM(G132:H132)</f>
        <v>443573</v>
      </c>
      <c r="J132" s="190">
        <v>0</v>
      </c>
      <c r="K132" s="224">
        <v>2120863</v>
      </c>
      <c r="L132" s="187">
        <v>2705670</v>
      </c>
      <c r="M132" s="187">
        <v>3535262</v>
      </c>
      <c r="N132" s="187">
        <v>3132107</v>
      </c>
      <c r="O132" s="188">
        <v>2203786</v>
      </c>
      <c r="P132" s="187">
        <f t="shared" si="36"/>
        <v>13697688</v>
      </c>
      <c r="Q132" s="191">
        <f t="shared" si="37"/>
        <v>14141261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1697777</v>
      </c>
      <c r="I133" s="189">
        <f>SUM(G133:H133)</f>
        <v>1697777</v>
      </c>
      <c r="J133" s="200"/>
      <c r="K133" s="224">
        <v>18753345</v>
      </c>
      <c r="L133" s="187">
        <v>20389582</v>
      </c>
      <c r="M133" s="187">
        <v>20070287</v>
      </c>
      <c r="N133" s="187">
        <v>12484143</v>
      </c>
      <c r="O133" s="188">
        <v>7662107</v>
      </c>
      <c r="P133" s="187">
        <f t="shared" si="36"/>
        <v>79359464</v>
      </c>
      <c r="Q133" s="191">
        <f t="shared" si="37"/>
        <v>81057241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47568790</v>
      </c>
      <c r="L136" s="182">
        <f t="shared" si="38"/>
        <v>83932312</v>
      </c>
      <c r="M136" s="182">
        <f t="shared" si="38"/>
        <v>146688294</v>
      </c>
      <c r="N136" s="182">
        <f t="shared" si="38"/>
        <v>146398948</v>
      </c>
      <c r="O136" s="183">
        <f t="shared" si="38"/>
        <v>222932908</v>
      </c>
      <c r="P136" s="182">
        <f t="shared" si="38"/>
        <v>647521252</v>
      </c>
      <c r="Q136" s="186">
        <f t="shared" si="38"/>
        <v>647521252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12081945</v>
      </c>
      <c r="L137" s="187">
        <v>34561178</v>
      </c>
      <c r="M137" s="187">
        <v>72369000</v>
      </c>
      <c r="N137" s="187">
        <v>79680057</v>
      </c>
      <c r="O137" s="188">
        <v>116288218</v>
      </c>
      <c r="P137" s="187">
        <f>SUM(J137:O137)</f>
        <v>314980398</v>
      </c>
      <c r="Q137" s="191">
        <f>I137+P137</f>
        <v>314980398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34544570</v>
      </c>
      <c r="L138" s="187">
        <v>48274885</v>
      </c>
      <c r="M138" s="187">
        <v>70045519</v>
      </c>
      <c r="N138" s="187">
        <v>54429938</v>
      </c>
      <c r="O138" s="188">
        <v>42827822</v>
      </c>
      <c r="P138" s="187">
        <f>SUM(J138:O138)</f>
        <v>250122734</v>
      </c>
      <c r="Q138" s="191">
        <f>I138+P138</f>
        <v>250122734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942275</v>
      </c>
      <c r="L139" s="209">
        <v>1096249</v>
      </c>
      <c r="M139" s="209">
        <v>4273775</v>
      </c>
      <c r="N139" s="209">
        <v>12288953</v>
      </c>
      <c r="O139" s="208">
        <v>63816868</v>
      </c>
      <c r="P139" s="209">
        <f>SUM(J139:O139)</f>
        <v>82418120</v>
      </c>
      <c r="Q139" s="210">
        <f>I139+P139</f>
        <v>82418120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62915005</v>
      </c>
      <c r="H140" s="212">
        <f t="shared" si="39"/>
        <v>70925351</v>
      </c>
      <c r="I140" s="213">
        <f t="shared" si="39"/>
        <v>133840356</v>
      </c>
      <c r="J140" s="214">
        <f t="shared" si="39"/>
        <v>0</v>
      </c>
      <c r="K140" s="227">
        <f t="shared" si="39"/>
        <v>265878124</v>
      </c>
      <c r="L140" s="211">
        <f t="shared" si="39"/>
        <v>289416926</v>
      </c>
      <c r="M140" s="211">
        <f t="shared" si="39"/>
        <v>372128621</v>
      </c>
      <c r="N140" s="211">
        <f t="shared" si="39"/>
        <v>293640281</v>
      </c>
      <c r="O140" s="212">
        <f t="shared" si="39"/>
        <v>381227955</v>
      </c>
      <c r="P140" s="211">
        <f t="shared" si="39"/>
        <v>1602291907</v>
      </c>
      <c r="Q140" s="215">
        <f t="shared" si="39"/>
        <v>1736132263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平成２２年１２月月報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5</v>
      </c>
      <c r="H11" s="221">
        <f t="shared" si="0"/>
        <v>8</v>
      </c>
      <c r="I11" s="184">
        <f t="shared" si="0"/>
        <v>13</v>
      </c>
      <c r="J11" s="185">
        <f t="shared" si="0"/>
        <v>0</v>
      </c>
      <c r="K11" s="228">
        <f t="shared" si="0"/>
        <v>207</v>
      </c>
      <c r="L11" s="221">
        <f t="shared" si="0"/>
        <v>318</v>
      </c>
      <c r="M11" s="221">
        <f t="shared" si="0"/>
        <v>519</v>
      </c>
      <c r="N11" s="221">
        <f t="shared" si="0"/>
        <v>449</v>
      </c>
      <c r="O11" s="221">
        <f t="shared" si="0"/>
        <v>537</v>
      </c>
      <c r="P11" s="184">
        <f t="shared" si="0"/>
        <v>2030</v>
      </c>
      <c r="Q11" s="186">
        <f t="shared" si="0"/>
        <v>2043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41</v>
      </c>
      <c r="L12" s="221">
        <v>112</v>
      </c>
      <c r="M12" s="221">
        <v>234</v>
      </c>
      <c r="N12" s="221">
        <v>234</v>
      </c>
      <c r="O12" s="221">
        <v>296</v>
      </c>
      <c r="P12" s="219">
        <f aca="true" t="shared" si="2" ref="P12:P18">SUM(J12:O12)</f>
        <v>917</v>
      </c>
      <c r="Q12" s="222">
        <f aca="true" t="shared" si="3" ref="Q12:Q18">I12+P12</f>
        <v>917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89</v>
      </c>
      <c r="L13" s="221">
        <v>121</v>
      </c>
      <c r="M13" s="221">
        <v>168</v>
      </c>
      <c r="N13" s="221">
        <v>108</v>
      </c>
      <c r="O13" s="221">
        <v>94</v>
      </c>
      <c r="P13" s="219">
        <f t="shared" si="2"/>
        <v>580</v>
      </c>
      <c r="Q13" s="222">
        <f t="shared" si="3"/>
        <v>580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4</v>
      </c>
      <c r="M14" s="221">
        <v>7</v>
      </c>
      <c r="N14" s="221">
        <v>24</v>
      </c>
      <c r="O14" s="221">
        <v>88</v>
      </c>
      <c r="P14" s="219">
        <f t="shared" si="2"/>
        <v>126</v>
      </c>
      <c r="Q14" s="222">
        <f t="shared" si="3"/>
        <v>126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5</v>
      </c>
      <c r="H16" s="221">
        <v>7</v>
      </c>
      <c r="I16" s="219">
        <f t="shared" si="1"/>
        <v>12</v>
      </c>
      <c r="J16" s="220">
        <v>0</v>
      </c>
      <c r="K16" s="229">
        <v>63</v>
      </c>
      <c r="L16" s="221">
        <v>72</v>
      </c>
      <c r="M16" s="221">
        <v>98</v>
      </c>
      <c r="N16" s="221">
        <v>71</v>
      </c>
      <c r="O16" s="221">
        <v>52</v>
      </c>
      <c r="P16" s="219">
        <f t="shared" si="2"/>
        <v>356</v>
      </c>
      <c r="Q16" s="222">
        <f t="shared" si="3"/>
        <v>368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11</v>
      </c>
      <c r="L17" s="230">
        <v>9</v>
      </c>
      <c r="M17" s="230">
        <v>12</v>
      </c>
      <c r="N17" s="230">
        <v>12</v>
      </c>
      <c r="O17" s="230">
        <v>7</v>
      </c>
      <c r="P17" s="231">
        <f t="shared" si="2"/>
        <v>51</v>
      </c>
      <c r="Q17" s="234">
        <f t="shared" si="3"/>
        <v>52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5</v>
      </c>
      <c r="H19" s="187">
        <f t="shared" si="4"/>
        <v>6</v>
      </c>
      <c r="I19" s="189">
        <f t="shared" si="4"/>
        <v>11</v>
      </c>
      <c r="J19" s="190">
        <f t="shared" si="4"/>
        <v>0</v>
      </c>
      <c r="K19" s="228">
        <f t="shared" si="4"/>
        <v>89</v>
      </c>
      <c r="L19" s="187">
        <f t="shared" si="4"/>
        <v>141</v>
      </c>
      <c r="M19" s="187">
        <f t="shared" si="4"/>
        <v>223</v>
      </c>
      <c r="N19" s="187">
        <f t="shared" si="4"/>
        <v>170</v>
      </c>
      <c r="O19" s="187">
        <f t="shared" si="4"/>
        <v>169</v>
      </c>
      <c r="P19" s="189">
        <f t="shared" si="4"/>
        <v>792</v>
      </c>
      <c r="Q19" s="191">
        <f t="shared" si="4"/>
        <v>803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58</v>
      </c>
      <c r="M20" s="221">
        <v>121</v>
      </c>
      <c r="N20" s="221">
        <v>88</v>
      </c>
      <c r="O20" s="221">
        <v>102</v>
      </c>
      <c r="P20" s="219">
        <f aca="true" t="shared" si="6" ref="P20:P26">SUM(J20:O20)</f>
        <v>391</v>
      </c>
      <c r="Q20" s="222">
        <f aca="true" t="shared" si="7" ref="Q20:Q26">I20+P20</f>
        <v>391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22</v>
      </c>
      <c r="M21" s="221">
        <v>30</v>
      </c>
      <c r="N21" s="221">
        <v>22</v>
      </c>
      <c r="O21" s="221">
        <v>11</v>
      </c>
      <c r="P21" s="219">
        <f t="shared" si="6"/>
        <v>104</v>
      </c>
      <c r="Q21" s="222">
        <f t="shared" si="7"/>
        <v>104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0</v>
      </c>
      <c r="N22" s="221">
        <v>5</v>
      </c>
      <c r="O22" s="221">
        <v>13</v>
      </c>
      <c r="P22" s="219">
        <f t="shared" si="6"/>
        <v>21</v>
      </c>
      <c r="Q22" s="222">
        <f t="shared" si="7"/>
        <v>21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5</v>
      </c>
      <c r="H24" s="221">
        <v>5</v>
      </c>
      <c r="I24" s="219">
        <f t="shared" si="5"/>
        <v>10</v>
      </c>
      <c r="J24" s="220">
        <v>0</v>
      </c>
      <c r="K24" s="229">
        <v>45</v>
      </c>
      <c r="L24" s="221">
        <v>58</v>
      </c>
      <c r="M24" s="221">
        <v>71</v>
      </c>
      <c r="N24" s="221">
        <v>54</v>
      </c>
      <c r="O24" s="221">
        <v>42</v>
      </c>
      <c r="P24" s="219">
        <f t="shared" si="6"/>
        <v>270</v>
      </c>
      <c r="Q24" s="222">
        <f t="shared" si="7"/>
        <v>280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1</v>
      </c>
      <c r="L25" s="230">
        <v>2</v>
      </c>
      <c r="M25" s="230">
        <v>1</v>
      </c>
      <c r="N25" s="230">
        <v>1</v>
      </c>
      <c r="O25" s="230">
        <v>1</v>
      </c>
      <c r="P25" s="231">
        <f t="shared" si="6"/>
        <v>6</v>
      </c>
      <c r="Q25" s="234">
        <f t="shared" si="7"/>
        <v>7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15480</v>
      </c>
      <c r="H28" s="221">
        <f t="shared" si="8"/>
        <v>24560</v>
      </c>
      <c r="I28" s="184">
        <f t="shared" si="8"/>
        <v>40040</v>
      </c>
      <c r="J28" s="185">
        <f t="shared" si="8"/>
        <v>0</v>
      </c>
      <c r="K28" s="228">
        <f t="shared" si="8"/>
        <v>4179110</v>
      </c>
      <c r="L28" s="221">
        <f t="shared" si="8"/>
        <v>7016620</v>
      </c>
      <c r="M28" s="221">
        <f t="shared" si="8"/>
        <v>12300830</v>
      </c>
      <c r="N28" s="221">
        <f t="shared" si="8"/>
        <v>11022490</v>
      </c>
      <c r="O28" s="221">
        <f t="shared" si="8"/>
        <v>13904720</v>
      </c>
      <c r="P28" s="184">
        <f t="shared" si="8"/>
        <v>48423770</v>
      </c>
      <c r="Q28" s="186">
        <f>SUM(Q29:Q35)</f>
        <v>48463810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1198200</v>
      </c>
      <c r="L29" s="221">
        <v>3152550</v>
      </c>
      <c r="M29" s="221">
        <v>6600620</v>
      </c>
      <c r="N29" s="221">
        <v>6818300</v>
      </c>
      <c r="O29" s="221">
        <v>8447850</v>
      </c>
      <c r="P29" s="219">
        <f aca="true" t="shared" si="10" ref="P29:P35">SUM(J29:O29)</f>
        <v>26217520</v>
      </c>
      <c r="Q29" s="222">
        <f aca="true" t="shared" si="11" ref="Q29:Q35">I29+P29</f>
        <v>26217520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2496040</v>
      </c>
      <c r="L30" s="221">
        <v>3235650</v>
      </c>
      <c r="M30" s="221">
        <v>4561400</v>
      </c>
      <c r="N30" s="221">
        <v>2980300</v>
      </c>
      <c r="O30" s="221">
        <v>2523920</v>
      </c>
      <c r="P30" s="219">
        <f t="shared" si="10"/>
        <v>15797310</v>
      </c>
      <c r="Q30" s="222">
        <f t="shared" si="11"/>
        <v>15797310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106640</v>
      </c>
      <c r="M31" s="221">
        <v>169480</v>
      </c>
      <c r="N31" s="221">
        <v>597440</v>
      </c>
      <c r="O31" s="221">
        <v>2489110</v>
      </c>
      <c r="P31" s="219">
        <f t="shared" si="10"/>
        <v>3454740</v>
      </c>
      <c r="Q31" s="222">
        <f>I31+P31</f>
        <v>3454740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15480</v>
      </c>
      <c r="H33" s="221">
        <v>18620</v>
      </c>
      <c r="I33" s="219">
        <f t="shared" si="9"/>
        <v>34100</v>
      </c>
      <c r="J33" s="220">
        <v>0</v>
      </c>
      <c r="K33" s="229">
        <v>353010</v>
      </c>
      <c r="L33" s="221">
        <v>472870</v>
      </c>
      <c r="M33" s="221">
        <v>870760</v>
      </c>
      <c r="N33" s="221">
        <v>567700</v>
      </c>
      <c r="O33" s="221">
        <v>415760</v>
      </c>
      <c r="P33" s="219">
        <f t="shared" si="10"/>
        <v>2680100</v>
      </c>
      <c r="Q33" s="222">
        <f t="shared" si="11"/>
        <v>2714200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5940</v>
      </c>
      <c r="I34" s="231">
        <f t="shared" si="9"/>
        <v>5940</v>
      </c>
      <c r="J34" s="232">
        <v>0</v>
      </c>
      <c r="K34" s="233">
        <v>39790</v>
      </c>
      <c r="L34" s="230">
        <v>48910</v>
      </c>
      <c r="M34" s="230">
        <v>98570</v>
      </c>
      <c r="N34" s="230">
        <v>58750</v>
      </c>
      <c r="O34" s="230">
        <v>28080</v>
      </c>
      <c r="P34" s="231">
        <f t="shared" si="10"/>
        <v>274100</v>
      </c>
      <c r="Q34" s="234">
        <f t="shared" si="11"/>
        <v>280040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9540</v>
      </c>
      <c r="H36" s="187">
        <f t="shared" si="12"/>
        <v>19220</v>
      </c>
      <c r="I36" s="189">
        <f t="shared" si="12"/>
        <v>28760</v>
      </c>
      <c r="J36" s="190">
        <f t="shared" si="12"/>
        <v>0</v>
      </c>
      <c r="K36" s="228">
        <f t="shared" si="12"/>
        <v>1236670</v>
      </c>
      <c r="L36" s="187">
        <f t="shared" si="12"/>
        <v>2293490</v>
      </c>
      <c r="M36" s="187">
        <f t="shared" si="12"/>
        <v>4143760</v>
      </c>
      <c r="N36" s="187">
        <f t="shared" si="12"/>
        <v>3008890</v>
      </c>
      <c r="O36" s="187">
        <f t="shared" si="12"/>
        <v>2874290</v>
      </c>
      <c r="P36" s="189">
        <f t="shared" si="12"/>
        <v>13557100</v>
      </c>
      <c r="Q36" s="191">
        <f>SUM(Q37:Q43)</f>
        <v>13585860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533860</v>
      </c>
      <c r="L37" s="221">
        <v>1466410</v>
      </c>
      <c r="M37" s="221">
        <v>2955680</v>
      </c>
      <c r="N37" s="221">
        <v>2158700</v>
      </c>
      <c r="O37" s="221">
        <v>2206510</v>
      </c>
      <c r="P37" s="219">
        <f aca="true" t="shared" si="14" ref="P37:P43">SUM(J37:O37)</f>
        <v>9321160</v>
      </c>
      <c r="Q37" s="222">
        <f aca="true" t="shared" si="15" ref="Q37:Q43">I37+P37</f>
        <v>9321160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420980</v>
      </c>
      <c r="L38" s="221">
        <v>469690</v>
      </c>
      <c r="M38" s="221">
        <v>603680</v>
      </c>
      <c r="N38" s="221">
        <v>418420</v>
      </c>
      <c r="O38" s="221">
        <v>237550</v>
      </c>
      <c r="P38" s="219">
        <f t="shared" si="14"/>
        <v>2150320</v>
      </c>
      <c r="Q38" s="222">
        <f t="shared" si="15"/>
        <v>2150320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35650</v>
      </c>
      <c r="M39" s="221">
        <v>0</v>
      </c>
      <c r="N39" s="221">
        <v>121660</v>
      </c>
      <c r="O39" s="221">
        <v>206150</v>
      </c>
      <c r="P39" s="219">
        <f t="shared" si="14"/>
        <v>434760</v>
      </c>
      <c r="Q39" s="222">
        <f>I39+P39</f>
        <v>434760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9540</v>
      </c>
      <c r="H41" s="221">
        <v>12320</v>
      </c>
      <c r="I41" s="219">
        <f t="shared" si="13"/>
        <v>21860</v>
      </c>
      <c r="J41" s="220">
        <v>0</v>
      </c>
      <c r="K41" s="229">
        <v>209870</v>
      </c>
      <c r="L41" s="221">
        <v>306790</v>
      </c>
      <c r="M41" s="221">
        <v>574050</v>
      </c>
      <c r="N41" s="221">
        <v>305510</v>
      </c>
      <c r="O41" s="221">
        <v>223120</v>
      </c>
      <c r="P41" s="219">
        <f t="shared" si="14"/>
        <v>1619340</v>
      </c>
      <c r="Q41" s="222">
        <f t="shared" si="15"/>
        <v>1641200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6900</v>
      </c>
      <c r="I42" s="219">
        <f t="shared" si="13"/>
        <v>6900</v>
      </c>
      <c r="J42" s="220">
        <v>0</v>
      </c>
      <c r="K42" s="229">
        <v>660</v>
      </c>
      <c r="L42" s="221">
        <v>14950</v>
      </c>
      <c r="M42" s="221">
        <v>10350</v>
      </c>
      <c r="N42" s="221">
        <v>4600</v>
      </c>
      <c r="O42" s="221">
        <v>960</v>
      </c>
      <c r="P42" s="219">
        <f t="shared" si="14"/>
        <v>31520</v>
      </c>
      <c r="Q42" s="222">
        <f t="shared" si="15"/>
        <v>38420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25020</v>
      </c>
      <c r="H44" s="211">
        <f t="shared" si="16"/>
        <v>43780</v>
      </c>
      <c r="I44" s="213">
        <f t="shared" si="16"/>
        <v>68800</v>
      </c>
      <c r="J44" s="214">
        <f t="shared" si="16"/>
        <v>0</v>
      </c>
      <c r="K44" s="243">
        <f t="shared" si="16"/>
        <v>5415780</v>
      </c>
      <c r="L44" s="211">
        <f t="shared" si="16"/>
        <v>9310110</v>
      </c>
      <c r="M44" s="211">
        <f t="shared" si="16"/>
        <v>16444590</v>
      </c>
      <c r="N44" s="211">
        <f t="shared" si="16"/>
        <v>14031380</v>
      </c>
      <c r="O44" s="211">
        <f>O28+O36</f>
        <v>16779010</v>
      </c>
      <c r="P44" s="213">
        <f t="shared" si="16"/>
        <v>61980870</v>
      </c>
      <c r="Q44" s="215">
        <f>Q28+Q36</f>
        <v>62049670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平成２２年１２月月報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223</v>
      </c>
      <c r="H14" s="254">
        <v>369</v>
      </c>
      <c r="I14" s="312">
        <f>SUM(G14:H14)</f>
        <v>592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1074565</v>
      </c>
      <c r="H15" s="255">
        <v>3235549</v>
      </c>
      <c r="I15" s="314">
        <f>SUM(G15:H15)</f>
        <v>4310114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71</v>
      </c>
      <c r="H19" s="254">
        <v>469</v>
      </c>
      <c r="I19" s="312">
        <f>SUM(G19:H19)</f>
        <v>540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573975</v>
      </c>
      <c r="H20" s="255">
        <v>3242047</v>
      </c>
      <c r="I20" s="314">
        <f>SUM(G20:H20)</f>
        <v>3816022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2191</v>
      </c>
      <c r="I24" s="312">
        <f>SUM(G24:H24)</f>
        <v>2262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802814</v>
      </c>
      <c r="H25" s="256">
        <v>27289105</v>
      </c>
      <c r="I25" s="314">
        <f>SUM(G25:H25)</f>
        <v>28091919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18</v>
      </c>
      <c r="I29" s="312">
        <f>SUM(G29:H29)</f>
        <v>18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248765</v>
      </c>
      <c r="I30" s="314">
        <f>SUM(G30:H30)</f>
        <v>248765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365</v>
      </c>
      <c r="H34" s="254">
        <f>H14+H19+H24+H29</f>
        <v>3047</v>
      </c>
      <c r="I34" s="312">
        <f>SUM(G34:H34)</f>
        <v>3412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2451354</v>
      </c>
      <c r="H35" s="255">
        <f>H15+H20+H25+H30</f>
        <v>34015466</v>
      </c>
      <c r="I35" s="314">
        <f>SUM(G35:H35)</f>
        <v>36466820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2011-01-14T05:05:40Z</dcterms:modified>
  <cp:category/>
  <cp:version/>
  <cp:contentType/>
  <cp:contentStatus/>
</cp:coreProperties>
</file>