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<sst xmlns="http://schemas.openxmlformats.org/spreadsheetml/2006/main" count="346" uniqueCount="130">
  <si>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</si>
  <si>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</si>
  <si>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</si>
  <si>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</si>
  <si>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</si>
  <si>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</si>
  <si>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</si>
  <si>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</si>
  <si>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</si>
  <si>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</si>
  <si>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</si>
  <si>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</si>
  <si>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</si>
  <si>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</si>
  <si>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</si>
  <si>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</si>
  <si>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</si>
  <si>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</si>
  <si>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</si>
  <si>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</si>
  <si>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</si>
  <si>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</si>
  <si>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</si>
  <si>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</si>
  <si>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</si>
  <si>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</si>
  <si>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</si>
  <si>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</si>
  <si>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</si>
  <si>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</si>
  <si>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</si>
  <si>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</si>
  <si>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</si>
  <si>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</si>
  <si>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</si>
  <si>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</si>
  <si>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</si>
  <si>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</si>
  <si>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</si>
  <si>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</si>
  <si>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</si>
  <si>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</si>
  <si>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</si>
  <si>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</si>
  <si>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</si>
  <si>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</si>
  <si>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</si>
  <si>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</si>
  <si>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</si>
  <si>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</si>
  <si>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</si>
  <si>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</si>
  <si>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</si>
  <si>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</si>
  <si>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</si>
  <si>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</si>
  <si>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</si>
  <si>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</si>
  <si>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</si>
  <si>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</si>
  <si>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</si>
  <si>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</si>
  <si>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</si>
  <si>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</si>
  <si>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</si>
  <si>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</si>
  <si>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</si>
  <si>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</si>
  <si>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</si>
  <si>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</si>
  <si>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</si>
  <si>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</si>
  <si>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</si>
  <si>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</si>
  <si>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</si>
  <si>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</si>
  <si>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</si>
  <si>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</si>
  <si>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</si>
  <si>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</si>
  <si>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</si>
  <si>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</si>
  <si>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</si>
  <si>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</si>
  <si>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</si>
  <si>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</si>
  <si>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</si>
  <si>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</si>
  <si>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</si>
  <si>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</si>
  <si>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</si>
  <si>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</si>
  <si>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</si>
  <si>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</si>
  <si>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</si>
  <si>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</si>
  <si>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</si>
  <si>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</si>
  <si>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</si>
  <si>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</si>
  <si>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</si>
  <si>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</si>
  <si>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</si>
  <si>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</si>
  <si>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</si>
  <si>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</si>
  <si>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</si>
  <si>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</si>
  <si>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</si>
  <si>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</si>
  <si>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</si>
  <si>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</si>
  <si>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</si>
  <si>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</si>
  <si>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</si>
  <si>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</si>
  <si>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</si>
  <si>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</si>
  <si>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</si>
  <si>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</si>
  <si>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</si>
  <si>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</si>
  <si>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</si>
  <si>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</si>
  <si>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</si>
  <si>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</si>
  <si>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</si>
  <si>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</si>
  <si>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</si>
  <si>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平成２２年７月月報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</si>
</sst>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49708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49767</v>
      </c>
      <c r="T14" s="274"/>
    </row>
    <row r="15" spans="3:20" ht="21.75" customHeight="1">
      <c r="C15" s="73" t="s">
        <v>18</v>
      </c>
      <c r="D15" s="257">
        <v>41093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41239</v>
      </c>
      <c r="T15" s="274"/>
    </row>
    <row r="16" spans="3:20" ht="21.75" customHeight="1">
      <c r="C16" s="75" t="s">
        <v>19</v>
      </c>
      <c r="D16" s="257">
        <v>893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903</v>
      </c>
      <c r="T16" s="274"/>
    </row>
    <row r="17" spans="3:20" ht="21.75" customHeight="1">
      <c r="C17" s="75" t="s">
        <v>20</v>
      </c>
      <c r="D17" s="257">
        <v>309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312</v>
      </c>
      <c r="T17" s="274"/>
    </row>
    <row r="18" spans="3:20" ht="21.75" customHeight="1" thickBot="1">
      <c r="C18" s="76" t="s">
        <v>2</v>
      </c>
      <c r="D18" s="260">
        <f>SUM(D14:H15)</f>
        <v>90801</v>
      </c>
      <c r="E18" s="261"/>
      <c r="F18" s="261"/>
      <c r="G18" s="261"/>
      <c r="H18" s="262"/>
      <c r="I18" s="77" t="s">
        <v>21</v>
      </c>
      <c r="J18" s="78"/>
      <c r="K18" s="261">
        <f>S23</f>
        <v>510</v>
      </c>
      <c r="L18" s="261"/>
      <c r="M18" s="262"/>
      <c r="N18" s="77" t="s">
        <v>22</v>
      </c>
      <c r="O18" s="78"/>
      <c r="P18" s="261">
        <f>S25</f>
        <v>305</v>
      </c>
      <c r="Q18" s="261"/>
      <c r="R18" s="262"/>
      <c r="S18" s="260">
        <f>SUM(S14:T15)</f>
        <v>91006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93</v>
      </c>
      <c r="E23" s="258"/>
      <c r="F23" s="259"/>
      <c r="G23" s="257">
        <v>1</v>
      </c>
      <c r="H23" s="258"/>
      <c r="I23" s="259"/>
      <c r="J23" s="257">
        <v>403</v>
      </c>
      <c r="K23" s="258"/>
      <c r="L23" s="259"/>
      <c r="M23" s="257">
        <v>0</v>
      </c>
      <c r="N23" s="258"/>
      <c r="O23" s="259"/>
      <c r="P23" s="257">
        <v>13</v>
      </c>
      <c r="Q23" s="258"/>
      <c r="R23" s="259"/>
      <c r="S23" s="89">
        <f>SUM(D23:R23)</f>
        <v>510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72</v>
      </c>
      <c r="E25" s="261"/>
      <c r="F25" s="262"/>
      <c r="G25" s="260">
        <v>1</v>
      </c>
      <c r="H25" s="261"/>
      <c r="I25" s="262"/>
      <c r="J25" s="260">
        <v>230</v>
      </c>
      <c r="K25" s="261"/>
      <c r="L25" s="262"/>
      <c r="M25" s="260">
        <v>0</v>
      </c>
      <c r="N25" s="261"/>
      <c r="O25" s="262"/>
      <c r="P25" s="260">
        <v>2</v>
      </c>
      <c r="Q25" s="261"/>
      <c r="R25" s="262"/>
      <c r="S25" s="90">
        <f>SUM(D25:R25)</f>
        <v>305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5" sqref="A5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2783</v>
      </c>
      <c r="G12" s="91">
        <f>SUM(G13:G14)</f>
        <v>1577</v>
      </c>
      <c r="H12" s="92">
        <f>SUM(F12:G12)</f>
        <v>4360</v>
      </c>
      <c r="I12" s="93">
        <f aca="true" t="shared" si="0" ref="I12:N12">SUM(I13:I14)</f>
        <v>0</v>
      </c>
      <c r="J12" s="95">
        <f t="shared" si="0"/>
        <v>2690</v>
      </c>
      <c r="K12" s="91">
        <f t="shared" si="0"/>
        <v>2013</v>
      </c>
      <c r="L12" s="91">
        <f t="shared" si="0"/>
        <v>1923</v>
      </c>
      <c r="M12" s="91">
        <f t="shared" si="0"/>
        <v>1390</v>
      </c>
      <c r="N12" s="91">
        <f t="shared" si="0"/>
        <v>1548</v>
      </c>
      <c r="O12" s="91">
        <f>SUM(I12:N12)</f>
        <v>9564</v>
      </c>
      <c r="P12" s="94">
        <f>H12+O12</f>
        <v>13924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455</v>
      </c>
      <c r="G13" s="91">
        <v>251</v>
      </c>
      <c r="H13" s="92">
        <f>SUM(F13:G13)</f>
        <v>706</v>
      </c>
      <c r="I13" s="93">
        <v>0</v>
      </c>
      <c r="J13" s="95">
        <v>363</v>
      </c>
      <c r="K13" s="91">
        <v>289</v>
      </c>
      <c r="L13" s="91">
        <v>227</v>
      </c>
      <c r="M13" s="91">
        <v>150</v>
      </c>
      <c r="N13" s="91">
        <v>189</v>
      </c>
      <c r="O13" s="91">
        <f>SUM(I13:N13)</f>
        <v>1218</v>
      </c>
      <c r="P13" s="94">
        <f>H13+O13</f>
        <v>1924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2328</v>
      </c>
      <c r="G14" s="91">
        <v>1326</v>
      </c>
      <c r="H14" s="92">
        <f>SUM(F14:G14)</f>
        <v>3654</v>
      </c>
      <c r="I14" s="93">
        <v>0</v>
      </c>
      <c r="J14" s="95">
        <v>2327</v>
      </c>
      <c r="K14" s="91">
        <v>1724</v>
      </c>
      <c r="L14" s="91">
        <v>1696</v>
      </c>
      <c r="M14" s="91">
        <v>1240</v>
      </c>
      <c r="N14" s="91">
        <v>1359</v>
      </c>
      <c r="O14" s="91">
        <f>SUM(I14:N14)</f>
        <v>8346</v>
      </c>
      <c r="P14" s="94">
        <f>H14+O14</f>
        <v>12000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63</v>
      </c>
      <c r="G15" s="91">
        <v>52</v>
      </c>
      <c r="H15" s="92">
        <f>SUM(F15:G15)</f>
        <v>115</v>
      </c>
      <c r="I15" s="93">
        <v>0</v>
      </c>
      <c r="J15" s="95">
        <v>97</v>
      </c>
      <c r="K15" s="91">
        <v>86</v>
      </c>
      <c r="L15" s="91">
        <v>56</v>
      </c>
      <c r="M15" s="91">
        <v>48</v>
      </c>
      <c r="N15" s="91">
        <v>69</v>
      </c>
      <c r="O15" s="91">
        <f>SUM(I15:N15)</f>
        <v>356</v>
      </c>
      <c r="P15" s="94">
        <f>H15+O15</f>
        <v>471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2846</v>
      </c>
      <c r="G16" s="96">
        <f>G12+G15</f>
        <v>1629</v>
      </c>
      <c r="H16" s="97">
        <f>SUM(F16:G16)</f>
        <v>4475</v>
      </c>
      <c r="I16" s="98">
        <f aca="true" t="shared" si="1" ref="I16:N16">I12+I15</f>
        <v>0</v>
      </c>
      <c r="J16" s="100">
        <f t="shared" si="1"/>
        <v>2787</v>
      </c>
      <c r="K16" s="96">
        <f t="shared" si="1"/>
        <v>2099</v>
      </c>
      <c r="L16" s="96">
        <f t="shared" si="1"/>
        <v>1979</v>
      </c>
      <c r="M16" s="96">
        <f t="shared" si="1"/>
        <v>1438</v>
      </c>
      <c r="N16" s="96">
        <f t="shared" si="1"/>
        <v>1617</v>
      </c>
      <c r="O16" s="96">
        <f>SUM(I16:N16)</f>
        <v>9920</v>
      </c>
      <c r="P16" s="99">
        <f>H16+O16</f>
        <v>14395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1949</v>
      </c>
      <c r="G21" s="91">
        <v>1161</v>
      </c>
      <c r="H21" s="92">
        <f>SUM(F21:G21)</f>
        <v>3110</v>
      </c>
      <c r="I21" s="93">
        <v>0</v>
      </c>
      <c r="J21" s="95">
        <v>1962</v>
      </c>
      <c r="K21" s="91">
        <v>1390</v>
      </c>
      <c r="L21" s="91">
        <v>1097</v>
      </c>
      <c r="M21" s="91">
        <v>627</v>
      </c>
      <c r="N21" s="91">
        <v>544</v>
      </c>
      <c r="O21" s="101">
        <f>SUM(I21:N21)</f>
        <v>5620</v>
      </c>
      <c r="P21" s="94">
        <f>O21+H21</f>
        <v>8730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35</v>
      </c>
      <c r="G22" s="91">
        <v>48</v>
      </c>
      <c r="H22" s="92">
        <f>SUM(F22:G22)</f>
        <v>83</v>
      </c>
      <c r="I22" s="93">
        <v>0</v>
      </c>
      <c r="J22" s="95">
        <v>75</v>
      </c>
      <c r="K22" s="91">
        <v>69</v>
      </c>
      <c r="L22" s="91">
        <v>43</v>
      </c>
      <c r="M22" s="91">
        <v>33</v>
      </c>
      <c r="N22" s="91">
        <v>33</v>
      </c>
      <c r="O22" s="101">
        <f>SUM(I22:N22)</f>
        <v>253</v>
      </c>
      <c r="P22" s="94">
        <f>O22+H22</f>
        <v>336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1984</v>
      </c>
      <c r="G23" s="96">
        <f aca="true" t="shared" si="2" ref="G23:N23">SUM(G21:G22)</f>
        <v>1209</v>
      </c>
      <c r="H23" s="97">
        <f>SUM(F23:G23)</f>
        <v>3193</v>
      </c>
      <c r="I23" s="98">
        <f t="shared" si="2"/>
        <v>0</v>
      </c>
      <c r="J23" s="100">
        <f t="shared" si="2"/>
        <v>2037</v>
      </c>
      <c r="K23" s="96">
        <f t="shared" si="2"/>
        <v>1459</v>
      </c>
      <c r="L23" s="96">
        <f t="shared" si="2"/>
        <v>1140</v>
      </c>
      <c r="M23" s="96">
        <f t="shared" si="2"/>
        <v>660</v>
      </c>
      <c r="N23" s="96">
        <f t="shared" si="2"/>
        <v>577</v>
      </c>
      <c r="O23" s="102">
        <f>SUM(I23:N23)</f>
        <v>5873</v>
      </c>
      <c r="P23" s="99">
        <f>O23+H23</f>
        <v>9066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2</v>
      </c>
      <c r="G28" s="91">
        <v>15</v>
      </c>
      <c r="H28" s="92">
        <f>SUM(F28:G28)</f>
        <v>17</v>
      </c>
      <c r="I28" s="93">
        <v>0</v>
      </c>
      <c r="J28" s="95">
        <v>128</v>
      </c>
      <c r="K28" s="91">
        <v>118</v>
      </c>
      <c r="L28" s="91">
        <v>121</v>
      </c>
      <c r="M28" s="91">
        <v>95</v>
      </c>
      <c r="N28" s="91">
        <v>66</v>
      </c>
      <c r="O28" s="101">
        <f>SUM(I28:N28)</f>
        <v>528</v>
      </c>
      <c r="P28" s="94">
        <f>O28+H28</f>
        <v>545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0</v>
      </c>
      <c r="L29" s="91">
        <v>4</v>
      </c>
      <c r="M29" s="91">
        <v>0</v>
      </c>
      <c r="N29" s="91">
        <v>3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2</v>
      </c>
      <c r="G30" s="96">
        <f>SUM(G28:G29)</f>
        <v>15</v>
      </c>
      <c r="H30" s="97">
        <f>SUM(F30:G30)</f>
        <v>17</v>
      </c>
      <c r="I30" s="98">
        <f aca="true" t="shared" si="3" ref="I30:N30">SUM(I28:I29)</f>
        <v>0</v>
      </c>
      <c r="J30" s="100">
        <f t="shared" si="3"/>
        <v>129</v>
      </c>
      <c r="K30" s="96">
        <f t="shared" si="3"/>
        <v>118</v>
      </c>
      <c r="L30" s="96">
        <f t="shared" si="3"/>
        <v>125</v>
      </c>
      <c r="M30" s="96">
        <f t="shared" si="3"/>
        <v>95</v>
      </c>
      <c r="N30" s="96">
        <f t="shared" si="3"/>
        <v>69</v>
      </c>
      <c r="O30" s="102">
        <f>SUM(I30:N30)</f>
        <v>536</v>
      </c>
      <c r="P30" s="99">
        <f>O30+H30</f>
        <v>553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62</v>
      </c>
      <c r="J35" s="105">
        <f t="shared" si="4"/>
        <v>157</v>
      </c>
      <c r="K35" s="105">
        <f t="shared" si="4"/>
        <v>294</v>
      </c>
      <c r="L35" s="105">
        <f t="shared" si="4"/>
        <v>302</v>
      </c>
      <c r="M35" s="105">
        <f t="shared" si="4"/>
        <v>399</v>
      </c>
      <c r="N35" s="106">
        <f aca="true" t="shared" si="6" ref="N35:N44">SUM(I35:M35)</f>
        <v>1214</v>
      </c>
      <c r="O35" s="107">
        <f aca="true" t="shared" si="7" ref="O35:O43">SUM(H35+N35)</f>
        <v>1214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62</v>
      </c>
      <c r="J36" s="91">
        <v>157</v>
      </c>
      <c r="K36" s="91">
        <v>294</v>
      </c>
      <c r="L36" s="91">
        <v>301</v>
      </c>
      <c r="M36" s="91">
        <v>392</v>
      </c>
      <c r="N36" s="101">
        <f t="shared" si="6"/>
        <v>1206</v>
      </c>
      <c r="O36" s="94">
        <f t="shared" si="7"/>
        <v>1206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7</v>
      </c>
      <c r="N37" s="102">
        <f t="shared" si="6"/>
        <v>8</v>
      </c>
      <c r="O37" s="99">
        <f t="shared" si="7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145</v>
      </c>
      <c r="J38" s="105">
        <f>SUM(J39:J40)</f>
        <v>190</v>
      </c>
      <c r="K38" s="105">
        <f>SUM(K39:K40)</f>
        <v>274</v>
      </c>
      <c r="L38" s="105">
        <f>SUM(L39:L40)</f>
        <v>179</v>
      </c>
      <c r="M38" s="105">
        <f>SUM(M39:M40)</f>
        <v>145</v>
      </c>
      <c r="N38" s="106">
        <f t="shared" si="6"/>
        <v>933</v>
      </c>
      <c r="O38" s="107">
        <f t="shared" si="7"/>
        <v>933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144</v>
      </c>
      <c r="J39" s="91">
        <v>185</v>
      </c>
      <c r="K39" s="91">
        <v>272</v>
      </c>
      <c r="L39" s="91">
        <v>178</v>
      </c>
      <c r="M39" s="91">
        <v>138</v>
      </c>
      <c r="N39" s="101">
        <f t="shared" si="6"/>
        <v>917</v>
      </c>
      <c r="O39" s="94">
        <f t="shared" si="7"/>
        <v>917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1</v>
      </c>
      <c r="J40" s="96">
        <v>5</v>
      </c>
      <c r="K40" s="96">
        <v>2</v>
      </c>
      <c r="L40" s="96">
        <v>1</v>
      </c>
      <c r="M40" s="96">
        <v>7</v>
      </c>
      <c r="N40" s="102">
        <f t="shared" si="6"/>
        <v>16</v>
      </c>
      <c r="O40" s="99">
        <f t="shared" si="7"/>
        <v>16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5</v>
      </c>
      <c r="J41" s="105">
        <f>SUM(J42:J43)</f>
        <v>6</v>
      </c>
      <c r="K41" s="105">
        <f>SUM(K42:K43)</f>
        <v>11</v>
      </c>
      <c r="L41" s="105">
        <f>SUM(L42:L43)</f>
        <v>34</v>
      </c>
      <c r="M41" s="105">
        <f>SUM(M42:M43)</f>
        <v>170</v>
      </c>
      <c r="N41" s="106">
        <f t="shared" si="6"/>
        <v>226</v>
      </c>
      <c r="O41" s="107">
        <f t="shared" si="7"/>
        <v>226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5</v>
      </c>
      <c r="J42" s="91">
        <v>5</v>
      </c>
      <c r="K42" s="91">
        <v>11</v>
      </c>
      <c r="L42" s="91">
        <v>32</v>
      </c>
      <c r="M42" s="91">
        <v>169</v>
      </c>
      <c r="N42" s="101">
        <f t="shared" si="6"/>
        <v>222</v>
      </c>
      <c r="O42" s="94">
        <f t="shared" si="7"/>
        <v>222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2</v>
      </c>
      <c r="M43" s="96">
        <v>1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212</v>
      </c>
      <c r="J44" s="96">
        <v>352</v>
      </c>
      <c r="K44" s="96">
        <v>578</v>
      </c>
      <c r="L44" s="96">
        <v>512</v>
      </c>
      <c r="M44" s="96">
        <v>710</v>
      </c>
      <c r="N44" s="102">
        <f t="shared" si="6"/>
        <v>2364</v>
      </c>
      <c r="O44" s="110">
        <f>H44+N44</f>
        <v>2364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5" sqref="A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平成２２年７月月報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4602</v>
      </c>
      <c r="H12" s="183">
        <f t="shared" si="0"/>
        <v>3179</v>
      </c>
      <c r="I12" s="184">
        <f t="shared" si="0"/>
        <v>7781</v>
      </c>
      <c r="J12" s="185">
        <f>J13+J19+J22+J26+J30+J31</f>
        <v>0</v>
      </c>
      <c r="K12" s="183">
        <f t="shared" si="0"/>
        <v>6063</v>
      </c>
      <c r="L12" s="182">
        <f t="shared" si="0"/>
        <v>4911</v>
      </c>
      <c r="M12" s="182">
        <f t="shared" si="0"/>
        <v>4163</v>
      </c>
      <c r="N12" s="182">
        <f t="shared" si="0"/>
        <v>2638</v>
      </c>
      <c r="O12" s="183">
        <f t="shared" si="0"/>
        <v>2574</v>
      </c>
      <c r="P12" s="182">
        <f t="shared" si="0"/>
        <v>20349</v>
      </c>
      <c r="Q12" s="186">
        <f t="shared" si="0"/>
        <v>28130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1570</v>
      </c>
      <c r="H13" s="188">
        <f t="shared" si="1"/>
        <v>917</v>
      </c>
      <c r="I13" s="189">
        <f t="shared" si="1"/>
        <v>2487</v>
      </c>
      <c r="J13" s="190">
        <f t="shared" si="1"/>
        <v>0</v>
      </c>
      <c r="K13" s="188">
        <f t="shared" si="1"/>
        <v>1826</v>
      </c>
      <c r="L13" s="187">
        <f t="shared" si="1"/>
        <v>1451</v>
      </c>
      <c r="M13" s="187">
        <f t="shared" si="1"/>
        <v>1280</v>
      </c>
      <c r="N13" s="187">
        <f t="shared" si="1"/>
        <v>918</v>
      </c>
      <c r="O13" s="188">
        <f t="shared" si="1"/>
        <v>1235</v>
      </c>
      <c r="P13" s="187">
        <f t="shared" si="1"/>
        <v>6710</v>
      </c>
      <c r="Q13" s="191">
        <f t="shared" si="1"/>
        <v>9197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1390</v>
      </c>
      <c r="H14" s="188">
        <v>699</v>
      </c>
      <c r="I14" s="189">
        <f>SUM(G14:H14)</f>
        <v>2089</v>
      </c>
      <c r="J14" s="190">
        <v>0</v>
      </c>
      <c r="K14" s="188">
        <v>1235</v>
      </c>
      <c r="L14" s="187">
        <v>790</v>
      </c>
      <c r="M14" s="187">
        <v>635</v>
      </c>
      <c r="N14" s="187">
        <v>399</v>
      </c>
      <c r="O14" s="188">
        <v>444</v>
      </c>
      <c r="P14" s="187">
        <f>SUM(J14:O14)</f>
        <v>3503</v>
      </c>
      <c r="Q14" s="191">
        <f>I14+P14</f>
        <v>5592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12</v>
      </c>
      <c r="M15" s="187">
        <v>28</v>
      </c>
      <c r="N15" s="187">
        <v>51</v>
      </c>
      <c r="O15" s="188">
        <v>162</v>
      </c>
      <c r="P15" s="187">
        <f>SUM(J15:O15)</f>
        <v>257</v>
      </c>
      <c r="Q15" s="191">
        <f>I15+P15</f>
        <v>258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70</v>
      </c>
      <c r="H16" s="188">
        <v>119</v>
      </c>
      <c r="I16" s="189">
        <f>SUM(G16:H16)</f>
        <v>189</v>
      </c>
      <c r="J16" s="190">
        <v>0</v>
      </c>
      <c r="K16" s="188">
        <v>254</v>
      </c>
      <c r="L16" s="187">
        <v>266</v>
      </c>
      <c r="M16" s="187">
        <v>271</v>
      </c>
      <c r="N16" s="187">
        <v>211</v>
      </c>
      <c r="O16" s="188">
        <v>289</v>
      </c>
      <c r="P16" s="187">
        <f>SUM(J16:O16)</f>
        <v>1291</v>
      </c>
      <c r="Q16" s="191">
        <f>I16+P16</f>
        <v>1480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11</v>
      </c>
      <c r="H17" s="188">
        <v>16</v>
      </c>
      <c r="I17" s="189">
        <f>SUM(G17:H17)</f>
        <v>27</v>
      </c>
      <c r="J17" s="190">
        <v>0</v>
      </c>
      <c r="K17" s="188">
        <v>25</v>
      </c>
      <c r="L17" s="187">
        <v>32</v>
      </c>
      <c r="M17" s="187">
        <v>14</v>
      </c>
      <c r="N17" s="187">
        <v>19</v>
      </c>
      <c r="O17" s="188">
        <v>12</v>
      </c>
      <c r="P17" s="187">
        <f>SUM(J17:O17)</f>
        <v>102</v>
      </c>
      <c r="Q17" s="191">
        <f>I17+P17</f>
        <v>129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99</v>
      </c>
      <c r="H18" s="188">
        <v>82</v>
      </c>
      <c r="I18" s="189">
        <f>SUM(G18:H18)</f>
        <v>181</v>
      </c>
      <c r="J18" s="190">
        <v>0</v>
      </c>
      <c r="K18" s="188">
        <v>308</v>
      </c>
      <c r="L18" s="187">
        <v>351</v>
      </c>
      <c r="M18" s="187">
        <v>332</v>
      </c>
      <c r="N18" s="187">
        <v>238</v>
      </c>
      <c r="O18" s="188">
        <v>328</v>
      </c>
      <c r="P18" s="187">
        <f>SUM(J18:O18)</f>
        <v>1557</v>
      </c>
      <c r="Q18" s="191">
        <f>I18+P18</f>
        <v>1738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606</v>
      </c>
      <c r="H19" s="188">
        <f t="shared" si="2"/>
        <v>530</v>
      </c>
      <c r="I19" s="189">
        <f t="shared" si="2"/>
        <v>1136</v>
      </c>
      <c r="J19" s="190">
        <f t="shared" si="2"/>
        <v>0</v>
      </c>
      <c r="K19" s="188">
        <f t="shared" si="2"/>
        <v>1151</v>
      </c>
      <c r="L19" s="187">
        <f>SUM(L20:L21)</f>
        <v>909</v>
      </c>
      <c r="M19" s="187">
        <f t="shared" si="2"/>
        <v>717</v>
      </c>
      <c r="N19" s="187">
        <f t="shared" si="2"/>
        <v>393</v>
      </c>
      <c r="O19" s="188">
        <f t="shared" si="2"/>
        <v>187</v>
      </c>
      <c r="P19" s="187">
        <f>SUM(P20:P21)</f>
        <v>3357</v>
      </c>
      <c r="Q19" s="191">
        <f t="shared" si="2"/>
        <v>4493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500</v>
      </c>
      <c r="H20" s="188">
        <v>426</v>
      </c>
      <c r="I20" s="189">
        <f>SUM(G20:H20)</f>
        <v>926</v>
      </c>
      <c r="J20" s="190">
        <v>0</v>
      </c>
      <c r="K20" s="188">
        <v>943</v>
      </c>
      <c r="L20" s="187">
        <v>682</v>
      </c>
      <c r="M20" s="187">
        <v>548</v>
      </c>
      <c r="N20" s="187">
        <v>306</v>
      </c>
      <c r="O20" s="188">
        <v>157</v>
      </c>
      <c r="P20" s="187">
        <f>SUM(J20:O20)</f>
        <v>2636</v>
      </c>
      <c r="Q20" s="191">
        <f>I20+P20</f>
        <v>3562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106</v>
      </c>
      <c r="H21" s="188">
        <v>104</v>
      </c>
      <c r="I21" s="189">
        <f>SUM(G21:H21)</f>
        <v>210</v>
      </c>
      <c r="J21" s="190">
        <v>0</v>
      </c>
      <c r="K21" s="188">
        <v>208</v>
      </c>
      <c r="L21" s="187">
        <v>227</v>
      </c>
      <c r="M21" s="187">
        <v>169</v>
      </c>
      <c r="N21" s="187">
        <v>87</v>
      </c>
      <c r="O21" s="188">
        <v>30</v>
      </c>
      <c r="P21" s="187">
        <f>SUM(J21:O21)</f>
        <v>721</v>
      </c>
      <c r="Q21" s="191">
        <f>I21+P21</f>
        <v>931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31</v>
      </c>
      <c r="I22" s="189">
        <f t="shared" si="3"/>
        <v>37</v>
      </c>
      <c r="J22" s="190">
        <f t="shared" si="3"/>
        <v>0</v>
      </c>
      <c r="K22" s="188">
        <f t="shared" si="3"/>
        <v>158</v>
      </c>
      <c r="L22" s="187">
        <f t="shared" si="3"/>
        <v>164</v>
      </c>
      <c r="M22" s="187">
        <f t="shared" si="3"/>
        <v>234</v>
      </c>
      <c r="N22" s="187">
        <f t="shared" si="3"/>
        <v>150</v>
      </c>
      <c r="O22" s="188">
        <f t="shared" si="3"/>
        <v>114</v>
      </c>
      <c r="P22" s="187">
        <f t="shared" si="3"/>
        <v>820</v>
      </c>
      <c r="Q22" s="191">
        <f t="shared" si="3"/>
        <v>857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25</v>
      </c>
      <c r="I23" s="189">
        <f>SUM(G23:H23)</f>
        <v>31</v>
      </c>
      <c r="J23" s="190">
        <v>0</v>
      </c>
      <c r="K23" s="188">
        <v>140</v>
      </c>
      <c r="L23" s="187">
        <v>137</v>
      </c>
      <c r="M23" s="187">
        <v>186</v>
      </c>
      <c r="N23" s="187">
        <v>129</v>
      </c>
      <c r="O23" s="188">
        <v>91</v>
      </c>
      <c r="P23" s="187">
        <f>SUM(J23:O23)</f>
        <v>683</v>
      </c>
      <c r="Q23" s="191">
        <f>I23+P23</f>
        <v>714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6</v>
      </c>
      <c r="I24" s="189">
        <f>SUM(G24:H24)</f>
        <v>6</v>
      </c>
      <c r="J24" s="190">
        <v>0</v>
      </c>
      <c r="K24" s="188">
        <v>18</v>
      </c>
      <c r="L24" s="187">
        <v>27</v>
      </c>
      <c r="M24" s="187">
        <v>48</v>
      </c>
      <c r="N24" s="187">
        <v>21</v>
      </c>
      <c r="O24" s="188">
        <v>23</v>
      </c>
      <c r="P24" s="187">
        <f>SUM(J24:O24)</f>
        <v>137</v>
      </c>
      <c r="Q24" s="191">
        <f>I24+P24</f>
        <v>143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445</v>
      </c>
      <c r="H26" s="188">
        <f t="shared" si="4"/>
        <v>490</v>
      </c>
      <c r="I26" s="189">
        <f t="shared" si="4"/>
        <v>935</v>
      </c>
      <c r="J26" s="190">
        <f t="shared" si="4"/>
        <v>0</v>
      </c>
      <c r="K26" s="188">
        <f t="shared" si="4"/>
        <v>885</v>
      </c>
      <c r="L26" s="187">
        <f t="shared" si="4"/>
        <v>954</v>
      </c>
      <c r="M26" s="187">
        <f t="shared" si="4"/>
        <v>822</v>
      </c>
      <c r="N26" s="187">
        <f t="shared" si="4"/>
        <v>545</v>
      </c>
      <c r="O26" s="188">
        <f t="shared" si="4"/>
        <v>494</v>
      </c>
      <c r="P26" s="187">
        <f t="shared" si="4"/>
        <v>3700</v>
      </c>
      <c r="Q26" s="191">
        <f t="shared" si="4"/>
        <v>4635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389</v>
      </c>
      <c r="H27" s="188">
        <v>452</v>
      </c>
      <c r="I27" s="189">
        <f>SUM(G27:H27)</f>
        <v>841</v>
      </c>
      <c r="J27" s="190">
        <v>0</v>
      </c>
      <c r="K27" s="188">
        <v>817</v>
      </c>
      <c r="L27" s="187">
        <v>916</v>
      </c>
      <c r="M27" s="187">
        <v>784</v>
      </c>
      <c r="N27" s="187">
        <v>525</v>
      </c>
      <c r="O27" s="188">
        <v>480</v>
      </c>
      <c r="P27" s="187">
        <f>SUM(J27:O27)</f>
        <v>3522</v>
      </c>
      <c r="Q27" s="191">
        <f>I27+P27</f>
        <v>4363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27</v>
      </c>
      <c r="H28" s="188">
        <v>19</v>
      </c>
      <c r="I28" s="189">
        <f>SUM(G28:H28)</f>
        <v>46</v>
      </c>
      <c r="J28" s="190">
        <v>0</v>
      </c>
      <c r="K28" s="188">
        <v>36</v>
      </c>
      <c r="L28" s="187">
        <v>22</v>
      </c>
      <c r="M28" s="187">
        <v>21</v>
      </c>
      <c r="N28" s="187">
        <v>14</v>
      </c>
      <c r="O28" s="188">
        <v>9</v>
      </c>
      <c r="P28" s="187">
        <f>SUM(J28:O28)</f>
        <v>102</v>
      </c>
      <c r="Q28" s="191">
        <f>I28+P28</f>
        <v>148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29</v>
      </c>
      <c r="H29" s="188">
        <v>19</v>
      </c>
      <c r="I29" s="189">
        <f>SUM(G29:H29)</f>
        <v>48</v>
      </c>
      <c r="J29" s="190">
        <v>0</v>
      </c>
      <c r="K29" s="188">
        <v>32</v>
      </c>
      <c r="L29" s="187">
        <v>16</v>
      </c>
      <c r="M29" s="187">
        <v>17</v>
      </c>
      <c r="N29" s="187">
        <v>6</v>
      </c>
      <c r="O29" s="188">
        <v>5</v>
      </c>
      <c r="P29" s="187">
        <f>SUM(J29:O29)</f>
        <v>76</v>
      </c>
      <c r="Q29" s="191">
        <f>I29+P29</f>
        <v>124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68</v>
      </c>
      <c r="H30" s="188">
        <v>44</v>
      </c>
      <c r="I30" s="189">
        <f>SUM(G30:H30)</f>
        <v>112</v>
      </c>
      <c r="J30" s="190">
        <v>0</v>
      </c>
      <c r="K30" s="188">
        <v>113</v>
      </c>
      <c r="L30" s="187">
        <v>84</v>
      </c>
      <c r="M30" s="187">
        <v>102</v>
      </c>
      <c r="N30" s="187">
        <v>60</v>
      </c>
      <c r="O30" s="188">
        <v>69</v>
      </c>
      <c r="P30" s="187">
        <f>SUM(J30:O30)</f>
        <v>428</v>
      </c>
      <c r="Q30" s="191">
        <f>I30+P30</f>
        <v>540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1907</v>
      </c>
      <c r="H31" s="193">
        <v>1167</v>
      </c>
      <c r="I31" s="194">
        <f>SUM(G31:H31)</f>
        <v>3074</v>
      </c>
      <c r="J31" s="195">
        <v>0</v>
      </c>
      <c r="K31" s="193">
        <v>1930</v>
      </c>
      <c r="L31" s="192">
        <v>1349</v>
      </c>
      <c r="M31" s="192">
        <v>1008</v>
      </c>
      <c r="N31" s="192">
        <v>572</v>
      </c>
      <c r="O31" s="193">
        <v>475</v>
      </c>
      <c r="P31" s="194">
        <f>SUM(J31:O31)</f>
        <v>5334</v>
      </c>
      <c r="Q31" s="196">
        <f>I31+P31</f>
        <v>8408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2</v>
      </c>
      <c r="H32" s="183">
        <f t="shared" si="5"/>
        <v>15</v>
      </c>
      <c r="I32" s="184">
        <f t="shared" si="5"/>
        <v>17</v>
      </c>
      <c r="J32" s="185">
        <f t="shared" si="5"/>
        <v>0</v>
      </c>
      <c r="K32" s="183">
        <f t="shared" si="5"/>
        <v>129</v>
      </c>
      <c r="L32" s="182">
        <f t="shared" si="5"/>
        <v>121</v>
      </c>
      <c r="M32" s="182">
        <f t="shared" si="5"/>
        <v>128</v>
      </c>
      <c r="N32" s="182">
        <f t="shared" si="5"/>
        <v>99</v>
      </c>
      <c r="O32" s="183">
        <f t="shared" si="5"/>
        <v>73</v>
      </c>
      <c r="P32" s="182">
        <f t="shared" si="5"/>
        <v>550</v>
      </c>
      <c r="Q32" s="186">
        <f t="shared" si="5"/>
        <v>567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1</v>
      </c>
      <c r="H34" s="188">
        <v>2</v>
      </c>
      <c r="I34" s="189">
        <f>SUM(G34:H34)</f>
        <v>3</v>
      </c>
      <c r="J34" s="190">
        <v>0</v>
      </c>
      <c r="K34" s="188">
        <v>28</v>
      </c>
      <c r="L34" s="187">
        <v>21</v>
      </c>
      <c r="M34" s="187">
        <v>32</v>
      </c>
      <c r="N34" s="187">
        <v>34</v>
      </c>
      <c r="O34" s="188">
        <v>29</v>
      </c>
      <c r="P34" s="187">
        <f t="shared" si="6"/>
        <v>144</v>
      </c>
      <c r="Q34" s="191">
        <f t="shared" si="7"/>
        <v>147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5</v>
      </c>
      <c r="I35" s="189">
        <f>SUM(G35:H35)</f>
        <v>6</v>
      </c>
      <c r="J35" s="190">
        <v>0</v>
      </c>
      <c r="K35" s="188">
        <v>19</v>
      </c>
      <c r="L35" s="187">
        <v>17</v>
      </c>
      <c r="M35" s="187">
        <v>22</v>
      </c>
      <c r="N35" s="187">
        <v>12</v>
      </c>
      <c r="O35" s="188">
        <v>8</v>
      </c>
      <c r="P35" s="187">
        <f t="shared" si="6"/>
        <v>78</v>
      </c>
      <c r="Q35" s="191">
        <f t="shared" si="7"/>
        <v>84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8</v>
      </c>
      <c r="I36" s="189">
        <f>SUM(G36:H36)</f>
        <v>8</v>
      </c>
      <c r="J36" s="200"/>
      <c r="K36" s="188">
        <v>82</v>
      </c>
      <c r="L36" s="187">
        <v>83</v>
      </c>
      <c r="M36" s="187">
        <v>74</v>
      </c>
      <c r="N36" s="187">
        <v>53</v>
      </c>
      <c r="O36" s="188">
        <v>36</v>
      </c>
      <c r="P36" s="187">
        <f t="shared" si="6"/>
        <v>328</v>
      </c>
      <c r="Q36" s="191">
        <f t="shared" si="7"/>
        <v>336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216</v>
      </c>
      <c r="L39" s="182">
        <f t="shared" si="8"/>
        <v>359</v>
      </c>
      <c r="M39" s="182">
        <f t="shared" si="8"/>
        <v>584</v>
      </c>
      <c r="N39" s="182">
        <f t="shared" si="8"/>
        <v>526</v>
      </c>
      <c r="O39" s="183">
        <f t="shared" si="8"/>
        <v>723</v>
      </c>
      <c r="P39" s="182">
        <f t="shared" si="8"/>
        <v>2408</v>
      </c>
      <c r="Q39" s="186">
        <f t="shared" si="8"/>
        <v>2408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62</v>
      </c>
      <c r="L40" s="187">
        <v>157</v>
      </c>
      <c r="M40" s="187">
        <v>295</v>
      </c>
      <c r="N40" s="187">
        <v>305</v>
      </c>
      <c r="O40" s="188">
        <v>401</v>
      </c>
      <c r="P40" s="187">
        <f>SUM(J40:O40)</f>
        <v>1220</v>
      </c>
      <c r="Q40" s="191">
        <f>I40+P40</f>
        <v>1220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149</v>
      </c>
      <c r="L41" s="187">
        <v>196</v>
      </c>
      <c r="M41" s="187">
        <v>278</v>
      </c>
      <c r="N41" s="187">
        <v>187</v>
      </c>
      <c r="O41" s="188">
        <v>148</v>
      </c>
      <c r="P41" s="187">
        <f>SUM(J41:O41)</f>
        <v>958</v>
      </c>
      <c r="Q41" s="191">
        <f>I41+P41</f>
        <v>958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5</v>
      </c>
      <c r="L42" s="209">
        <v>6</v>
      </c>
      <c r="M42" s="209">
        <v>11</v>
      </c>
      <c r="N42" s="209">
        <v>34</v>
      </c>
      <c r="O42" s="208">
        <v>174</v>
      </c>
      <c r="P42" s="209">
        <f>SUM(J42:O42)</f>
        <v>230</v>
      </c>
      <c r="Q42" s="210">
        <f>I42+P42</f>
        <v>230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4604</v>
      </c>
      <c r="H43" s="212">
        <f t="shared" si="9"/>
        <v>3194</v>
      </c>
      <c r="I43" s="213">
        <f t="shared" si="9"/>
        <v>7798</v>
      </c>
      <c r="J43" s="214">
        <f>J12+J32+J39</f>
        <v>0</v>
      </c>
      <c r="K43" s="212">
        <f t="shared" si="9"/>
        <v>6408</v>
      </c>
      <c r="L43" s="211">
        <f t="shared" si="9"/>
        <v>5391</v>
      </c>
      <c r="M43" s="211">
        <f t="shared" si="9"/>
        <v>4875</v>
      </c>
      <c r="N43" s="211">
        <f t="shared" si="9"/>
        <v>3263</v>
      </c>
      <c r="O43" s="212">
        <f t="shared" si="9"/>
        <v>3370</v>
      </c>
      <c r="P43" s="211">
        <f t="shared" si="9"/>
        <v>23307</v>
      </c>
      <c r="Q43" s="215">
        <f t="shared" si="9"/>
        <v>31105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5786784</v>
      </c>
      <c r="H45" s="183">
        <f t="shared" si="10"/>
        <v>6288336</v>
      </c>
      <c r="I45" s="184">
        <f t="shared" si="10"/>
        <v>12075120</v>
      </c>
      <c r="J45" s="185">
        <f t="shared" si="10"/>
        <v>0</v>
      </c>
      <c r="K45" s="183">
        <f t="shared" si="10"/>
        <v>18775279</v>
      </c>
      <c r="L45" s="182">
        <f t="shared" si="10"/>
        <v>17580117</v>
      </c>
      <c r="M45" s="182">
        <f t="shared" si="10"/>
        <v>19253334</v>
      </c>
      <c r="N45" s="182">
        <f t="shared" si="10"/>
        <v>13100240</v>
      </c>
      <c r="O45" s="183">
        <f t="shared" si="10"/>
        <v>14080344</v>
      </c>
      <c r="P45" s="182">
        <f t="shared" si="10"/>
        <v>82789314</v>
      </c>
      <c r="Q45" s="186">
        <f t="shared" si="10"/>
        <v>94864434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2762934</v>
      </c>
      <c r="H46" s="188">
        <f t="shared" si="11"/>
        <v>2183898</v>
      </c>
      <c r="I46" s="189">
        <f t="shared" si="11"/>
        <v>4946832</v>
      </c>
      <c r="J46" s="190">
        <f t="shared" si="11"/>
        <v>0</v>
      </c>
      <c r="K46" s="188">
        <f t="shared" si="11"/>
        <v>6971517</v>
      </c>
      <c r="L46" s="187">
        <f t="shared" si="11"/>
        <v>6459230</v>
      </c>
      <c r="M46" s="187">
        <f t="shared" si="11"/>
        <v>7109468</v>
      </c>
      <c r="N46" s="187">
        <f t="shared" si="11"/>
        <v>5558207</v>
      </c>
      <c r="O46" s="188">
        <f t="shared" si="11"/>
        <v>7914188</v>
      </c>
      <c r="P46" s="187">
        <f t="shared" si="11"/>
        <v>34012610</v>
      </c>
      <c r="Q46" s="191">
        <f t="shared" si="11"/>
        <v>38959442</v>
      </c>
    </row>
    <row r="47" spans="3:17" ht="18" customHeight="1">
      <c r="C47" s="130"/>
      <c r="D47" s="133"/>
      <c r="E47" s="134" t="s">
        <v>92</v>
      </c>
      <c r="F47" s="135"/>
      <c r="G47" s="187">
        <v>2499209</v>
      </c>
      <c r="H47" s="188">
        <v>1730831</v>
      </c>
      <c r="I47" s="189">
        <f>SUM(G47:H47)</f>
        <v>4230040</v>
      </c>
      <c r="J47" s="190">
        <v>0</v>
      </c>
      <c r="K47" s="188">
        <v>5662866</v>
      </c>
      <c r="L47" s="187">
        <v>4857317</v>
      </c>
      <c r="M47" s="187">
        <v>5433032</v>
      </c>
      <c r="N47" s="187">
        <v>4127221</v>
      </c>
      <c r="O47" s="188">
        <v>4947195</v>
      </c>
      <c r="P47" s="187">
        <f>SUM(J47:O47)</f>
        <v>25027631</v>
      </c>
      <c r="Q47" s="191">
        <f>I47+P47</f>
        <v>29257671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3416</v>
      </c>
      <c r="I48" s="189">
        <f>SUM(G48:H48)</f>
        <v>3416</v>
      </c>
      <c r="J48" s="190">
        <v>0</v>
      </c>
      <c r="K48" s="188">
        <v>28750</v>
      </c>
      <c r="L48" s="187">
        <v>56250</v>
      </c>
      <c r="M48" s="187">
        <v>138000</v>
      </c>
      <c r="N48" s="187">
        <v>255923</v>
      </c>
      <c r="O48" s="188">
        <v>983594</v>
      </c>
      <c r="P48" s="187">
        <f>SUM(J48:O48)</f>
        <v>1462517</v>
      </c>
      <c r="Q48" s="191">
        <f>I48+P48</f>
        <v>1465933</v>
      </c>
    </row>
    <row r="49" spans="3:17" ht="18" customHeight="1">
      <c r="C49" s="130"/>
      <c r="D49" s="133"/>
      <c r="E49" s="134" t="s">
        <v>94</v>
      </c>
      <c r="F49" s="135"/>
      <c r="G49" s="187">
        <v>146388</v>
      </c>
      <c r="H49" s="188">
        <v>346801</v>
      </c>
      <c r="I49" s="189">
        <f>SUM(G49:H49)</f>
        <v>493189</v>
      </c>
      <c r="J49" s="190">
        <v>0</v>
      </c>
      <c r="K49" s="188">
        <v>946484</v>
      </c>
      <c r="L49" s="187">
        <v>1149558</v>
      </c>
      <c r="M49" s="187">
        <v>1218251</v>
      </c>
      <c r="N49" s="187">
        <v>911580</v>
      </c>
      <c r="O49" s="188">
        <v>1648791</v>
      </c>
      <c r="P49" s="187">
        <f>SUM(J49:O49)</f>
        <v>5874664</v>
      </c>
      <c r="Q49" s="191">
        <f>I49+P49</f>
        <v>6367853</v>
      </c>
    </row>
    <row r="50" spans="3:17" ht="18" customHeight="1">
      <c r="C50" s="130"/>
      <c r="D50" s="133"/>
      <c r="E50" s="134" t="s">
        <v>95</v>
      </c>
      <c r="F50" s="135"/>
      <c r="G50" s="187">
        <v>28147</v>
      </c>
      <c r="H50" s="188">
        <v>32020</v>
      </c>
      <c r="I50" s="189">
        <f>SUM(G50:H50)</f>
        <v>60167</v>
      </c>
      <c r="J50" s="190">
        <v>0</v>
      </c>
      <c r="K50" s="188">
        <v>73747</v>
      </c>
      <c r="L50" s="187">
        <v>78755</v>
      </c>
      <c r="M50" s="187">
        <v>36745</v>
      </c>
      <c r="N50" s="187">
        <v>43013</v>
      </c>
      <c r="O50" s="188">
        <v>21608</v>
      </c>
      <c r="P50" s="187">
        <f>SUM(J50:O50)</f>
        <v>253868</v>
      </c>
      <c r="Q50" s="191">
        <f>I50+P50</f>
        <v>314035</v>
      </c>
    </row>
    <row r="51" spans="3:17" ht="18" customHeight="1">
      <c r="C51" s="130"/>
      <c r="D51" s="133"/>
      <c r="E51" s="290" t="s">
        <v>105</v>
      </c>
      <c r="F51" s="291"/>
      <c r="G51" s="187">
        <v>89190</v>
      </c>
      <c r="H51" s="188">
        <v>70830</v>
      </c>
      <c r="I51" s="189">
        <f>SUM(G51:H51)</f>
        <v>160020</v>
      </c>
      <c r="J51" s="190">
        <v>0</v>
      </c>
      <c r="K51" s="188">
        <v>259670</v>
      </c>
      <c r="L51" s="187">
        <v>317350</v>
      </c>
      <c r="M51" s="187">
        <v>283440</v>
      </c>
      <c r="N51" s="187">
        <v>220470</v>
      </c>
      <c r="O51" s="188">
        <v>313000</v>
      </c>
      <c r="P51" s="187">
        <f>SUM(J51:O51)</f>
        <v>1393930</v>
      </c>
      <c r="Q51" s="191">
        <f>I51+P51</f>
        <v>1553950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1511259</v>
      </c>
      <c r="H52" s="188">
        <f t="shared" si="12"/>
        <v>2464855</v>
      </c>
      <c r="I52" s="189">
        <f t="shared" si="12"/>
        <v>3976114</v>
      </c>
      <c r="J52" s="190">
        <f t="shared" si="12"/>
        <v>0</v>
      </c>
      <c r="K52" s="188">
        <f t="shared" si="12"/>
        <v>5971602</v>
      </c>
      <c r="L52" s="187">
        <f t="shared" si="12"/>
        <v>5728362</v>
      </c>
      <c r="M52" s="187">
        <f t="shared" si="12"/>
        <v>5342005</v>
      </c>
      <c r="N52" s="187">
        <f t="shared" si="12"/>
        <v>3129272</v>
      </c>
      <c r="O52" s="188">
        <f t="shared" si="12"/>
        <v>1594862</v>
      </c>
      <c r="P52" s="187">
        <f t="shared" si="12"/>
        <v>21766103</v>
      </c>
      <c r="Q52" s="191">
        <f t="shared" si="12"/>
        <v>25742217</v>
      </c>
    </row>
    <row r="53" spans="3:17" ht="18" customHeight="1">
      <c r="C53" s="130"/>
      <c r="D53" s="133"/>
      <c r="E53" s="137" t="s">
        <v>97</v>
      </c>
      <c r="F53" s="137"/>
      <c r="G53" s="187">
        <v>1214589</v>
      </c>
      <c r="H53" s="188">
        <v>1925668</v>
      </c>
      <c r="I53" s="189">
        <f>SUM(G53:H53)</f>
        <v>3140257</v>
      </c>
      <c r="J53" s="190">
        <v>0</v>
      </c>
      <c r="K53" s="188">
        <v>5030281</v>
      </c>
      <c r="L53" s="187">
        <v>4496297</v>
      </c>
      <c r="M53" s="187">
        <v>4238061</v>
      </c>
      <c r="N53" s="187">
        <v>2500983</v>
      </c>
      <c r="O53" s="188">
        <v>1340379</v>
      </c>
      <c r="P53" s="187">
        <f>SUM(J53:O53)</f>
        <v>17606001</v>
      </c>
      <c r="Q53" s="191">
        <f>I53+P53</f>
        <v>20746258</v>
      </c>
    </row>
    <row r="54" spans="3:17" ht="18" customHeight="1">
      <c r="C54" s="130"/>
      <c r="D54" s="133"/>
      <c r="E54" s="137" t="s">
        <v>98</v>
      </c>
      <c r="F54" s="137"/>
      <c r="G54" s="187">
        <v>296670</v>
      </c>
      <c r="H54" s="188">
        <v>539187</v>
      </c>
      <c r="I54" s="189">
        <f>SUM(G54:H54)</f>
        <v>835857</v>
      </c>
      <c r="J54" s="190">
        <v>0</v>
      </c>
      <c r="K54" s="188">
        <v>941321</v>
      </c>
      <c r="L54" s="187">
        <v>1232065</v>
      </c>
      <c r="M54" s="187">
        <v>1103944</v>
      </c>
      <c r="N54" s="187">
        <v>628289</v>
      </c>
      <c r="O54" s="188">
        <v>254483</v>
      </c>
      <c r="P54" s="187">
        <f>SUM(J54:O54)</f>
        <v>4160102</v>
      </c>
      <c r="Q54" s="191">
        <f>I54+P54</f>
        <v>4995959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9811</v>
      </c>
      <c r="H55" s="188">
        <f t="shared" si="13"/>
        <v>102210</v>
      </c>
      <c r="I55" s="189">
        <f t="shared" si="13"/>
        <v>112021</v>
      </c>
      <c r="J55" s="190">
        <f t="shared" si="13"/>
        <v>0</v>
      </c>
      <c r="K55" s="188">
        <f t="shared" si="13"/>
        <v>750896</v>
      </c>
      <c r="L55" s="187">
        <f t="shared" si="13"/>
        <v>928279</v>
      </c>
      <c r="M55" s="187">
        <f t="shared" si="13"/>
        <v>1805717</v>
      </c>
      <c r="N55" s="187">
        <f t="shared" si="13"/>
        <v>1192896</v>
      </c>
      <c r="O55" s="188">
        <f t="shared" si="13"/>
        <v>1081874</v>
      </c>
      <c r="P55" s="187">
        <f t="shared" si="13"/>
        <v>5759662</v>
      </c>
      <c r="Q55" s="191">
        <f t="shared" si="13"/>
        <v>5871683</v>
      </c>
    </row>
    <row r="56" spans="3:17" ht="18" customHeight="1">
      <c r="C56" s="130"/>
      <c r="D56" s="133"/>
      <c r="E56" s="134" t="s">
        <v>99</v>
      </c>
      <c r="F56" s="135"/>
      <c r="G56" s="187">
        <v>9811</v>
      </c>
      <c r="H56" s="188">
        <v>76730</v>
      </c>
      <c r="I56" s="189">
        <f>SUM(G56:H56)</f>
        <v>86541</v>
      </c>
      <c r="J56" s="190">
        <v>0</v>
      </c>
      <c r="K56" s="188">
        <v>660367</v>
      </c>
      <c r="L56" s="187">
        <v>771389</v>
      </c>
      <c r="M56" s="187">
        <v>1440356</v>
      </c>
      <c r="N56" s="187">
        <v>1029803</v>
      </c>
      <c r="O56" s="188">
        <v>871504</v>
      </c>
      <c r="P56" s="187">
        <f>SUM(J56:O56)</f>
        <v>4773419</v>
      </c>
      <c r="Q56" s="191">
        <f>I56+P56</f>
        <v>4859960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25480</v>
      </c>
      <c r="I57" s="189">
        <f>SUM(G57:H57)</f>
        <v>25480</v>
      </c>
      <c r="J57" s="190">
        <v>0</v>
      </c>
      <c r="K57" s="188">
        <v>90529</v>
      </c>
      <c r="L57" s="187">
        <v>156890</v>
      </c>
      <c r="M57" s="187">
        <v>365361</v>
      </c>
      <c r="N57" s="187">
        <v>163093</v>
      </c>
      <c r="O57" s="188">
        <v>210370</v>
      </c>
      <c r="P57" s="187">
        <f>SUM(J57:O57)</f>
        <v>986243</v>
      </c>
      <c r="Q57" s="191">
        <f>I57+P57</f>
        <v>1011723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295100</v>
      </c>
      <c r="H59" s="188">
        <f t="shared" si="14"/>
        <v>410078</v>
      </c>
      <c r="I59" s="189">
        <f t="shared" si="14"/>
        <v>705178</v>
      </c>
      <c r="J59" s="190">
        <f t="shared" si="14"/>
        <v>0</v>
      </c>
      <c r="K59" s="188">
        <f t="shared" si="14"/>
        <v>835652</v>
      </c>
      <c r="L59" s="187">
        <f t="shared" si="14"/>
        <v>1294476</v>
      </c>
      <c r="M59" s="187">
        <f t="shared" si="14"/>
        <v>1311361</v>
      </c>
      <c r="N59" s="187">
        <f t="shared" si="14"/>
        <v>950153</v>
      </c>
      <c r="O59" s="188">
        <f t="shared" si="14"/>
        <v>1032232</v>
      </c>
      <c r="P59" s="187">
        <f t="shared" si="14"/>
        <v>5423874</v>
      </c>
      <c r="Q59" s="191">
        <f t="shared" si="14"/>
        <v>6129052</v>
      </c>
    </row>
    <row r="60" spans="3:17" ht="18" customHeight="1">
      <c r="C60" s="130"/>
      <c r="D60" s="133"/>
      <c r="E60" s="134" t="s">
        <v>102</v>
      </c>
      <c r="F60" s="135"/>
      <c r="G60" s="187">
        <v>295100</v>
      </c>
      <c r="H60" s="188">
        <v>410078</v>
      </c>
      <c r="I60" s="189">
        <f>SUM(G60:H60)</f>
        <v>705178</v>
      </c>
      <c r="J60" s="190">
        <v>0</v>
      </c>
      <c r="K60" s="188">
        <v>835652</v>
      </c>
      <c r="L60" s="187">
        <v>1294476</v>
      </c>
      <c r="M60" s="187">
        <v>1311361</v>
      </c>
      <c r="N60" s="187">
        <v>950153</v>
      </c>
      <c r="O60" s="188">
        <v>1032232</v>
      </c>
      <c r="P60" s="187">
        <f>SUM(J60:O60)</f>
        <v>5423874</v>
      </c>
      <c r="Q60" s="191">
        <f>I60+P60</f>
        <v>6129052</v>
      </c>
    </row>
    <row r="61" spans="3:17" ht="18" customHeight="1">
      <c r="C61" s="158"/>
      <c r="D61" s="134" t="s">
        <v>106</v>
      </c>
      <c r="E61" s="136"/>
      <c r="F61" s="136"/>
      <c r="G61" s="218">
        <v>401296</v>
      </c>
      <c r="H61" s="218">
        <v>631491</v>
      </c>
      <c r="I61" s="219">
        <f>SUM(G61:H61)</f>
        <v>1032787</v>
      </c>
      <c r="J61" s="220">
        <v>0</v>
      </c>
      <c r="K61" s="218">
        <v>1920324</v>
      </c>
      <c r="L61" s="221">
        <v>1546870</v>
      </c>
      <c r="M61" s="221">
        <v>2142583</v>
      </c>
      <c r="N61" s="221">
        <v>1388160</v>
      </c>
      <c r="O61" s="218">
        <v>1688738</v>
      </c>
      <c r="P61" s="221">
        <f>SUM(J61:O61)</f>
        <v>8686675</v>
      </c>
      <c r="Q61" s="222">
        <f>I61+P61</f>
        <v>9719462</v>
      </c>
    </row>
    <row r="62" spans="3:17" ht="18" customHeight="1">
      <c r="C62" s="145"/>
      <c r="D62" s="146" t="s">
        <v>107</v>
      </c>
      <c r="E62" s="147"/>
      <c r="F62" s="147"/>
      <c r="G62" s="192">
        <v>806384</v>
      </c>
      <c r="H62" s="193">
        <v>495804</v>
      </c>
      <c r="I62" s="194">
        <f>SUM(G62:H62)</f>
        <v>1302188</v>
      </c>
      <c r="J62" s="195">
        <v>0</v>
      </c>
      <c r="K62" s="193">
        <v>2325288</v>
      </c>
      <c r="L62" s="192">
        <v>1622900</v>
      </c>
      <c r="M62" s="192">
        <v>1542200</v>
      </c>
      <c r="N62" s="192">
        <v>881552</v>
      </c>
      <c r="O62" s="193">
        <v>768450</v>
      </c>
      <c r="P62" s="194">
        <f>SUM(J62:O62)</f>
        <v>7140390</v>
      </c>
      <c r="Q62" s="196">
        <f>I62+P62</f>
        <v>8442578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7321</v>
      </c>
      <c r="H63" s="183">
        <f t="shared" si="15"/>
        <v>261965</v>
      </c>
      <c r="I63" s="184">
        <f t="shared" si="15"/>
        <v>269286</v>
      </c>
      <c r="J63" s="185">
        <f t="shared" si="15"/>
        <v>0</v>
      </c>
      <c r="K63" s="183">
        <f t="shared" si="15"/>
        <v>2564123</v>
      </c>
      <c r="L63" s="182">
        <f t="shared" si="15"/>
        <v>2543083</v>
      </c>
      <c r="M63" s="182">
        <f t="shared" si="15"/>
        <v>2812721</v>
      </c>
      <c r="N63" s="182">
        <f t="shared" si="15"/>
        <v>2222289</v>
      </c>
      <c r="O63" s="183">
        <f t="shared" si="15"/>
        <v>1597596</v>
      </c>
      <c r="P63" s="182">
        <f t="shared" si="15"/>
        <v>11739812</v>
      </c>
      <c r="Q63" s="186">
        <f t="shared" si="15"/>
        <v>12009098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2502</v>
      </c>
      <c r="H65" s="188">
        <v>12568</v>
      </c>
      <c r="I65" s="189">
        <f>SUM(G65:H65)</f>
        <v>15070</v>
      </c>
      <c r="J65" s="190">
        <v>0</v>
      </c>
      <c r="K65" s="188">
        <v>198754</v>
      </c>
      <c r="L65" s="187">
        <v>158476</v>
      </c>
      <c r="M65" s="187">
        <v>334745</v>
      </c>
      <c r="N65" s="187">
        <v>415817</v>
      </c>
      <c r="O65" s="188">
        <v>353822</v>
      </c>
      <c r="P65" s="187">
        <f t="shared" si="16"/>
        <v>1461614</v>
      </c>
      <c r="Q65" s="191">
        <f t="shared" si="17"/>
        <v>1476684</v>
      </c>
    </row>
    <row r="66" spans="3:17" ht="18" customHeight="1">
      <c r="C66" s="130"/>
      <c r="D66" s="284" t="s">
        <v>80</v>
      </c>
      <c r="E66" s="285"/>
      <c r="F66" s="286"/>
      <c r="G66" s="187">
        <v>4819</v>
      </c>
      <c r="H66" s="188">
        <v>41325</v>
      </c>
      <c r="I66" s="189">
        <f>SUM(G66:H66)</f>
        <v>46144</v>
      </c>
      <c r="J66" s="190">
        <v>0</v>
      </c>
      <c r="K66" s="188">
        <v>208314</v>
      </c>
      <c r="L66" s="187">
        <v>275602</v>
      </c>
      <c r="M66" s="187">
        <v>465108</v>
      </c>
      <c r="N66" s="187">
        <v>315934</v>
      </c>
      <c r="O66" s="188">
        <v>213840</v>
      </c>
      <c r="P66" s="187">
        <f t="shared" si="16"/>
        <v>1478798</v>
      </c>
      <c r="Q66" s="191">
        <f t="shared" si="17"/>
        <v>1524942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208072</v>
      </c>
      <c r="I67" s="189">
        <f>SUM(G67:H67)</f>
        <v>208072</v>
      </c>
      <c r="J67" s="200"/>
      <c r="K67" s="188">
        <v>2157055</v>
      </c>
      <c r="L67" s="187">
        <v>2109005</v>
      </c>
      <c r="M67" s="187">
        <v>2012868</v>
      </c>
      <c r="N67" s="187">
        <v>1490538</v>
      </c>
      <c r="O67" s="188">
        <v>1029934</v>
      </c>
      <c r="P67" s="187">
        <f t="shared" si="16"/>
        <v>8799400</v>
      </c>
      <c r="Q67" s="191">
        <f t="shared" si="17"/>
        <v>9007472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5250119</v>
      </c>
      <c r="L70" s="182">
        <f t="shared" si="18"/>
        <v>9253432</v>
      </c>
      <c r="M70" s="182">
        <f t="shared" si="18"/>
        <v>16028561</v>
      </c>
      <c r="N70" s="182">
        <f t="shared" si="18"/>
        <v>15173314</v>
      </c>
      <c r="O70" s="183">
        <f t="shared" si="18"/>
        <v>23329125</v>
      </c>
      <c r="P70" s="182">
        <f t="shared" si="18"/>
        <v>69034551</v>
      </c>
      <c r="Q70" s="186">
        <f t="shared" si="18"/>
        <v>69034551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1341918</v>
      </c>
      <c r="L71" s="187">
        <v>3751660</v>
      </c>
      <c r="M71" s="187">
        <v>7634162</v>
      </c>
      <c r="N71" s="187">
        <v>8443230</v>
      </c>
      <c r="O71" s="188">
        <v>12079750</v>
      </c>
      <c r="P71" s="187">
        <f>SUM(J71:O71)</f>
        <v>33250720</v>
      </c>
      <c r="Q71" s="191">
        <f>I71+P71</f>
        <v>33250720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3787913</v>
      </c>
      <c r="L72" s="187">
        <v>5313707</v>
      </c>
      <c r="M72" s="187">
        <v>7987254</v>
      </c>
      <c r="N72" s="187">
        <v>5459113</v>
      </c>
      <c r="O72" s="188">
        <v>4369504</v>
      </c>
      <c r="P72" s="187">
        <f>SUM(J72:O72)</f>
        <v>26917491</v>
      </c>
      <c r="Q72" s="191">
        <f>I72+P72</f>
        <v>26917491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120288</v>
      </c>
      <c r="L73" s="209">
        <v>188065</v>
      </c>
      <c r="M73" s="209">
        <v>407145</v>
      </c>
      <c r="N73" s="209">
        <v>1270971</v>
      </c>
      <c r="O73" s="208">
        <v>6879871</v>
      </c>
      <c r="P73" s="209">
        <f>SUM(J73:O73)</f>
        <v>8866340</v>
      </c>
      <c r="Q73" s="210">
        <f>I73+P73</f>
        <v>8866340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5794105</v>
      </c>
      <c r="H74" s="212">
        <f t="shared" si="19"/>
        <v>6550301</v>
      </c>
      <c r="I74" s="213">
        <f t="shared" si="19"/>
        <v>12344406</v>
      </c>
      <c r="J74" s="214">
        <f t="shared" si="19"/>
        <v>0</v>
      </c>
      <c r="K74" s="212">
        <f t="shared" si="19"/>
        <v>26589521</v>
      </c>
      <c r="L74" s="211">
        <f t="shared" si="19"/>
        <v>29376632</v>
      </c>
      <c r="M74" s="211">
        <f t="shared" si="19"/>
        <v>38094616</v>
      </c>
      <c r="N74" s="211">
        <f t="shared" si="19"/>
        <v>30495843</v>
      </c>
      <c r="O74" s="212">
        <f t="shared" si="19"/>
        <v>39007065</v>
      </c>
      <c r="P74" s="211">
        <f t="shared" si="19"/>
        <v>163563677</v>
      </c>
      <c r="Q74" s="215">
        <f t="shared" si="19"/>
        <v>175908083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65571131</v>
      </c>
      <c r="H76" s="183">
        <f t="shared" si="20"/>
        <v>68517386</v>
      </c>
      <c r="I76" s="184">
        <f t="shared" si="20"/>
        <v>134088517</v>
      </c>
      <c r="J76" s="185">
        <f t="shared" si="20"/>
        <v>0</v>
      </c>
      <c r="K76" s="223">
        <f t="shared" si="20"/>
        <v>202463613</v>
      </c>
      <c r="L76" s="182">
        <f t="shared" si="20"/>
        <v>187411478</v>
      </c>
      <c r="M76" s="182">
        <f t="shared" si="20"/>
        <v>205512062</v>
      </c>
      <c r="N76" s="182">
        <f t="shared" si="20"/>
        <v>139073491</v>
      </c>
      <c r="O76" s="183">
        <f t="shared" si="20"/>
        <v>149287358</v>
      </c>
      <c r="P76" s="182">
        <f t="shared" si="20"/>
        <v>883748002</v>
      </c>
      <c r="Q76" s="186">
        <f t="shared" si="20"/>
        <v>1017836519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29464019</v>
      </c>
      <c r="H77" s="188">
        <f t="shared" si="21"/>
        <v>23245683</v>
      </c>
      <c r="I77" s="189">
        <f t="shared" si="21"/>
        <v>52709702</v>
      </c>
      <c r="J77" s="190">
        <f t="shared" si="21"/>
        <v>0</v>
      </c>
      <c r="K77" s="224">
        <f t="shared" si="21"/>
        <v>74212724</v>
      </c>
      <c r="L77" s="187">
        <f t="shared" si="21"/>
        <v>68670324</v>
      </c>
      <c r="M77" s="187">
        <f t="shared" si="21"/>
        <v>75648046</v>
      </c>
      <c r="N77" s="187">
        <f t="shared" si="21"/>
        <v>59147809</v>
      </c>
      <c r="O77" s="188">
        <f t="shared" si="21"/>
        <v>84146185</v>
      </c>
      <c r="P77" s="187">
        <f t="shared" si="21"/>
        <v>361825088</v>
      </c>
      <c r="Q77" s="191">
        <f t="shared" si="21"/>
        <v>414534790</v>
      </c>
    </row>
    <row r="78" spans="3:17" ht="18" customHeight="1">
      <c r="C78" s="130"/>
      <c r="D78" s="133"/>
      <c r="E78" s="134" t="s">
        <v>92</v>
      </c>
      <c r="F78" s="135"/>
      <c r="G78" s="187">
        <v>26732589</v>
      </c>
      <c r="H78" s="188">
        <v>18510308</v>
      </c>
      <c r="I78" s="189">
        <f>SUM(G78:H78)</f>
        <v>45242897</v>
      </c>
      <c r="J78" s="190">
        <v>0</v>
      </c>
      <c r="K78" s="224">
        <v>60559659</v>
      </c>
      <c r="L78" s="187">
        <v>51951952</v>
      </c>
      <c r="M78" s="187">
        <v>58110991</v>
      </c>
      <c r="N78" s="187">
        <v>44145126</v>
      </c>
      <c r="O78" s="188">
        <v>52886235</v>
      </c>
      <c r="P78" s="187">
        <f>SUM(J78:O78)</f>
        <v>267653963</v>
      </c>
      <c r="Q78" s="191">
        <f>I78+P78</f>
        <v>312896860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36551</v>
      </c>
      <c r="I79" s="189">
        <f>SUM(G79:H79)</f>
        <v>36551</v>
      </c>
      <c r="J79" s="190">
        <v>0</v>
      </c>
      <c r="K79" s="224">
        <v>307625</v>
      </c>
      <c r="L79" s="187">
        <v>601875</v>
      </c>
      <c r="M79" s="187">
        <v>1476600</v>
      </c>
      <c r="N79" s="187">
        <v>2738375</v>
      </c>
      <c r="O79" s="188">
        <v>10523691</v>
      </c>
      <c r="P79" s="187">
        <f>SUM(J79:O79)</f>
        <v>15648166</v>
      </c>
      <c r="Q79" s="191">
        <f>I79+P79</f>
        <v>15684717</v>
      </c>
    </row>
    <row r="80" spans="3:17" ht="18" customHeight="1">
      <c r="C80" s="130"/>
      <c r="D80" s="133"/>
      <c r="E80" s="134" t="s">
        <v>94</v>
      </c>
      <c r="F80" s="135"/>
      <c r="G80" s="187">
        <v>1543265</v>
      </c>
      <c r="H80" s="188">
        <v>3655065</v>
      </c>
      <c r="I80" s="189">
        <f>SUM(G80:H80)</f>
        <v>5198330</v>
      </c>
      <c r="J80" s="190">
        <v>0</v>
      </c>
      <c r="K80" s="224">
        <v>9977032</v>
      </c>
      <c r="L80" s="187">
        <v>12113511</v>
      </c>
      <c r="M80" s="187">
        <v>12839570</v>
      </c>
      <c r="N80" s="187">
        <v>9607169</v>
      </c>
      <c r="O80" s="188">
        <v>17378298</v>
      </c>
      <c r="P80" s="187">
        <f>SUM(J80:O80)</f>
        <v>61915580</v>
      </c>
      <c r="Q80" s="191">
        <f>I80+P80</f>
        <v>67113910</v>
      </c>
    </row>
    <row r="81" spans="3:17" ht="18" customHeight="1">
      <c r="C81" s="130"/>
      <c r="D81" s="133"/>
      <c r="E81" s="134" t="s">
        <v>95</v>
      </c>
      <c r="F81" s="135"/>
      <c r="G81" s="187">
        <v>296265</v>
      </c>
      <c r="H81" s="188">
        <v>335459</v>
      </c>
      <c r="I81" s="189">
        <f>SUM(G81:H81)</f>
        <v>631724</v>
      </c>
      <c r="J81" s="190">
        <v>0</v>
      </c>
      <c r="K81" s="224">
        <v>771708</v>
      </c>
      <c r="L81" s="187">
        <v>829486</v>
      </c>
      <c r="M81" s="187">
        <v>386485</v>
      </c>
      <c r="N81" s="187">
        <v>452439</v>
      </c>
      <c r="O81" s="188">
        <v>227961</v>
      </c>
      <c r="P81" s="187">
        <f>SUM(J81:O81)</f>
        <v>2668079</v>
      </c>
      <c r="Q81" s="191">
        <f>I81+P81</f>
        <v>3299803</v>
      </c>
    </row>
    <row r="82" spans="3:17" ht="18" customHeight="1">
      <c r="C82" s="130"/>
      <c r="D82" s="133"/>
      <c r="E82" s="290" t="s">
        <v>105</v>
      </c>
      <c r="F82" s="291"/>
      <c r="G82" s="187">
        <v>891900</v>
      </c>
      <c r="H82" s="188">
        <v>708300</v>
      </c>
      <c r="I82" s="189">
        <f>SUM(G82:H82)</f>
        <v>1600200</v>
      </c>
      <c r="J82" s="190">
        <v>0</v>
      </c>
      <c r="K82" s="224">
        <v>2596700</v>
      </c>
      <c r="L82" s="187">
        <v>3173500</v>
      </c>
      <c r="M82" s="187">
        <v>2834400</v>
      </c>
      <c r="N82" s="187">
        <v>2204700</v>
      </c>
      <c r="O82" s="188">
        <v>3130000</v>
      </c>
      <c r="P82" s="187">
        <f>SUM(J82:O82)</f>
        <v>13939300</v>
      </c>
      <c r="Q82" s="191">
        <f>I82+P82</f>
        <v>15539500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15817002</v>
      </c>
      <c r="H83" s="188">
        <f t="shared" si="22"/>
        <v>25799622</v>
      </c>
      <c r="I83" s="189">
        <f t="shared" si="22"/>
        <v>41616624</v>
      </c>
      <c r="J83" s="190">
        <f t="shared" si="22"/>
        <v>0</v>
      </c>
      <c r="K83" s="224">
        <f t="shared" si="22"/>
        <v>62451893</v>
      </c>
      <c r="L83" s="187">
        <f t="shared" si="22"/>
        <v>59938489</v>
      </c>
      <c r="M83" s="187">
        <f t="shared" si="22"/>
        <v>55912499</v>
      </c>
      <c r="N83" s="187">
        <f t="shared" si="22"/>
        <v>32745798</v>
      </c>
      <c r="O83" s="188">
        <f t="shared" si="22"/>
        <v>16684987</v>
      </c>
      <c r="P83" s="187">
        <f t="shared" si="22"/>
        <v>227733666</v>
      </c>
      <c r="Q83" s="191">
        <f t="shared" si="22"/>
        <v>269350290</v>
      </c>
    </row>
    <row r="84" spans="3:17" ht="18" customHeight="1">
      <c r="C84" s="130"/>
      <c r="D84" s="133"/>
      <c r="E84" s="137" t="s">
        <v>97</v>
      </c>
      <c r="F84" s="137"/>
      <c r="G84" s="187">
        <v>12688718</v>
      </c>
      <c r="H84" s="188">
        <v>20114045</v>
      </c>
      <c r="I84" s="189">
        <f>SUM(G84:H84)</f>
        <v>32802763</v>
      </c>
      <c r="J84" s="190">
        <v>0</v>
      </c>
      <c r="K84" s="224">
        <v>52527007</v>
      </c>
      <c r="L84" s="187">
        <v>46948141</v>
      </c>
      <c r="M84" s="187">
        <v>44277456</v>
      </c>
      <c r="N84" s="187">
        <v>26117387</v>
      </c>
      <c r="O84" s="188">
        <v>14000206</v>
      </c>
      <c r="P84" s="187">
        <f>SUM(J84:O84)</f>
        <v>183870197</v>
      </c>
      <c r="Q84" s="191">
        <f>I84+P84</f>
        <v>216672960</v>
      </c>
    </row>
    <row r="85" spans="3:17" ht="18" customHeight="1">
      <c r="C85" s="130"/>
      <c r="D85" s="133"/>
      <c r="E85" s="137" t="s">
        <v>98</v>
      </c>
      <c r="F85" s="137"/>
      <c r="G85" s="187">
        <v>3128284</v>
      </c>
      <c r="H85" s="188">
        <v>5685577</v>
      </c>
      <c r="I85" s="189">
        <f>SUM(G85:H85)</f>
        <v>8813861</v>
      </c>
      <c r="J85" s="190">
        <v>0</v>
      </c>
      <c r="K85" s="224">
        <v>9924886</v>
      </c>
      <c r="L85" s="187">
        <v>12990348</v>
      </c>
      <c r="M85" s="187">
        <v>11635043</v>
      </c>
      <c r="N85" s="187">
        <v>6628411</v>
      </c>
      <c r="O85" s="188">
        <v>2684781</v>
      </c>
      <c r="P85" s="187">
        <f>SUM(J85:O85)</f>
        <v>43863469</v>
      </c>
      <c r="Q85" s="191">
        <f>I85+P85</f>
        <v>52677330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102523</v>
      </c>
      <c r="H86" s="188">
        <f t="shared" si="23"/>
        <v>1068079</v>
      </c>
      <c r="I86" s="189">
        <f t="shared" si="23"/>
        <v>1170602</v>
      </c>
      <c r="J86" s="190">
        <f t="shared" si="23"/>
        <v>0</v>
      </c>
      <c r="K86" s="224">
        <f t="shared" si="23"/>
        <v>7844380</v>
      </c>
      <c r="L86" s="187">
        <f t="shared" si="23"/>
        <v>9692674</v>
      </c>
      <c r="M86" s="187">
        <f t="shared" si="23"/>
        <v>18846954</v>
      </c>
      <c r="N86" s="187">
        <f t="shared" si="23"/>
        <v>12454201</v>
      </c>
      <c r="O86" s="188">
        <f t="shared" si="23"/>
        <v>11305539</v>
      </c>
      <c r="P86" s="187">
        <f t="shared" si="23"/>
        <v>60143748</v>
      </c>
      <c r="Q86" s="191">
        <f t="shared" si="23"/>
        <v>61314350</v>
      </c>
    </row>
    <row r="87" spans="3:17" ht="18" customHeight="1">
      <c r="C87" s="130"/>
      <c r="D87" s="133"/>
      <c r="E87" s="134" t="s">
        <v>99</v>
      </c>
      <c r="F87" s="135"/>
      <c r="G87" s="187">
        <v>102523</v>
      </c>
      <c r="H87" s="188">
        <v>801816</v>
      </c>
      <c r="I87" s="189">
        <f>SUM(G87:H87)</f>
        <v>904339</v>
      </c>
      <c r="J87" s="190">
        <v>0</v>
      </c>
      <c r="K87" s="224">
        <v>6898361</v>
      </c>
      <c r="L87" s="187">
        <v>8054426</v>
      </c>
      <c r="M87" s="187">
        <v>15039920</v>
      </c>
      <c r="N87" s="187">
        <v>10749888</v>
      </c>
      <c r="O87" s="188">
        <v>9107179</v>
      </c>
      <c r="P87" s="187">
        <f>SUM(J87:O87)</f>
        <v>49849774</v>
      </c>
      <c r="Q87" s="191">
        <f>I87+P87</f>
        <v>50754113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266263</v>
      </c>
      <c r="I88" s="189">
        <f>SUM(G88:H88)</f>
        <v>266263</v>
      </c>
      <c r="J88" s="190">
        <v>0</v>
      </c>
      <c r="K88" s="224">
        <v>946019</v>
      </c>
      <c r="L88" s="187">
        <v>1638248</v>
      </c>
      <c r="M88" s="187">
        <v>3807034</v>
      </c>
      <c r="N88" s="187">
        <v>1704313</v>
      </c>
      <c r="O88" s="188">
        <v>2198360</v>
      </c>
      <c r="P88" s="187">
        <f>SUM(J88:O88)</f>
        <v>10293974</v>
      </c>
      <c r="Q88" s="191">
        <f>I88+P88</f>
        <v>10560237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7371240</v>
      </c>
      <c r="H90" s="188">
        <f t="shared" si="24"/>
        <v>6509983</v>
      </c>
      <c r="I90" s="189">
        <f t="shared" si="24"/>
        <v>13881223</v>
      </c>
      <c r="J90" s="190">
        <f t="shared" si="24"/>
        <v>0</v>
      </c>
      <c r="K90" s="188">
        <f t="shared" si="24"/>
        <v>13035320</v>
      </c>
      <c r="L90" s="187">
        <f t="shared" si="24"/>
        <v>15618571</v>
      </c>
      <c r="M90" s="187">
        <f t="shared" si="24"/>
        <v>16247995</v>
      </c>
      <c r="N90" s="187">
        <f t="shared" si="24"/>
        <v>10821820</v>
      </c>
      <c r="O90" s="188">
        <f t="shared" si="24"/>
        <v>11300265</v>
      </c>
      <c r="P90" s="187">
        <f t="shared" si="24"/>
        <v>67023971</v>
      </c>
      <c r="Q90" s="191">
        <f t="shared" si="24"/>
        <v>80905194</v>
      </c>
    </row>
    <row r="91" spans="3:17" ht="18" customHeight="1">
      <c r="C91" s="130"/>
      <c r="D91" s="133"/>
      <c r="E91" s="139" t="s">
        <v>102</v>
      </c>
      <c r="F91" s="135"/>
      <c r="G91" s="187">
        <v>2951000</v>
      </c>
      <c r="H91" s="188">
        <v>4100780</v>
      </c>
      <c r="I91" s="189">
        <f>SUM(G91:H91)</f>
        <v>7051780</v>
      </c>
      <c r="J91" s="190">
        <v>0</v>
      </c>
      <c r="K91" s="188">
        <v>8356520</v>
      </c>
      <c r="L91" s="187">
        <v>12944760</v>
      </c>
      <c r="M91" s="187">
        <v>13113610</v>
      </c>
      <c r="N91" s="187">
        <v>9501530</v>
      </c>
      <c r="O91" s="188">
        <v>10322320</v>
      </c>
      <c r="P91" s="187">
        <f>SUM(J91:O91)</f>
        <v>54238740</v>
      </c>
      <c r="Q91" s="191">
        <f>I91+P91</f>
        <v>61290520</v>
      </c>
    </row>
    <row r="92" spans="3:17" ht="18" customHeight="1">
      <c r="C92" s="130"/>
      <c r="D92" s="140"/>
      <c r="E92" s="137" t="s">
        <v>74</v>
      </c>
      <c r="F92" s="141"/>
      <c r="G92" s="187">
        <v>642262</v>
      </c>
      <c r="H92" s="188">
        <v>475471</v>
      </c>
      <c r="I92" s="189">
        <f>SUM(G92:H92)</f>
        <v>1117733</v>
      </c>
      <c r="J92" s="190">
        <v>0</v>
      </c>
      <c r="K92" s="188">
        <v>1000139</v>
      </c>
      <c r="L92" s="187">
        <v>615612</v>
      </c>
      <c r="M92" s="187">
        <v>771810</v>
      </c>
      <c r="N92" s="187">
        <v>517245</v>
      </c>
      <c r="O92" s="188">
        <v>401315</v>
      </c>
      <c r="P92" s="187">
        <f>SUM(J92:O92)</f>
        <v>3306121</v>
      </c>
      <c r="Q92" s="191">
        <f>I92+P92</f>
        <v>4423854</v>
      </c>
    </row>
    <row r="93" spans="3:17" ht="18" customHeight="1">
      <c r="C93" s="130"/>
      <c r="D93" s="142"/>
      <c r="E93" s="134" t="s">
        <v>75</v>
      </c>
      <c r="F93" s="143"/>
      <c r="G93" s="187">
        <v>3777978</v>
      </c>
      <c r="H93" s="188">
        <v>1933732</v>
      </c>
      <c r="I93" s="189">
        <f>SUM(G93:H93)</f>
        <v>5711710</v>
      </c>
      <c r="J93" s="190">
        <v>0</v>
      </c>
      <c r="K93" s="188">
        <v>3678661</v>
      </c>
      <c r="L93" s="187">
        <v>2058199</v>
      </c>
      <c r="M93" s="187">
        <v>2362575</v>
      </c>
      <c r="N93" s="187">
        <v>803045</v>
      </c>
      <c r="O93" s="188">
        <v>576630</v>
      </c>
      <c r="P93" s="187">
        <f>SUM(J93:O93)</f>
        <v>9479110</v>
      </c>
      <c r="Q93" s="191">
        <f>I93+P93</f>
        <v>15190820</v>
      </c>
    </row>
    <row r="94" spans="3:17" ht="18" customHeight="1">
      <c r="C94" s="130"/>
      <c r="D94" s="133" t="s">
        <v>76</v>
      </c>
      <c r="E94" s="144"/>
      <c r="F94" s="144"/>
      <c r="G94" s="187">
        <v>4188801</v>
      </c>
      <c r="H94" s="188">
        <v>6589671</v>
      </c>
      <c r="I94" s="189">
        <f>SUM(G94:H94)</f>
        <v>10778472</v>
      </c>
      <c r="J94" s="190">
        <v>0</v>
      </c>
      <c r="K94" s="188">
        <v>20052522</v>
      </c>
      <c r="L94" s="187">
        <v>16136651</v>
      </c>
      <c r="M94" s="187">
        <v>22361008</v>
      </c>
      <c r="N94" s="187">
        <v>14475415</v>
      </c>
      <c r="O94" s="188">
        <v>17630665</v>
      </c>
      <c r="P94" s="187">
        <f>SUM(J94:O94)</f>
        <v>90656261</v>
      </c>
      <c r="Q94" s="191">
        <f>I94+P94</f>
        <v>101434733</v>
      </c>
    </row>
    <row r="95" spans="3:17" ht="18" customHeight="1">
      <c r="C95" s="145"/>
      <c r="D95" s="146" t="s">
        <v>103</v>
      </c>
      <c r="E95" s="147"/>
      <c r="F95" s="147"/>
      <c r="G95" s="192">
        <v>8627546</v>
      </c>
      <c r="H95" s="193">
        <v>5304348</v>
      </c>
      <c r="I95" s="194">
        <f>SUM(G95:H95)</f>
        <v>13931894</v>
      </c>
      <c r="J95" s="195">
        <v>0</v>
      </c>
      <c r="K95" s="193">
        <v>24866774</v>
      </c>
      <c r="L95" s="192">
        <v>17354769</v>
      </c>
      <c r="M95" s="192">
        <v>16495560</v>
      </c>
      <c r="N95" s="192">
        <v>9428448</v>
      </c>
      <c r="O95" s="193">
        <v>8219717</v>
      </c>
      <c r="P95" s="194">
        <f>SUM(J95:O95)</f>
        <v>76365268</v>
      </c>
      <c r="Q95" s="196">
        <f>I95+P95</f>
        <v>90297162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77236</v>
      </c>
      <c r="H96" s="183">
        <f t="shared" si="25"/>
        <v>2742918</v>
      </c>
      <c r="I96" s="184">
        <f t="shared" si="25"/>
        <v>2820154</v>
      </c>
      <c r="J96" s="185">
        <f t="shared" si="25"/>
        <v>0</v>
      </c>
      <c r="K96" s="223">
        <f t="shared" si="25"/>
        <v>26818749</v>
      </c>
      <c r="L96" s="182">
        <f t="shared" si="25"/>
        <v>26606928</v>
      </c>
      <c r="M96" s="182">
        <f t="shared" si="25"/>
        <v>29425312</v>
      </c>
      <c r="N96" s="182">
        <f t="shared" si="25"/>
        <v>23287174</v>
      </c>
      <c r="O96" s="183">
        <f t="shared" si="25"/>
        <v>16733686</v>
      </c>
      <c r="P96" s="182">
        <f t="shared" si="25"/>
        <v>122871849</v>
      </c>
      <c r="Q96" s="186">
        <f>SUM(Q97:Q102)</f>
        <v>125692003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26396</v>
      </c>
      <c r="H98" s="188">
        <v>132591</v>
      </c>
      <c r="I98" s="189">
        <f>SUM(G98:H98)</f>
        <v>158987</v>
      </c>
      <c r="J98" s="190">
        <v>0</v>
      </c>
      <c r="K98" s="224">
        <v>2095152</v>
      </c>
      <c r="L98" s="187">
        <v>1671911</v>
      </c>
      <c r="M98" s="187">
        <v>3531547</v>
      </c>
      <c r="N98" s="187">
        <v>4384325</v>
      </c>
      <c r="O98" s="188">
        <v>3732812</v>
      </c>
      <c r="P98" s="187">
        <f t="shared" si="26"/>
        <v>15415747</v>
      </c>
      <c r="Q98" s="191">
        <f>I98+P98</f>
        <v>15574734</v>
      </c>
    </row>
    <row r="99" spans="3:17" ht="18" customHeight="1">
      <c r="C99" s="130"/>
      <c r="D99" s="284" t="s">
        <v>80</v>
      </c>
      <c r="E99" s="285"/>
      <c r="F99" s="286"/>
      <c r="G99" s="187">
        <v>50840</v>
      </c>
      <c r="H99" s="188">
        <v>435977</v>
      </c>
      <c r="I99" s="189">
        <f>SUM(G99:H99)</f>
        <v>486817</v>
      </c>
      <c r="J99" s="190">
        <v>0</v>
      </c>
      <c r="K99" s="224">
        <v>2197706</v>
      </c>
      <c r="L99" s="187">
        <v>2907591</v>
      </c>
      <c r="M99" s="187">
        <v>4906882</v>
      </c>
      <c r="N99" s="187">
        <v>3333099</v>
      </c>
      <c r="O99" s="188">
        <v>2256011</v>
      </c>
      <c r="P99" s="187">
        <f>SUM(J99:O99)</f>
        <v>15601289</v>
      </c>
      <c r="Q99" s="191">
        <f t="shared" si="27"/>
        <v>16088106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2174350</v>
      </c>
      <c r="I100" s="189">
        <f>SUM(G100:H100)</f>
        <v>2174350</v>
      </c>
      <c r="J100" s="200"/>
      <c r="K100" s="224">
        <v>22525891</v>
      </c>
      <c r="L100" s="187">
        <v>22027426</v>
      </c>
      <c r="M100" s="187">
        <v>20986883</v>
      </c>
      <c r="N100" s="187">
        <v>15569750</v>
      </c>
      <c r="O100" s="188">
        <v>10744863</v>
      </c>
      <c r="P100" s="187">
        <f t="shared" si="26"/>
        <v>91854813</v>
      </c>
      <c r="Q100" s="191">
        <f t="shared" si="27"/>
        <v>94029163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54721901</v>
      </c>
      <c r="L103" s="182">
        <f t="shared" si="28"/>
        <v>96481327</v>
      </c>
      <c r="M103" s="182">
        <f t="shared" si="28"/>
        <v>167079703</v>
      </c>
      <c r="N103" s="182">
        <f t="shared" si="28"/>
        <v>158070840</v>
      </c>
      <c r="O103" s="183">
        <f t="shared" si="28"/>
        <v>243087168</v>
      </c>
      <c r="P103" s="182">
        <f t="shared" si="28"/>
        <v>719440939</v>
      </c>
      <c r="Q103" s="186">
        <f>SUM(Q104:Q106)</f>
        <v>719440939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13997802</v>
      </c>
      <c r="L104" s="187">
        <v>39100783</v>
      </c>
      <c r="M104" s="187">
        <v>79574346</v>
      </c>
      <c r="N104" s="187">
        <v>87942225</v>
      </c>
      <c r="O104" s="188">
        <v>125988525</v>
      </c>
      <c r="P104" s="187">
        <f>SUM(J104:O104)</f>
        <v>346603681</v>
      </c>
      <c r="Q104" s="191">
        <f>I104+P104</f>
        <v>346603681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39481295</v>
      </c>
      <c r="L105" s="187">
        <v>55429809</v>
      </c>
      <c r="M105" s="187">
        <v>83266879</v>
      </c>
      <c r="N105" s="187">
        <v>56982311</v>
      </c>
      <c r="O105" s="188">
        <v>45596529</v>
      </c>
      <c r="P105" s="187">
        <f>SUM(J105:O105)</f>
        <v>280756823</v>
      </c>
      <c r="Q105" s="191">
        <f>I105+P105</f>
        <v>280756823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1242804</v>
      </c>
      <c r="L106" s="209">
        <v>1950735</v>
      </c>
      <c r="M106" s="209">
        <v>4238478</v>
      </c>
      <c r="N106" s="209">
        <v>13146304</v>
      </c>
      <c r="O106" s="208">
        <v>71502114</v>
      </c>
      <c r="P106" s="209">
        <f>SUM(J106:O106)</f>
        <v>92080435</v>
      </c>
      <c r="Q106" s="210">
        <f>I106+P106</f>
        <v>92080435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65648367</v>
      </c>
      <c r="H107" s="212">
        <f t="shared" si="29"/>
        <v>71260304</v>
      </c>
      <c r="I107" s="213">
        <f t="shared" si="29"/>
        <v>136908671</v>
      </c>
      <c r="J107" s="214">
        <f t="shared" si="29"/>
        <v>0</v>
      </c>
      <c r="K107" s="227">
        <f t="shared" si="29"/>
        <v>284004263</v>
      </c>
      <c r="L107" s="211">
        <f t="shared" si="29"/>
        <v>310499733</v>
      </c>
      <c r="M107" s="211">
        <f t="shared" si="29"/>
        <v>402017077</v>
      </c>
      <c r="N107" s="211">
        <f t="shared" si="29"/>
        <v>320431505</v>
      </c>
      <c r="O107" s="212">
        <f t="shared" si="29"/>
        <v>409108212</v>
      </c>
      <c r="P107" s="211">
        <f t="shared" si="29"/>
        <v>1726060790</v>
      </c>
      <c r="Q107" s="215">
        <f>Q76+Q96+Q103</f>
        <v>1862969461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59875672</v>
      </c>
      <c r="H109" s="183">
        <f t="shared" si="30"/>
        <v>62190189</v>
      </c>
      <c r="I109" s="184">
        <f t="shared" si="30"/>
        <v>122065861</v>
      </c>
      <c r="J109" s="185">
        <f t="shared" si="30"/>
        <v>0</v>
      </c>
      <c r="K109" s="223">
        <f t="shared" si="30"/>
        <v>184702664</v>
      </c>
      <c r="L109" s="182">
        <f t="shared" si="30"/>
        <v>170404834</v>
      </c>
      <c r="M109" s="182">
        <f t="shared" si="30"/>
        <v>186609528</v>
      </c>
      <c r="N109" s="182">
        <f t="shared" si="30"/>
        <v>126108451</v>
      </c>
      <c r="O109" s="183">
        <f t="shared" si="30"/>
        <v>135180063</v>
      </c>
      <c r="P109" s="182">
        <f t="shared" si="30"/>
        <v>803005540</v>
      </c>
      <c r="Q109" s="186">
        <f t="shared" si="30"/>
        <v>925071401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26516869</v>
      </c>
      <c r="H110" s="188">
        <f t="shared" si="31"/>
        <v>20915486</v>
      </c>
      <c r="I110" s="189">
        <f t="shared" si="31"/>
        <v>47432355</v>
      </c>
      <c r="J110" s="190">
        <f t="shared" si="31"/>
        <v>0</v>
      </c>
      <c r="K110" s="224">
        <f t="shared" si="31"/>
        <v>66790774</v>
      </c>
      <c r="L110" s="187">
        <f t="shared" si="31"/>
        <v>61802832</v>
      </c>
      <c r="M110" s="187">
        <f t="shared" si="31"/>
        <v>68082841</v>
      </c>
      <c r="N110" s="187">
        <f t="shared" si="31"/>
        <v>53232765</v>
      </c>
      <c r="O110" s="188">
        <f t="shared" si="31"/>
        <v>75731209</v>
      </c>
      <c r="P110" s="187">
        <f t="shared" si="31"/>
        <v>325640421</v>
      </c>
      <c r="Q110" s="191">
        <f t="shared" si="31"/>
        <v>373072776</v>
      </c>
    </row>
    <row r="111" spans="3:17" ht="18" customHeight="1">
      <c r="C111" s="130"/>
      <c r="D111" s="133"/>
      <c r="E111" s="134" t="s">
        <v>92</v>
      </c>
      <c r="F111" s="135"/>
      <c r="G111" s="187">
        <v>24058615</v>
      </c>
      <c r="H111" s="188">
        <v>16653696</v>
      </c>
      <c r="I111" s="189">
        <f>SUM(G111:H111)</f>
        <v>40712311</v>
      </c>
      <c r="J111" s="190">
        <v>0</v>
      </c>
      <c r="K111" s="224">
        <v>54503115</v>
      </c>
      <c r="L111" s="187">
        <v>46756404</v>
      </c>
      <c r="M111" s="187">
        <v>52299603</v>
      </c>
      <c r="N111" s="187">
        <v>39730446</v>
      </c>
      <c r="O111" s="188">
        <v>47597415</v>
      </c>
      <c r="P111" s="187">
        <f>SUM(J111:O111)</f>
        <v>240886983</v>
      </c>
      <c r="Q111" s="191">
        <f>I111+P111</f>
        <v>281599294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32895</v>
      </c>
      <c r="I112" s="189">
        <f>SUM(G112:H112)</f>
        <v>32895</v>
      </c>
      <c r="J112" s="190">
        <v>0</v>
      </c>
      <c r="K112" s="224">
        <v>276861</v>
      </c>
      <c r="L112" s="187">
        <v>541685</v>
      </c>
      <c r="M112" s="187">
        <v>1328934</v>
      </c>
      <c r="N112" s="187">
        <v>2464526</v>
      </c>
      <c r="O112" s="188">
        <v>9471289</v>
      </c>
      <c r="P112" s="187">
        <f>SUM(J112:O112)</f>
        <v>14083295</v>
      </c>
      <c r="Q112" s="191">
        <f>I112+P112</f>
        <v>14116190</v>
      </c>
    </row>
    <row r="113" spans="3:17" ht="18" customHeight="1">
      <c r="C113" s="130"/>
      <c r="D113" s="133"/>
      <c r="E113" s="134" t="s">
        <v>94</v>
      </c>
      <c r="F113" s="135"/>
      <c r="G113" s="187">
        <v>1388912</v>
      </c>
      <c r="H113" s="188">
        <v>3289519</v>
      </c>
      <c r="I113" s="189">
        <f>SUM(G113:H113)</f>
        <v>4678431</v>
      </c>
      <c r="J113" s="190">
        <v>0</v>
      </c>
      <c r="K113" s="224">
        <v>8979241</v>
      </c>
      <c r="L113" s="187">
        <v>10902068</v>
      </c>
      <c r="M113" s="187">
        <v>11555514</v>
      </c>
      <c r="N113" s="187">
        <v>8646376</v>
      </c>
      <c r="O113" s="188">
        <v>15640346</v>
      </c>
      <c r="P113" s="187">
        <f>SUM(J113:O113)</f>
        <v>55723545</v>
      </c>
      <c r="Q113" s="191">
        <f>I113+P113</f>
        <v>60401976</v>
      </c>
    </row>
    <row r="114" spans="3:17" ht="18" customHeight="1">
      <c r="C114" s="130"/>
      <c r="D114" s="133"/>
      <c r="E114" s="134" t="s">
        <v>95</v>
      </c>
      <c r="F114" s="135"/>
      <c r="G114" s="187">
        <v>266632</v>
      </c>
      <c r="H114" s="188">
        <v>301906</v>
      </c>
      <c r="I114" s="189">
        <f>SUM(G114:H114)</f>
        <v>568538</v>
      </c>
      <c r="J114" s="190">
        <v>0</v>
      </c>
      <c r="K114" s="224">
        <v>694527</v>
      </c>
      <c r="L114" s="187">
        <v>746525</v>
      </c>
      <c r="M114" s="187">
        <v>347830</v>
      </c>
      <c r="N114" s="187">
        <v>407187</v>
      </c>
      <c r="O114" s="188">
        <v>205159</v>
      </c>
      <c r="P114" s="187">
        <f>SUM(J114:O114)</f>
        <v>2401228</v>
      </c>
      <c r="Q114" s="191">
        <f>I114+P114</f>
        <v>2969766</v>
      </c>
    </row>
    <row r="115" spans="3:17" ht="18" customHeight="1">
      <c r="C115" s="130"/>
      <c r="D115" s="133"/>
      <c r="E115" s="290" t="s">
        <v>105</v>
      </c>
      <c r="F115" s="291"/>
      <c r="G115" s="187">
        <v>802710</v>
      </c>
      <c r="H115" s="188">
        <v>637470</v>
      </c>
      <c r="I115" s="189">
        <f>SUM(G115:H115)</f>
        <v>1440180</v>
      </c>
      <c r="J115" s="190">
        <v>0</v>
      </c>
      <c r="K115" s="224">
        <v>2337030</v>
      </c>
      <c r="L115" s="187">
        <v>2856150</v>
      </c>
      <c r="M115" s="187">
        <v>2550960</v>
      </c>
      <c r="N115" s="187">
        <v>1984230</v>
      </c>
      <c r="O115" s="188">
        <v>2817000</v>
      </c>
      <c r="P115" s="187">
        <f>SUM(J115:O115)</f>
        <v>12545370</v>
      </c>
      <c r="Q115" s="191">
        <f>I115+P115</f>
        <v>13985550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14234985</v>
      </c>
      <c r="H116" s="188">
        <f t="shared" si="32"/>
        <v>23219432</v>
      </c>
      <c r="I116" s="189">
        <f t="shared" si="32"/>
        <v>37454417</v>
      </c>
      <c r="J116" s="190">
        <f t="shared" si="32"/>
        <v>0</v>
      </c>
      <c r="K116" s="224">
        <f t="shared" si="32"/>
        <v>56206208</v>
      </c>
      <c r="L116" s="187">
        <f t="shared" si="32"/>
        <v>53944234</v>
      </c>
      <c r="M116" s="187">
        <f t="shared" si="32"/>
        <v>50320931</v>
      </c>
      <c r="N116" s="187">
        <f t="shared" si="32"/>
        <v>29471043</v>
      </c>
      <c r="O116" s="188">
        <f t="shared" si="32"/>
        <v>15016400</v>
      </c>
      <c r="P116" s="187">
        <f t="shared" si="32"/>
        <v>204958816</v>
      </c>
      <c r="Q116" s="191">
        <f t="shared" si="32"/>
        <v>242413233</v>
      </c>
    </row>
    <row r="117" spans="3:17" ht="18" customHeight="1">
      <c r="C117" s="130"/>
      <c r="D117" s="133"/>
      <c r="E117" s="137" t="s">
        <v>97</v>
      </c>
      <c r="F117" s="137"/>
      <c r="G117" s="187">
        <v>11419582</v>
      </c>
      <c r="H117" s="188">
        <v>18102436</v>
      </c>
      <c r="I117" s="189">
        <f>SUM(G117:H117)</f>
        <v>29522018</v>
      </c>
      <c r="J117" s="190">
        <v>0</v>
      </c>
      <c r="K117" s="224">
        <v>47273898</v>
      </c>
      <c r="L117" s="187">
        <v>42253037</v>
      </c>
      <c r="M117" s="187">
        <v>39849467</v>
      </c>
      <c r="N117" s="187">
        <v>23505508</v>
      </c>
      <c r="O117" s="188">
        <v>12600112</v>
      </c>
      <c r="P117" s="187">
        <f>SUM(J117:O117)</f>
        <v>165482022</v>
      </c>
      <c r="Q117" s="191">
        <f>I117+P117</f>
        <v>195004040</v>
      </c>
    </row>
    <row r="118" spans="3:17" ht="18" customHeight="1">
      <c r="C118" s="130"/>
      <c r="D118" s="133"/>
      <c r="E118" s="137" t="s">
        <v>98</v>
      </c>
      <c r="F118" s="137"/>
      <c r="G118" s="187">
        <v>2815403</v>
      </c>
      <c r="H118" s="188">
        <v>5116996</v>
      </c>
      <c r="I118" s="189">
        <f>SUM(G118:H118)</f>
        <v>7932399</v>
      </c>
      <c r="J118" s="190">
        <v>0</v>
      </c>
      <c r="K118" s="224">
        <v>8932310</v>
      </c>
      <c r="L118" s="187">
        <v>11691197</v>
      </c>
      <c r="M118" s="187">
        <v>10471464</v>
      </c>
      <c r="N118" s="187">
        <v>5965535</v>
      </c>
      <c r="O118" s="188">
        <v>2416288</v>
      </c>
      <c r="P118" s="187">
        <f>SUM(J118:O118)</f>
        <v>39476794</v>
      </c>
      <c r="Q118" s="191">
        <f>I118+P118</f>
        <v>47409193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92269</v>
      </c>
      <c r="H119" s="188">
        <f t="shared" si="33"/>
        <v>961255</v>
      </c>
      <c r="I119" s="189">
        <f t="shared" si="33"/>
        <v>1053524</v>
      </c>
      <c r="J119" s="190">
        <f t="shared" si="33"/>
        <v>0</v>
      </c>
      <c r="K119" s="224">
        <f t="shared" si="33"/>
        <v>7059878</v>
      </c>
      <c r="L119" s="187">
        <f t="shared" si="33"/>
        <v>8723335</v>
      </c>
      <c r="M119" s="187">
        <f t="shared" si="33"/>
        <v>16962155</v>
      </c>
      <c r="N119" s="187">
        <f t="shared" si="33"/>
        <v>11208711</v>
      </c>
      <c r="O119" s="188">
        <f t="shared" si="33"/>
        <v>10174929</v>
      </c>
      <c r="P119" s="187">
        <f t="shared" si="33"/>
        <v>54129008</v>
      </c>
      <c r="Q119" s="191">
        <f t="shared" si="33"/>
        <v>55182532</v>
      </c>
    </row>
    <row r="120" spans="3:17" ht="18" customHeight="1">
      <c r="C120" s="130"/>
      <c r="D120" s="133"/>
      <c r="E120" s="134" t="s">
        <v>99</v>
      </c>
      <c r="F120" s="135"/>
      <c r="G120" s="187">
        <v>92269</v>
      </c>
      <c r="H120" s="188">
        <v>721621</v>
      </c>
      <c r="I120" s="189">
        <f>SUM(G120:H120)</f>
        <v>813890</v>
      </c>
      <c r="J120" s="190">
        <v>0</v>
      </c>
      <c r="K120" s="224">
        <v>6208470</v>
      </c>
      <c r="L120" s="187">
        <v>7248922</v>
      </c>
      <c r="M120" s="187">
        <v>13535845</v>
      </c>
      <c r="N120" s="187">
        <v>9674840</v>
      </c>
      <c r="O120" s="188">
        <v>8196419</v>
      </c>
      <c r="P120" s="187">
        <f>SUM(J120:O120)</f>
        <v>44864496</v>
      </c>
      <c r="Q120" s="191">
        <f>I120+P120</f>
        <v>45678386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239634</v>
      </c>
      <c r="I121" s="189">
        <f>SUM(G121:H121)</f>
        <v>239634</v>
      </c>
      <c r="J121" s="190">
        <v>0</v>
      </c>
      <c r="K121" s="224">
        <v>851408</v>
      </c>
      <c r="L121" s="187">
        <v>1474413</v>
      </c>
      <c r="M121" s="187">
        <v>3426310</v>
      </c>
      <c r="N121" s="187">
        <v>1533871</v>
      </c>
      <c r="O121" s="188">
        <v>1978510</v>
      </c>
      <c r="P121" s="187">
        <f>SUM(J121:O121)</f>
        <v>9264512</v>
      </c>
      <c r="Q121" s="191">
        <f>I121+P121</f>
        <v>9504146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6634113</v>
      </c>
      <c r="H123" s="188">
        <f t="shared" si="34"/>
        <v>5858982</v>
      </c>
      <c r="I123" s="189">
        <f t="shared" si="34"/>
        <v>12493095</v>
      </c>
      <c r="J123" s="190">
        <f t="shared" si="34"/>
        <v>0</v>
      </c>
      <c r="K123" s="188">
        <f t="shared" si="34"/>
        <v>11731782</v>
      </c>
      <c r="L123" s="187">
        <f t="shared" si="34"/>
        <v>14056711</v>
      </c>
      <c r="M123" s="187">
        <f t="shared" si="34"/>
        <v>14623195</v>
      </c>
      <c r="N123" s="187">
        <f t="shared" si="34"/>
        <v>9739637</v>
      </c>
      <c r="O123" s="188">
        <f t="shared" si="34"/>
        <v>10170238</v>
      </c>
      <c r="P123" s="187">
        <f t="shared" si="34"/>
        <v>60321563</v>
      </c>
      <c r="Q123" s="191">
        <f t="shared" si="34"/>
        <v>72814658</v>
      </c>
    </row>
    <row r="124" spans="3:17" ht="18" customHeight="1">
      <c r="C124" s="130"/>
      <c r="D124" s="133"/>
      <c r="E124" s="139" t="s">
        <v>102</v>
      </c>
      <c r="F124" s="135"/>
      <c r="G124" s="187">
        <v>2655900</v>
      </c>
      <c r="H124" s="188">
        <v>3690702</v>
      </c>
      <c r="I124" s="189">
        <f>SUM(G124:H124)</f>
        <v>6346602</v>
      </c>
      <c r="J124" s="190">
        <v>0</v>
      </c>
      <c r="K124" s="188">
        <v>7520868</v>
      </c>
      <c r="L124" s="187">
        <v>11650284</v>
      </c>
      <c r="M124" s="187">
        <v>11802249</v>
      </c>
      <c r="N124" s="187">
        <v>8551377</v>
      </c>
      <c r="O124" s="188">
        <v>9290088</v>
      </c>
      <c r="P124" s="187">
        <f>SUM(J124:O124)</f>
        <v>48814866</v>
      </c>
      <c r="Q124" s="191">
        <f>I124+P124</f>
        <v>55161468</v>
      </c>
    </row>
    <row r="125" spans="3:17" ht="18" customHeight="1">
      <c r="C125" s="130"/>
      <c r="D125" s="140"/>
      <c r="E125" s="137" t="s">
        <v>74</v>
      </c>
      <c r="F125" s="141"/>
      <c r="G125" s="187">
        <v>578035</v>
      </c>
      <c r="H125" s="188">
        <v>427922</v>
      </c>
      <c r="I125" s="189">
        <f>SUM(G125:H125)</f>
        <v>1005957</v>
      </c>
      <c r="J125" s="190">
        <v>0</v>
      </c>
      <c r="K125" s="188">
        <v>900123</v>
      </c>
      <c r="L125" s="187">
        <v>554050</v>
      </c>
      <c r="M125" s="187">
        <v>694629</v>
      </c>
      <c r="N125" s="187">
        <v>465520</v>
      </c>
      <c r="O125" s="188">
        <v>361183</v>
      </c>
      <c r="P125" s="187">
        <f>SUM(J125:O125)</f>
        <v>2975505</v>
      </c>
      <c r="Q125" s="191">
        <f>I125+P125</f>
        <v>3981462</v>
      </c>
    </row>
    <row r="126" spans="3:17" ht="18" customHeight="1">
      <c r="C126" s="130"/>
      <c r="D126" s="142"/>
      <c r="E126" s="134" t="s">
        <v>75</v>
      </c>
      <c r="F126" s="143"/>
      <c r="G126" s="187">
        <v>3400178</v>
      </c>
      <c r="H126" s="188">
        <v>1740358</v>
      </c>
      <c r="I126" s="189">
        <f>SUM(G126:H126)</f>
        <v>5140536</v>
      </c>
      <c r="J126" s="190">
        <v>0</v>
      </c>
      <c r="K126" s="188">
        <v>3310791</v>
      </c>
      <c r="L126" s="187">
        <v>1852377</v>
      </c>
      <c r="M126" s="187">
        <v>2126317</v>
      </c>
      <c r="N126" s="187">
        <v>722740</v>
      </c>
      <c r="O126" s="188">
        <v>518967</v>
      </c>
      <c r="P126" s="187">
        <f>SUM(J126:O126)</f>
        <v>8531192</v>
      </c>
      <c r="Q126" s="191">
        <f>I126+P126</f>
        <v>13671728</v>
      </c>
    </row>
    <row r="127" spans="3:17" ht="18" customHeight="1">
      <c r="C127" s="130"/>
      <c r="D127" s="133" t="s">
        <v>76</v>
      </c>
      <c r="E127" s="144"/>
      <c r="F127" s="144"/>
      <c r="G127" s="187">
        <v>3769890</v>
      </c>
      <c r="H127" s="188">
        <v>5930686</v>
      </c>
      <c r="I127" s="189">
        <f>SUM(G127:H127)</f>
        <v>9700576</v>
      </c>
      <c r="J127" s="190">
        <v>0</v>
      </c>
      <c r="K127" s="188">
        <v>18047248</v>
      </c>
      <c r="L127" s="187">
        <v>14522953</v>
      </c>
      <c r="M127" s="187">
        <v>20124846</v>
      </c>
      <c r="N127" s="187">
        <v>13027847</v>
      </c>
      <c r="O127" s="188">
        <v>15867570</v>
      </c>
      <c r="P127" s="187">
        <f>SUM(J127:O127)</f>
        <v>81590464</v>
      </c>
      <c r="Q127" s="191">
        <f>I127+P127</f>
        <v>91291040</v>
      </c>
    </row>
    <row r="128" spans="3:17" ht="18" customHeight="1">
      <c r="C128" s="145"/>
      <c r="D128" s="146" t="s">
        <v>103</v>
      </c>
      <c r="E128" s="147"/>
      <c r="F128" s="147"/>
      <c r="G128" s="192">
        <v>8627546</v>
      </c>
      <c r="H128" s="193">
        <v>5304348</v>
      </c>
      <c r="I128" s="194">
        <f>SUM(G128:H128)</f>
        <v>13931894</v>
      </c>
      <c r="J128" s="195">
        <v>0</v>
      </c>
      <c r="K128" s="193">
        <v>24866774</v>
      </c>
      <c r="L128" s="192">
        <v>17354769</v>
      </c>
      <c r="M128" s="192">
        <v>16495560</v>
      </c>
      <c r="N128" s="192">
        <v>9428448</v>
      </c>
      <c r="O128" s="193">
        <v>8219717</v>
      </c>
      <c r="P128" s="194">
        <f>SUM(J128:O128)</f>
        <v>76365268</v>
      </c>
      <c r="Q128" s="196">
        <f>I128+P128</f>
        <v>90297162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69512</v>
      </c>
      <c r="H129" s="183">
        <f t="shared" si="35"/>
        <v>2468619</v>
      </c>
      <c r="I129" s="184">
        <f t="shared" si="35"/>
        <v>2538131</v>
      </c>
      <c r="J129" s="185">
        <f t="shared" si="35"/>
        <v>0</v>
      </c>
      <c r="K129" s="223">
        <f t="shared" si="35"/>
        <v>24136828</v>
      </c>
      <c r="L129" s="182">
        <f t="shared" si="35"/>
        <v>23946179</v>
      </c>
      <c r="M129" s="182">
        <f t="shared" si="35"/>
        <v>26482727</v>
      </c>
      <c r="N129" s="182">
        <f t="shared" si="35"/>
        <v>20958421</v>
      </c>
      <c r="O129" s="183">
        <f t="shared" si="35"/>
        <v>15060283</v>
      </c>
      <c r="P129" s="182">
        <f t="shared" si="35"/>
        <v>110584438</v>
      </c>
      <c r="Q129" s="186">
        <f t="shared" si="35"/>
        <v>113122569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23756</v>
      </c>
      <c r="H131" s="188">
        <v>119331</v>
      </c>
      <c r="I131" s="189">
        <f>SUM(G131:H131)</f>
        <v>143087</v>
      </c>
      <c r="J131" s="190">
        <v>0</v>
      </c>
      <c r="K131" s="224">
        <v>1885625</v>
      </c>
      <c r="L131" s="187">
        <v>1504711</v>
      </c>
      <c r="M131" s="187">
        <v>3178377</v>
      </c>
      <c r="N131" s="187">
        <v>3945880</v>
      </c>
      <c r="O131" s="188">
        <v>3359519</v>
      </c>
      <c r="P131" s="187">
        <f t="shared" si="36"/>
        <v>13874112</v>
      </c>
      <c r="Q131" s="191">
        <f t="shared" si="37"/>
        <v>14017199</v>
      </c>
    </row>
    <row r="132" spans="3:17" ht="18" customHeight="1">
      <c r="C132" s="130"/>
      <c r="D132" s="284" t="s">
        <v>80</v>
      </c>
      <c r="E132" s="285"/>
      <c r="F132" s="286"/>
      <c r="G132" s="187">
        <v>45756</v>
      </c>
      <c r="H132" s="188">
        <v>392377</v>
      </c>
      <c r="I132" s="189">
        <f>SUM(G132:H132)</f>
        <v>438133</v>
      </c>
      <c r="J132" s="190">
        <v>0</v>
      </c>
      <c r="K132" s="224">
        <v>1977927</v>
      </c>
      <c r="L132" s="187">
        <v>2616824</v>
      </c>
      <c r="M132" s="187">
        <v>4416184</v>
      </c>
      <c r="N132" s="187">
        <v>2999786</v>
      </c>
      <c r="O132" s="188">
        <v>2030406</v>
      </c>
      <c r="P132" s="187">
        <f t="shared" si="36"/>
        <v>14041127</v>
      </c>
      <c r="Q132" s="191">
        <f t="shared" si="37"/>
        <v>14479260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1956911</v>
      </c>
      <c r="I133" s="189">
        <f>SUM(G133:H133)</f>
        <v>1956911</v>
      </c>
      <c r="J133" s="200"/>
      <c r="K133" s="224">
        <v>20273276</v>
      </c>
      <c r="L133" s="187">
        <v>19824644</v>
      </c>
      <c r="M133" s="187">
        <v>18888166</v>
      </c>
      <c r="N133" s="187">
        <v>14012755</v>
      </c>
      <c r="O133" s="188">
        <v>9670358</v>
      </c>
      <c r="P133" s="187">
        <f t="shared" si="36"/>
        <v>82669199</v>
      </c>
      <c r="Q133" s="191">
        <f t="shared" si="37"/>
        <v>84626110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49314416</v>
      </c>
      <c r="L136" s="182">
        <f t="shared" si="38"/>
        <v>86865017</v>
      </c>
      <c r="M136" s="182">
        <f t="shared" si="38"/>
        <v>150445200</v>
      </c>
      <c r="N136" s="182">
        <f t="shared" si="38"/>
        <v>142471862</v>
      </c>
      <c r="O136" s="183">
        <f t="shared" si="38"/>
        <v>219139444</v>
      </c>
      <c r="P136" s="182">
        <f t="shared" si="38"/>
        <v>648235939</v>
      </c>
      <c r="Q136" s="186">
        <f t="shared" si="38"/>
        <v>648235939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12662779</v>
      </c>
      <c r="L137" s="187">
        <v>35222629</v>
      </c>
      <c r="M137" s="187">
        <v>71690532</v>
      </c>
      <c r="N137" s="187">
        <v>79356217</v>
      </c>
      <c r="O137" s="188">
        <v>113750816</v>
      </c>
      <c r="P137" s="187">
        <f>SUM(J137:O137)</f>
        <v>312682973</v>
      </c>
      <c r="Q137" s="191">
        <f>I137+P137</f>
        <v>312682973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35533115</v>
      </c>
      <c r="L138" s="187">
        <v>49886731</v>
      </c>
      <c r="M138" s="187">
        <v>74940044</v>
      </c>
      <c r="N138" s="187">
        <v>51283985</v>
      </c>
      <c r="O138" s="188">
        <v>41036800</v>
      </c>
      <c r="P138" s="187">
        <f>SUM(J138:O138)</f>
        <v>252680675</v>
      </c>
      <c r="Q138" s="191">
        <f>I138+P138</f>
        <v>252680675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1118522</v>
      </c>
      <c r="L139" s="209">
        <v>1755657</v>
      </c>
      <c r="M139" s="209">
        <v>3814624</v>
      </c>
      <c r="N139" s="209">
        <v>11831660</v>
      </c>
      <c r="O139" s="208">
        <v>64351828</v>
      </c>
      <c r="P139" s="209">
        <f>SUM(J139:O139)</f>
        <v>82872291</v>
      </c>
      <c r="Q139" s="210">
        <f>I139+P139</f>
        <v>82872291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59945184</v>
      </c>
      <c r="H140" s="212">
        <f t="shared" si="39"/>
        <v>64658808</v>
      </c>
      <c r="I140" s="213">
        <f t="shared" si="39"/>
        <v>124603992</v>
      </c>
      <c r="J140" s="214">
        <f t="shared" si="39"/>
        <v>0</v>
      </c>
      <c r="K140" s="227">
        <f t="shared" si="39"/>
        <v>258153908</v>
      </c>
      <c r="L140" s="211">
        <f t="shared" si="39"/>
        <v>281216030</v>
      </c>
      <c r="M140" s="211">
        <f t="shared" si="39"/>
        <v>363537455</v>
      </c>
      <c r="N140" s="211">
        <f t="shared" si="39"/>
        <v>289538734</v>
      </c>
      <c r="O140" s="212">
        <f t="shared" si="39"/>
        <v>369379790</v>
      </c>
      <c r="P140" s="211">
        <f t="shared" si="39"/>
        <v>1561825917</v>
      </c>
      <c r="Q140" s="215">
        <f t="shared" si="39"/>
        <v>1686429909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平成２２年７月月報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10</v>
      </c>
      <c r="I11" s="184">
        <f t="shared" si="0"/>
        <v>13</v>
      </c>
      <c r="J11" s="185">
        <f t="shared" si="0"/>
        <v>0</v>
      </c>
      <c r="K11" s="228">
        <f t="shared" si="0"/>
        <v>211</v>
      </c>
      <c r="L11" s="221">
        <f t="shared" si="0"/>
        <v>310</v>
      </c>
      <c r="M11" s="221">
        <f t="shared" si="0"/>
        <v>522</v>
      </c>
      <c r="N11" s="221">
        <f t="shared" si="0"/>
        <v>431</v>
      </c>
      <c r="O11" s="221">
        <f t="shared" si="0"/>
        <v>532</v>
      </c>
      <c r="P11" s="184">
        <f t="shared" si="0"/>
        <v>2006</v>
      </c>
      <c r="Q11" s="186">
        <f t="shared" si="0"/>
        <v>2019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44</v>
      </c>
      <c r="L12" s="221">
        <v>113</v>
      </c>
      <c r="M12" s="221">
        <v>234</v>
      </c>
      <c r="N12" s="221">
        <v>234</v>
      </c>
      <c r="O12" s="221">
        <v>286</v>
      </c>
      <c r="P12" s="219">
        <f aca="true" t="shared" si="2" ref="P12:P18">SUM(J12:O12)</f>
        <v>911</v>
      </c>
      <c r="Q12" s="222">
        <f aca="true" t="shared" si="3" ref="Q12:Q18">I12+P12</f>
        <v>911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86</v>
      </c>
      <c r="L13" s="221">
        <v>116</v>
      </c>
      <c r="M13" s="221">
        <v>176</v>
      </c>
      <c r="N13" s="221">
        <v>108</v>
      </c>
      <c r="O13" s="221">
        <v>93</v>
      </c>
      <c r="P13" s="219">
        <f t="shared" si="2"/>
        <v>579</v>
      </c>
      <c r="Q13" s="222">
        <f t="shared" si="3"/>
        <v>579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5</v>
      </c>
      <c r="M14" s="221">
        <v>8</v>
      </c>
      <c r="N14" s="221">
        <v>18</v>
      </c>
      <c r="O14" s="221">
        <v>103</v>
      </c>
      <c r="P14" s="219">
        <f t="shared" si="2"/>
        <v>137</v>
      </c>
      <c r="Q14" s="222">
        <f t="shared" si="3"/>
        <v>137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9</v>
      </c>
      <c r="I16" s="219">
        <f t="shared" si="1"/>
        <v>12</v>
      </c>
      <c r="J16" s="220">
        <v>0</v>
      </c>
      <c r="K16" s="229">
        <v>72</v>
      </c>
      <c r="L16" s="221">
        <v>67</v>
      </c>
      <c r="M16" s="221">
        <v>88</v>
      </c>
      <c r="N16" s="221">
        <v>67</v>
      </c>
      <c r="O16" s="221">
        <v>43</v>
      </c>
      <c r="P16" s="219">
        <f t="shared" si="2"/>
        <v>337</v>
      </c>
      <c r="Q16" s="222">
        <f t="shared" si="3"/>
        <v>349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6</v>
      </c>
      <c r="L17" s="230">
        <v>9</v>
      </c>
      <c r="M17" s="230">
        <v>16</v>
      </c>
      <c r="N17" s="230">
        <v>4</v>
      </c>
      <c r="O17" s="230">
        <v>7</v>
      </c>
      <c r="P17" s="231">
        <f t="shared" si="2"/>
        <v>42</v>
      </c>
      <c r="Q17" s="234">
        <f t="shared" si="3"/>
        <v>43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7</v>
      </c>
      <c r="I19" s="189">
        <f t="shared" si="4"/>
        <v>10</v>
      </c>
      <c r="J19" s="190">
        <f t="shared" si="4"/>
        <v>0</v>
      </c>
      <c r="K19" s="228">
        <f t="shared" si="4"/>
        <v>92</v>
      </c>
      <c r="L19" s="187">
        <f t="shared" si="4"/>
        <v>138</v>
      </c>
      <c r="M19" s="187">
        <f t="shared" si="4"/>
        <v>220</v>
      </c>
      <c r="N19" s="187">
        <f t="shared" si="4"/>
        <v>160</v>
      </c>
      <c r="O19" s="187">
        <f t="shared" si="4"/>
        <v>159</v>
      </c>
      <c r="P19" s="189">
        <f t="shared" si="4"/>
        <v>769</v>
      </c>
      <c r="Q19" s="191">
        <f t="shared" si="4"/>
        <v>779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58</v>
      </c>
      <c r="M20" s="221">
        <v>122</v>
      </c>
      <c r="N20" s="221">
        <v>89</v>
      </c>
      <c r="O20" s="221">
        <v>91</v>
      </c>
      <c r="P20" s="219">
        <f aca="true" t="shared" si="6" ref="P20:P26">SUM(J20:O20)</f>
        <v>383</v>
      </c>
      <c r="Q20" s="222">
        <f aca="true" t="shared" si="7" ref="Q20:Q26">I20+P20</f>
        <v>383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17</v>
      </c>
      <c r="L21" s="221">
        <v>25</v>
      </c>
      <c r="M21" s="221">
        <v>30</v>
      </c>
      <c r="N21" s="221">
        <v>16</v>
      </c>
      <c r="O21" s="221">
        <v>20</v>
      </c>
      <c r="P21" s="219">
        <f t="shared" si="6"/>
        <v>108</v>
      </c>
      <c r="Q21" s="222">
        <f t="shared" si="7"/>
        <v>108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1</v>
      </c>
      <c r="N22" s="221">
        <v>5</v>
      </c>
      <c r="O22" s="221">
        <v>15</v>
      </c>
      <c r="P22" s="219">
        <f t="shared" si="6"/>
        <v>24</v>
      </c>
      <c r="Q22" s="222">
        <f t="shared" si="7"/>
        <v>24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6</v>
      </c>
      <c r="I24" s="219">
        <f t="shared" si="5"/>
        <v>9</v>
      </c>
      <c r="J24" s="220">
        <v>0</v>
      </c>
      <c r="K24" s="229">
        <v>50</v>
      </c>
      <c r="L24" s="221">
        <v>51</v>
      </c>
      <c r="M24" s="221">
        <v>67</v>
      </c>
      <c r="N24" s="221">
        <v>48</v>
      </c>
      <c r="O24" s="221">
        <v>32</v>
      </c>
      <c r="P24" s="219">
        <f t="shared" si="6"/>
        <v>248</v>
      </c>
      <c r="Q24" s="222">
        <f t="shared" si="7"/>
        <v>257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1</v>
      </c>
      <c r="I25" s="231">
        <f t="shared" si="5"/>
        <v>1</v>
      </c>
      <c r="J25" s="232">
        <v>0</v>
      </c>
      <c r="K25" s="233">
        <v>0</v>
      </c>
      <c r="L25" s="230">
        <v>3</v>
      </c>
      <c r="M25" s="230">
        <v>0</v>
      </c>
      <c r="N25" s="230">
        <v>2</v>
      </c>
      <c r="O25" s="230">
        <v>1</v>
      </c>
      <c r="P25" s="231">
        <f t="shared" si="6"/>
        <v>6</v>
      </c>
      <c r="Q25" s="234">
        <f t="shared" si="7"/>
        <v>7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7920</v>
      </c>
      <c r="H28" s="221">
        <f t="shared" si="8"/>
        <v>28880</v>
      </c>
      <c r="I28" s="184">
        <f t="shared" si="8"/>
        <v>36800</v>
      </c>
      <c r="J28" s="185">
        <f t="shared" si="8"/>
        <v>0</v>
      </c>
      <c r="K28" s="228">
        <f t="shared" si="8"/>
        <v>4046060</v>
      </c>
      <c r="L28" s="221">
        <f t="shared" si="8"/>
        <v>7088150</v>
      </c>
      <c r="M28" s="221">
        <f t="shared" si="8"/>
        <v>12720620</v>
      </c>
      <c r="N28" s="221">
        <f t="shared" si="8"/>
        <v>10482020</v>
      </c>
      <c r="O28" s="221">
        <f t="shared" si="8"/>
        <v>13779800</v>
      </c>
      <c r="P28" s="184">
        <f t="shared" si="8"/>
        <v>48116650</v>
      </c>
      <c r="Q28" s="186">
        <f>SUM(Q29:Q35)</f>
        <v>48153450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1230900</v>
      </c>
      <c r="L29" s="221">
        <v>3279030</v>
      </c>
      <c r="M29" s="221">
        <v>6798210</v>
      </c>
      <c r="N29" s="221">
        <v>6616590</v>
      </c>
      <c r="O29" s="221">
        <v>8209770</v>
      </c>
      <c r="P29" s="219">
        <f aca="true" t="shared" si="10" ref="P29:P35">SUM(J29:O29)</f>
        <v>26134500</v>
      </c>
      <c r="Q29" s="222">
        <f aca="true" t="shared" si="11" ref="Q29:Q35">I29+P29</f>
        <v>26134500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2265940</v>
      </c>
      <c r="L30" s="221">
        <v>3179110</v>
      </c>
      <c r="M30" s="221">
        <v>4711330</v>
      </c>
      <c r="N30" s="221">
        <v>2780560</v>
      </c>
      <c r="O30" s="221">
        <v>2323610</v>
      </c>
      <c r="P30" s="219">
        <f t="shared" si="10"/>
        <v>15260550</v>
      </c>
      <c r="Q30" s="222">
        <f t="shared" si="11"/>
        <v>15260550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92070</v>
      </c>
      <c r="L31" s="221">
        <v>137330</v>
      </c>
      <c r="M31" s="221">
        <v>232190</v>
      </c>
      <c r="N31" s="221">
        <v>459510</v>
      </c>
      <c r="O31" s="221">
        <v>2738010</v>
      </c>
      <c r="P31" s="219">
        <f t="shared" si="10"/>
        <v>3659110</v>
      </c>
      <c r="Q31" s="222">
        <f>I31+P31</f>
        <v>3659110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7920</v>
      </c>
      <c r="H33" s="221">
        <v>26900</v>
      </c>
      <c r="I33" s="219">
        <f t="shared" si="9"/>
        <v>34820</v>
      </c>
      <c r="J33" s="220">
        <v>0</v>
      </c>
      <c r="K33" s="229">
        <v>424450</v>
      </c>
      <c r="L33" s="221">
        <v>447960</v>
      </c>
      <c r="M33" s="221">
        <v>863910</v>
      </c>
      <c r="N33" s="221">
        <v>612990</v>
      </c>
      <c r="O33" s="221">
        <v>452880</v>
      </c>
      <c r="P33" s="219">
        <f t="shared" si="10"/>
        <v>2802190</v>
      </c>
      <c r="Q33" s="222">
        <f t="shared" si="11"/>
        <v>2837010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1980</v>
      </c>
      <c r="I34" s="231">
        <f t="shared" si="9"/>
        <v>1980</v>
      </c>
      <c r="J34" s="232">
        <v>0</v>
      </c>
      <c r="K34" s="233">
        <v>32700</v>
      </c>
      <c r="L34" s="230">
        <v>44720</v>
      </c>
      <c r="M34" s="230">
        <v>114980</v>
      </c>
      <c r="N34" s="230">
        <v>12370</v>
      </c>
      <c r="O34" s="230">
        <v>55530</v>
      </c>
      <c r="P34" s="231">
        <f t="shared" si="10"/>
        <v>260300</v>
      </c>
      <c r="Q34" s="234">
        <f t="shared" si="11"/>
        <v>262280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7100</v>
      </c>
      <c r="H36" s="187">
        <f t="shared" si="12"/>
        <v>15660</v>
      </c>
      <c r="I36" s="189">
        <f t="shared" si="12"/>
        <v>22760</v>
      </c>
      <c r="J36" s="190">
        <f t="shared" si="12"/>
        <v>0</v>
      </c>
      <c r="K36" s="228">
        <f t="shared" si="12"/>
        <v>1270910</v>
      </c>
      <c r="L36" s="187">
        <f t="shared" si="12"/>
        <v>2362510</v>
      </c>
      <c r="M36" s="187">
        <f t="shared" si="12"/>
        <v>4174400</v>
      </c>
      <c r="N36" s="187">
        <f t="shared" si="12"/>
        <v>2804750</v>
      </c>
      <c r="O36" s="187">
        <f t="shared" si="12"/>
        <v>2968910</v>
      </c>
      <c r="P36" s="189">
        <f t="shared" si="12"/>
        <v>13581480</v>
      </c>
      <c r="Q36" s="191">
        <f>SUM(Q37:Q43)</f>
        <v>13604240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558790</v>
      </c>
      <c r="L37" s="221">
        <v>1513040</v>
      </c>
      <c r="M37" s="221">
        <v>3002500</v>
      </c>
      <c r="N37" s="221">
        <v>2039220</v>
      </c>
      <c r="O37" s="221">
        <v>2035790</v>
      </c>
      <c r="P37" s="219">
        <f aca="true" t="shared" si="14" ref="P37:P43">SUM(J37:O37)</f>
        <v>9149340</v>
      </c>
      <c r="Q37" s="222">
        <f aca="true" t="shared" si="15" ref="Q37:Q43">I37+P37</f>
        <v>9149340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395220</v>
      </c>
      <c r="L38" s="221">
        <v>495610</v>
      </c>
      <c r="M38" s="221">
        <v>614590</v>
      </c>
      <c r="N38" s="221">
        <v>279370</v>
      </c>
      <c r="O38" s="221">
        <v>380770</v>
      </c>
      <c r="P38" s="219">
        <f t="shared" si="14"/>
        <v>2165560</v>
      </c>
      <c r="Q38" s="222">
        <f t="shared" si="15"/>
        <v>2165560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35650</v>
      </c>
      <c r="M39" s="221">
        <v>9920</v>
      </c>
      <c r="N39" s="221">
        <v>110160</v>
      </c>
      <c r="O39" s="221">
        <v>245250</v>
      </c>
      <c r="P39" s="219">
        <f t="shared" si="14"/>
        <v>472280</v>
      </c>
      <c r="Q39" s="222">
        <f>I39+P39</f>
        <v>472280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7100</v>
      </c>
      <c r="H41" s="221">
        <v>13360</v>
      </c>
      <c r="I41" s="219">
        <f t="shared" si="13"/>
        <v>20460</v>
      </c>
      <c r="J41" s="220">
        <v>0</v>
      </c>
      <c r="K41" s="229">
        <v>245600</v>
      </c>
      <c r="L41" s="221">
        <v>304410</v>
      </c>
      <c r="M41" s="221">
        <v>547390</v>
      </c>
      <c r="N41" s="221">
        <v>372100</v>
      </c>
      <c r="O41" s="221">
        <v>306140</v>
      </c>
      <c r="P41" s="219">
        <f t="shared" si="14"/>
        <v>1775640</v>
      </c>
      <c r="Q41" s="222">
        <f t="shared" si="15"/>
        <v>1796100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2300</v>
      </c>
      <c r="I42" s="219">
        <f t="shared" si="13"/>
        <v>2300</v>
      </c>
      <c r="J42" s="220">
        <v>0</v>
      </c>
      <c r="K42" s="229">
        <v>0</v>
      </c>
      <c r="L42" s="221">
        <v>13800</v>
      </c>
      <c r="M42" s="221">
        <v>0</v>
      </c>
      <c r="N42" s="221">
        <v>3900</v>
      </c>
      <c r="O42" s="221">
        <v>960</v>
      </c>
      <c r="P42" s="219">
        <f t="shared" si="14"/>
        <v>18660</v>
      </c>
      <c r="Q42" s="222">
        <f t="shared" si="15"/>
        <v>20960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15020</v>
      </c>
      <c r="H44" s="211">
        <f t="shared" si="16"/>
        <v>44540</v>
      </c>
      <c r="I44" s="213">
        <f t="shared" si="16"/>
        <v>59560</v>
      </c>
      <c r="J44" s="214">
        <f t="shared" si="16"/>
        <v>0</v>
      </c>
      <c r="K44" s="243">
        <f t="shared" si="16"/>
        <v>5316970</v>
      </c>
      <c r="L44" s="211">
        <f t="shared" si="16"/>
        <v>9450660</v>
      </c>
      <c r="M44" s="211">
        <f t="shared" si="16"/>
        <v>16895020</v>
      </c>
      <c r="N44" s="211">
        <f t="shared" si="16"/>
        <v>13286770</v>
      </c>
      <c r="O44" s="211">
        <f>O28+O36</f>
        <v>16748710</v>
      </c>
      <c r="P44" s="213">
        <f t="shared" si="16"/>
        <v>61698130</v>
      </c>
      <c r="Q44" s="215">
        <f>Q28+Q36</f>
        <v>61757690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5" sqref="A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平成２２年７月月報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154</v>
      </c>
      <c r="H14" s="254">
        <v>304</v>
      </c>
      <c r="I14" s="312">
        <f>SUM(G14:H14)</f>
        <v>458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772054</v>
      </c>
      <c r="H15" s="255">
        <v>2757189</v>
      </c>
      <c r="I15" s="314">
        <f>SUM(G15:H15)</f>
        <v>3529243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63</v>
      </c>
      <c r="H19" s="254">
        <v>421</v>
      </c>
      <c r="I19" s="312">
        <f>SUM(G19:H19)</f>
        <v>484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464785</v>
      </c>
      <c r="H20" s="255">
        <v>1929687</v>
      </c>
      <c r="I20" s="314">
        <f>SUM(G20:H20)</f>
        <v>2394472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57</v>
      </c>
      <c r="H24" s="254">
        <v>2029</v>
      </c>
      <c r="I24" s="312">
        <f>SUM(G24:H24)</f>
        <v>2086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549736</v>
      </c>
      <c r="H25" s="256">
        <v>21151695</v>
      </c>
      <c r="I25" s="314">
        <f>SUM(G25:H25)</f>
        <v>21701431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1</v>
      </c>
      <c r="H29" s="254">
        <v>25</v>
      </c>
      <c r="I29" s="312">
        <f>SUM(G29:H29)</f>
        <v>26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5358</v>
      </c>
      <c r="H30" s="255">
        <v>256220</v>
      </c>
      <c r="I30" s="314">
        <f>SUM(G30:H30)</f>
        <v>261578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275</v>
      </c>
      <c r="H34" s="254">
        <f>H14+H19+H24+H29</f>
        <v>2779</v>
      </c>
      <c r="I34" s="312">
        <f>SUM(G34:H34)</f>
        <v>3054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1791933</v>
      </c>
      <c r="H35" s="255">
        <f>H15+H20+H25+H30</f>
        <v>26094791</v>
      </c>
      <c r="I35" s="314">
        <f>SUM(G35:H35)</f>
        <v>27886724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2010-08-17T02:28:29Z</cp:lastPrinted>
  <dcterms:created xsi:type="dcterms:W3CDTF">2006-12-27T00:16:47Z</dcterms:created>
  <dcterms:modified xsi:type="dcterms:W3CDTF">2010-08-17T02:36:14Z</dcterms:modified>
  <cp:category/>
  <cp:version/>
  <cp:contentType/>
  <cp:contentStatus/>
</cp:coreProperties>
</file>