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<sst xmlns="http://schemas.openxmlformats.org/spreadsheetml/2006/main" count="346" uniqueCount="130">
  <si>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</si>
  <si>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</si>
  <si>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</si>
  <si>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</si>
  <si>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</si>
  <si>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</si>
  <si>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</si>
  <si>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</si>
  <si>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</si>
  <si>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</si>
  <si>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</si>
  <si>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</si>
  <si>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</si>
  <si>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</si>
  <si>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</si>
  <si>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</si>
  <si>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</si>
  <si>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</si>
  <si>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</si>
  <si>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</si>
  <si>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</si>
  <si>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</si>
  <si>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</si>
  <si>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</si>
  <si>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</si>
  <si>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</si>
  <si>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</si>
  <si>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</si>
  <si>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</si>
  <si>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</si>
  <si>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</si>
  <si>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</si>
  <si>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</si>
  <si>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</si>
  <si>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</si>
  <si>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</si>
  <si>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</si>
  <si>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</si>
  <si>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</si>
  <si>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</si>
  <si>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</si>
  <si>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</si>
  <si>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</si>
  <si>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</si>
  <si>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</si>
  <si>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</si>
  <si>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</si>
  <si>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</si>
  <si>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</si>
  <si>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</si>
  <si>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</si>
  <si>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</si>
  <si>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</si>
  <si>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</si>
  <si>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</si>
  <si>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</si>
  <si>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</si>
  <si>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</si>
  <si>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</si>
  <si>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</si>
  <si>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</si>
  <si>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</si>
  <si>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</si>
  <si>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</si>
  <si>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</si>
  <si>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</si>
  <si>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</si>
  <si>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</si>
  <si>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</si>
  <si>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</si>
  <si>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</si>
  <si>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</si>
  <si>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</si>
  <si>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</si>
  <si>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</si>
  <si>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</si>
  <si>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</si>
  <si>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</si>
  <si>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</si>
  <si>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</si>
  <si>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</si>
  <si>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</si>
  <si>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</si>
  <si>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</si>
  <si>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</si>
  <si>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</si>
  <si>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</si>
  <si>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</si>
  <si>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</si>
  <si>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</si>
  <si>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</si>
  <si>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</si>
  <si>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</si>
  <si>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</si>
  <si>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</si>
  <si>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</si>
  <si>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</si>
  <si>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</si>
  <si>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</si>
  <si>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</si>
  <si>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</si>
  <si>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</si>
  <si>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</si>
  <si>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</si>
  <si>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</si>
  <si>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</si>
  <si>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</si>
  <si>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</si>
  <si>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</si>
  <si>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</si>
  <si>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</si>
  <si>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</si>
  <si>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</si>
  <si>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</si>
  <si>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</si>
  <si>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</si>
  <si>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</si>
  <si>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</si>
  <si>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</si>
  <si>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</si>
  <si>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</si>
  <si>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</si>
  <si>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</si>
  <si>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</si>
  <si>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</si>
  <si>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</si>
  <si>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</si>
  <si>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</si>
  <si>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</si>
  <si>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平成２２年８月月報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</si>
</sst>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49767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49770</v>
      </c>
      <c r="T14" s="274"/>
    </row>
    <row r="15" spans="3:20" ht="21.75" customHeight="1">
      <c r="C15" s="73" t="s">
        <v>18</v>
      </c>
      <c r="D15" s="257">
        <v>41239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41366</v>
      </c>
      <c r="T15" s="274"/>
    </row>
    <row r="16" spans="3:20" ht="21.75" customHeight="1">
      <c r="C16" s="75" t="s">
        <v>19</v>
      </c>
      <c r="D16" s="257">
        <v>903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906</v>
      </c>
      <c r="T16" s="274"/>
    </row>
    <row r="17" spans="3:20" ht="21.75" customHeight="1">
      <c r="C17" s="75" t="s">
        <v>20</v>
      </c>
      <c r="D17" s="257">
        <v>312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311</v>
      </c>
      <c r="T17" s="274"/>
    </row>
    <row r="18" spans="3:20" ht="21.75" customHeight="1" thickBot="1">
      <c r="C18" s="76" t="s">
        <v>2</v>
      </c>
      <c r="D18" s="260">
        <f>SUM(D14:H15)</f>
        <v>91006</v>
      </c>
      <c r="E18" s="261"/>
      <c r="F18" s="261"/>
      <c r="G18" s="261"/>
      <c r="H18" s="262"/>
      <c r="I18" s="77" t="s">
        <v>21</v>
      </c>
      <c r="J18" s="78"/>
      <c r="K18" s="261">
        <f>S23</f>
        <v>463</v>
      </c>
      <c r="L18" s="261"/>
      <c r="M18" s="262"/>
      <c r="N18" s="77" t="s">
        <v>22</v>
      </c>
      <c r="O18" s="78"/>
      <c r="P18" s="261">
        <f>S25</f>
        <v>333</v>
      </c>
      <c r="Q18" s="261"/>
      <c r="R18" s="262"/>
      <c r="S18" s="260">
        <f>SUM(S14:T15)</f>
        <v>91136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61</v>
      </c>
      <c r="E23" s="258"/>
      <c r="F23" s="259"/>
      <c r="G23" s="257">
        <v>1</v>
      </c>
      <c r="H23" s="258"/>
      <c r="I23" s="259"/>
      <c r="J23" s="257">
        <v>395</v>
      </c>
      <c r="K23" s="258"/>
      <c r="L23" s="259"/>
      <c r="M23" s="257">
        <v>0</v>
      </c>
      <c r="N23" s="258"/>
      <c r="O23" s="259"/>
      <c r="P23" s="257">
        <v>6</v>
      </c>
      <c r="Q23" s="258"/>
      <c r="R23" s="259"/>
      <c r="S23" s="89">
        <f>SUM(D23:R23)</f>
        <v>463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81</v>
      </c>
      <c r="E25" s="261"/>
      <c r="F25" s="262"/>
      <c r="G25" s="260">
        <v>0</v>
      </c>
      <c r="H25" s="261"/>
      <c r="I25" s="262"/>
      <c r="J25" s="260">
        <v>249</v>
      </c>
      <c r="K25" s="261"/>
      <c r="L25" s="262"/>
      <c r="M25" s="260">
        <v>0</v>
      </c>
      <c r="N25" s="261"/>
      <c r="O25" s="262"/>
      <c r="P25" s="260">
        <v>3</v>
      </c>
      <c r="Q25" s="261"/>
      <c r="R25" s="262"/>
      <c r="S25" s="90">
        <f>SUM(D25:R25)</f>
        <v>333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平成２２年８月月報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2758</v>
      </c>
      <c r="G12" s="91">
        <f>SUM(G13:G14)</f>
        <v>1603</v>
      </c>
      <c r="H12" s="92">
        <f>SUM(F12:G12)</f>
        <v>4361</v>
      </c>
      <c r="I12" s="93">
        <f aca="true" t="shared" si="0" ref="I12:N12">SUM(I13:I14)</f>
        <v>0</v>
      </c>
      <c r="J12" s="95">
        <f t="shared" si="0"/>
        <v>2727</v>
      </c>
      <c r="K12" s="91">
        <f t="shared" si="0"/>
        <v>2014</v>
      </c>
      <c r="L12" s="91">
        <f t="shared" si="0"/>
        <v>1939</v>
      </c>
      <c r="M12" s="91">
        <f t="shared" si="0"/>
        <v>1364</v>
      </c>
      <c r="N12" s="91">
        <f t="shared" si="0"/>
        <v>1575</v>
      </c>
      <c r="O12" s="91">
        <f>SUM(I12:N12)</f>
        <v>9619</v>
      </c>
      <c r="P12" s="94">
        <f>H12+O12</f>
        <v>13980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455</v>
      </c>
      <c r="G13" s="91">
        <v>244</v>
      </c>
      <c r="H13" s="92">
        <f>SUM(F13:G13)</f>
        <v>699</v>
      </c>
      <c r="I13" s="93">
        <v>0</v>
      </c>
      <c r="J13" s="95">
        <v>365</v>
      </c>
      <c r="K13" s="91">
        <v>289</v>
      </c>
      <c r="L13" s="91">
        <v>229</v>
      </c>
      <c r="M13" s="91">
        <v>147</v>
      </c>
      <c r="N13" s="91">
        <v>194</v>
      </c>
      <c r="O13" s="91">
        <f>SUM(I13:N13)</f>
        <v>1224</v>
      </c>
      <c r="P13" s="94">
        <f>H13+O13</f>
        <v>1923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2303</v>
      </c>
      <c r="G14" s="91">
        <v>1359</v>
      </c>
      <c r="H14" s="92">
        <f>SUM(F14:G14)</f>
        <v>3662</v>
      </c>
      <c r="I14" s="93">
        <v>0</v>
      </c>
      <c r="J14" s="95">
        <v>2362</v>
      </c>
      <c r="K14" s="91">
        <v>1725</v>
      </c>
      <c r="L14" s="91">
        <v>1710</v>
      </c>
      <c r="M14" s="91">
        <v>1217</v>
      </c>
      <c r="N14" s="91">
        <v>1381</v>
      </c>
      <c r="O14" s="91">
        <f>SUM(I14:N14)</f>
        <v>8395</v>
      </c>
      <c r="P14" s="94">
        <f>H14+O14</f>
        <v>12057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62</v>
      </c>
      <c r="G15" s="91">
        <v>53</v>
      </c>
      <c r="H15" s="92">
        <f>SUM(F15:G15)</f>
        <v>115</v>
      </c>
      <c r="I15" s="93">
        <v>0</v>
      </c>
      <c r="J15" s="95">
        <v>105</v>
      </c>
      <c r="K15" s="91">
        <v>87</v>
      </c>
      <c r="L15" s="91">
        <v>53</v>
      </c>
      <c r="M15" s="91">
        <v>51</v>
      </c>
      <c r="N15" s="91">
        <v>65</v>
      </c>
      <c r="O15" s="91">
        <f>SUM(I15:N15)</f>
        <v>361</v>
      </c>
      <c r="P15" s="94">
        <f>H15+O15</f>
        <v>476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2820</v>
      </c>
      <c r="G16" s="96">
        <f>G12+G15</f>
        <v>1656</v>
      </c>
      <c r="H16" s="97">
        <f>SUM(F16:G16)</f>
        <v>4476</v>
      </c>
      <c r="I16" s="98">
        <f aca="true" t="shared" si="1" ref="I16:N16">I12+I15</f>
        <v>0</v>
      </c>
      <c r="J16" s="100">
        <f t="shared" si="1"/>
        <v>2832</v>
      </c>
      <c r="K16" s="96">
        <f t="shared" si="1"/>
        <v>2101</v>
      </c>
      <c r="L16" s="96">
        <f t="shared" si="1"/>
        <v>1992</v>
      </c>
      <c r="M16" s="96">
        <f t="shared" si="1"/>
        <v>1415</v>
      </c>
      <c r="N16" s="96">
        <f t="shared" si="1"/>
        <v>1640</v>
      </c>
      <c r="O16" s="96">
        <f>SUM(I16:N16)</f>
        <v>9980</v>
      </c>
      <c r="P16" s="99">
        <f>H16+O16</f>
        <v>14456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1952</v>
      </c>
      <c r="G21" s="91">
        <v>1174</v>
      </c>
      <c r="H21" s="92">
        <f>SUM(F21:G21)</f>
        <v>3126</v>
      </c>
      <c r="I21" s="93">
        <v>0</v>
      </c>
      <c r="J21" s="95">
        <v>1973</v>
      </c>
      <c r="K21" s="91">
        <v>1400</v>
      </c>
      <c r="L21" s="91">
        <v>1115</v>
      </c>
      <c r="M21" s="91">
        <v>614</v>
      </c>
      <c r="N21" s="91">
        <v>560</v>
      </c>
      <c r="O21" s="101">
        <f>SUM(I21:N21)</f>
        <v>5662</v>
      </c>
      <c r="P21" s="94">
        <f>O21+H21</f>
        <v>8788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36</v>
      </c>
      <c r="G22" s="91">
        <v>46</v>
      </c>
      <c r="H22" s="92">
        <f>SUM(F22:G22)</f>
        <v>82</v>
      </c>
      <c r="I22" s="93">
        <v>0</v>
      </c>
      <c r="J22" s="95">
        <v>76</v>
      </c>
      <c r="K22" s="91">
        <v>68</v>
      </c>
      <c r="L22" s="91">
        <v>44</v>
      </c>
      <c r="M22" s="91">
        <v>33</v>
      </c>
      <c r="N22" s="91">
        <v>30</v>
      </c>
      <c r="O22" s="101">
        <f>SUM(I22:N22)</f>
        <v>251</v>
      </c>
      <c r="P22" s="94">
        <f>O22+H22</f>
        <v>333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1988</v>
      </c>
      <c r="G23" s="96">
        <f aca="true" t="shared" si="2" ref="G23:N23">SUM(G21:G22)</f>
        <v>1220</v>
      </c>
      <c r="H23" s="97">
        <f>SUM(F23:G23)</f>
        <v>3208</v>
      </c>
      <c r="I23" s="98">
        <f t="shared" si="2"/>
        <v>0</v>
      </c>
      <c r="J23" s="100">
        <f t="shared" si="2"/>
        <v>2049</v>
      </c>
      <c r="K23" s="96">
        <f t="shared" si="2"/>
        <v>1468</v>
      </c>
      <c r="L23" s="96">
        <f t="shared" si="2"/>
        <v>1159</v>
      </c>
      <c r="M23" s="96">
        <f t="shared" si="2"/>
        <v>647</v>
      </c>
      <c r="N23" s="96">
        <f t="shared" si="2"/>
        <v>590</v>
      </c>
      <c r="O23" s="102">
        <f>SUM(I23:N23)</f>
        <v>5913</v>
      </c>
      <c r="P23" s="99">
        <f>O23+H23</f>
        <v>9121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14</v>
      </c>
      <c r="H28" s="92">
        <f>SUM(F28:G28)</f>
        <v>17</v>
      </c>
      <c r="I28" s="93">
        <v>0</v>
      </c>
      <c r="J28" s="95">
        <v>122</v>
      </c>
      <c r="K28" s="91">
        <v>114</v>
      </c>
      <c r="L28" s="91">
        <v>124</v>
      </c>
      <c r="M28" s="91">
        <v>90</v>
      </c>
      <c r="N28" s="91">
        <v>68</v>
      </c>
      <c r="O28" s="101">
        <f>SUM(I28:N28)</f>
        <v>518</v>
      </c>
      <c r="P28" s="94">
        <f>O28+H28</f>
        <v>535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0</v>
      </c>
      <c r="L29" s="91">
        <v>3</v>
      </c>
      <c r="M29" s="91">
        <v>1</v>
      </c>
      <c r="N29" s="91">
        <v>3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14</v>
      </c>
      <c r="H30" s="97">
        <f>SUM(F30:G30)</f>
        <v>17</v>
      </c>
      <c r="I30" s="98">
        <f aca="true" t="shared" si="3" ref="I30:N30">SUM(I28:I29)</f>
        <v>0</v>
      </c>
      <c r="J30" s="100">
        <f t="shared" si="3"/>
        <v>123</v>
      </c>
      <c r="K30" s="96">
        <f t="shared" si="3"/>
        <v>114</v>
      </c>
      <c r="L30" s="96">
        <f t="shared" si="3"/>
        <v>127</v>
      </c>
      <c r="M30" s="96">
        <f t="shared" si="3"/>
        <v>91</v>
      </c>
      <c r="N30" s="96">
        <f t="shared" si="3"/>
        <v>71</v>
      </c>
      <c r="O30" s="102">
        <f>SUM(I30:N30)</f>
        <v>526</v>
      </c>
      <c r="P30" s="99">
        <f>O30+H30</f>
        <v>543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60</v>
      </c>
      <c r="J35" s="105">
        <f t="shared" si="4"/>
        <v>152</v>
      </c>
      <c r="K35" s="105">
        <f t="shared" si="4"/>
        <v>296</v>
      </c>
      <c r="L35" s="105">
        <f t="shared" si="4"/>
        <v>297</v>
      </c>
      <c r="M35" s="105">
        <f t="shared" si="4"/>
        <v>404</v>
      </c>
      <c r="N35" s="106">
        <f aca="true" t="shared" si="6" ref="N35:N44">SUM(I35:M35)</f>
        <v>1209</v>
      </c>
      <c r="O35" s="107">
        <f aca="true" t="shared" si="7" ref="O35:O43">SUM(H35+N35)</f>
        <v>1209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60</v>
      </c>
      <c r="J36" s="91">
        <v>152</v>
      </c>
      <c r="K36" s="91">
        <v>296</v>
      </c>
      <c r="L36" s="91">
        <v>296</v>
      </c>
      <c r="M36" s="91">
        <v>397</v>
      </c>
      <c r="N36" s="101">
        <f t="shared" si="6"/>
        <v>1201</v>
      </c>
      <c r="O36" s="94">
        <f t="shared" si="7"/>
        <v>1201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7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141</v>
      </c>
      <c r="J38" s="105">
        <f>SUM(J39:J40)</f>
        <v>186</v>
      </c>
      <c r="K38" s="105">
        <f>SUM(K39:K40)</f>
        <v>272</v>
      </c>
      <c r="L38" s="105">
        <f>SUM(L39:L40)</f>
        <v>186</v>
      </c>
      <c r="M38" s="105">
        <f>SUM(M39:M40)</f>
        <v>142</v>
      </c>
      <c r="N38" s="106">
        <f t="shared" si="6"/>
        <v>927</v>
      </c>
      <c r="O38" s="107">
        <f t="shared" si="7"/>
        <v>927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140</v>
      </c>
      <c r="J39" s="91">
        <v>181</v>
      </c>
      <c r="K39" s="91">
        <v>270</v>
      </c>
      <c r="L39" s="91">
        <v>185</v>
      </c>
      <c r="M39" s="91">
        <v>136</v>
      </c>
      <c r="N39" s="101">
        <f t="shared" si="6"/>
        <v>912</v>
      </c>
      <c r="O39" s="94">
        <f t="shared" si="7"/>
        <v>912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1</v>
      </c>
      <c r="J40" s="96">
        <v>5</v>
      </c>
      <c r="K40" s="96">
        <v>2</v>
      </c>
      <c r="L40" s="96">
        <v>1</v>
      </c>
      <c r="M40" s="96">
        <v>6</v>
      </c>
      <c r="N40" s="102">
        <f t="shared" si="6"/>
        <v>15</v>
      </c>
      <c r="O40" s="99">
        <f t="shared" si="7"/>
        <v>15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5</v>
      </c>
      <c r="K41" s="105">
        <f>SUM(K42:K43)</f>
        <v>11</v>
      </c>
      <c r="L41" s="105">
        <f>SUM(L42:L43)</f>
        <v>34</v>
      </c>
      <c r="M41" s="105">
        <f>SUM(M42:M43)</f>
        <v>166</v>
      </c>
      <c r="N41" s="106">
        <f t="shared" si="6"/>
        <v>222</v>
      </c>
      <c r="O41" s="107">
        <f t="shared" si="7"/>
        <v>222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4</v>
      </c>
      <c r="K42" s="91">
        <v>11</v>
      </c>
      <c r="L42" s="91">
        <v>32</v>
      </c>
      <c r="M42" s="91">
        <v>165</v>
      </c>
      <c r="N42" s="101">
        <f t="shared" si="6"/>
        <v>218</v>
      </c>
      <c r="O42" s="94">
        <f t="shared" si="7"/>
        <v>218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2</v>
      </c>
      <c r="M43" s="96">
        <v>1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207</v>
      </c>
      <c r="J44" s="96">
        <v>342</v>
      </c>
      <c r="K44" s="96">
        <v>576</v>
      </c>
      <c r="L44" s="96">
        <v>517</v>
      </c>
      <c r="M44" s="96">
        <v>712</v>
      </c>
      <c r="N44" s="102">
        <f t="shared" si="6"/>
        <v>2354</v>
      </c>
      <c r="O44" s="110">
        <f>H44+N44</f>
        <v>2354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平成２２年８月月報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4638</v>
      </c>
      <c r="H12" s="183">
        <f t="shared" si="0"/>
        <v>3191</v>
      </c>
      <c r="I12" s="184">
        <f t="shared" si="0"/>
        <v>7829</v>
      </c>
      <c r="J12" s="185">
        <f>J13+J19+J22+J26+J30+J31</f>
        <v>0</v>
      </c>
      <c r="K12" s="183">
        <f t="shared" si="0"/>
        <v>6069</v>
      </c>
      <c r="L12" s="182">
        <f t="shared" si="0"/>
        <v>4934</v>
      </c>
      <c r="M12" s="182">
        <f t="shared" si="0"/>
        <v>4254</v>
      </c>
      <c r="N12" s="182">
        <f t="shared" si="0"/>
        <v>2618</v>
      </c>
      <c r="O12" s="183">
        <f t="shared" si="0"/>
        <v>2658</v>
      </c>
      <c r="P12" s="182">
        <f t="shared" si="0"/>
        <v>20533</v>
      </c>
      <c r="Q12" s="186">
        <f t="shared" si="0"/>
        <v>28362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1567</v>
      </c>
      <c r="H13" s="188">
        <f t="shared" si="1"/>
        <v>922</v>
      </c>
      <c r="I13" s="189">
        <f t="shared" si="1"/>
        <v>2489</v>
      </c>
      <c r="J13" s="190">
        <f t="shared" si="1"/>
        <v>0</v>
      </c>
      <c r="K13" s="188">
        <f t="shared" si="1"/>
        <v>1830</v>
      </c>
      <c r="L13" s="187">
        <f t="shared" si="1"/>
        <v>1434</v>
      </c>
      <c r="M13" s="187">
        <f t="shared" si="1"/>
        <v>1331</v>
      </c>
      <c r="N13" s="187">
        <f t="shared" si="1"/>
        <v>917</v>
      </c>
      <c r="O13" s="188">
        <f t="shared" si="1"/>
        <v>1283</v>
      </c>
      <c r="P13" s="187">
        <f t="shared" si="1"/>
        <v>6795</v>
      </c>
      <c r="Q13" s="191">
        <f t="shared" si="1"/>
        <v>9284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1386</v>
      </c>
      <c r="H14" s="188">
        <v>697</v>
      </c>
      <c r="I14" s="189">
        <f>SUM(G14:H14)</f>
        <v>2083</v>
      </c>
      <c r="J14" s="190">
        <v>0</v>
      </c>
      <c r="K14" s="188">
        <v>1224</v>
      </c>
      <c r="L14" s="187">
        <v>787</v>
      </c>
      <c r="M14" s="187">
        <v>666</v>
      </c>
      <c r="N14" s="187">
        <v>405</v>
      </c>
      <c r="O14" s="188">
        <v>470</v>
      </c>
      <c r="P14" s="187">
        <f>SUM(J14:O14)</f>
        <v>3552</v>
      </c>
      <c r="Q14" s="191">
        <f>I14+P14</f>
        <v>5635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3</v>
      </c>
      <c r="I15" s="189">
        <f>SUM(G15:H15)</f>
        <v>3</v>
      </c>
      <c r="J15" s="190">
        <v>0</v>
      </c>
      <c r="K15" s="188">
        <v>4</v>
      </c>
      <c r="L15" s="187">
        <v>14</v>
      </c>
      <c r="M15" s="187">
        <v>32</v>
      </c>
      <c r="N15" s="187">
        <v>49</v>
      </c>
      <c r="O15" s="188">
        <v>176</v>
      </c>
      <c r="P15" s="187">
        <f>SUM(J15:O15)</f>
        <v>275</v>
      </c>
      <c r="Q15" s="191">
        <f>I15+P15</f>
        <v>278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72</v>
      </c>
      <c r="H16" s="188">
        <v>124</v>
      </c>
      <c r="I16" s="189">
        <f>SUM(G16:H16)</f>
        <v>196</v>
      </c>
      <c r="J16" s="190">
        <v>0</v>
      </c>
      <c r="K16" s="188">
        <v>262</v>
      </c>
      <c r="L16" s="187">
        <v>267</v>
      </c>
      <c r="M16" s="187">
        <v>295</v>
      </c>
      <c r="N16" s="187">
        <v>204</v>
      </c>
      <c r="O16" s="188">
        <v>305</v>
      </c>
      <c r="P16" s="187">
        <f>SUM(J16:O16)</f>
        <v>1333</v>
      </c>
      <c r="Q16" s="191">
        <f>I16+P16</f>
        <v>1529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14</v>
      </c>
      <c r="H17" s="188">
        <v>16</v>
      </c>
      <c r="I17" s="189">
        <f>SUM(G17:H17)</f>
        <v>30</v>
      </c>
      <c r="J17" s="190">
        <v>0</v>
      </c>
      <c r="K17" s="188">
        <v>24</v>
      </c>
      <c r="L17" s="187">
        <v>35</v>
      </c>
      <c r="M17" s="187">
        <v>13</v>
      </c>
      <c r="N17" s="187">
        <v>23</v>
      </c>
      <c r="O17" s="188">
        <v>14</v>
      </c>
      <c r="P17" s="187">
        <f>SUM(J17:O17)</f>
        <v>109</v>
      </c>
      <c r="Q17" s="191">
        <f>I17+P17</f>
        <v>139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95</v>
      </c>
      <c r="H18" s="188">
        <v>82</v>
      </c>
      <c r="I18" s="189">
        <f>SUM(G18:H18)</f>
        <v>177</v>
      </c>
      <c r="J18" s="190">
        <v>0</v>
      </c>
      <c r="K18" s="188">
        <v>316</v>
      </c>
      <c r="L18" s="187">
        <v>331</v>
      </c>
      <c r="M18" s="187">
        <v>325</v>
      </c>
      <c r="N18" s="187">
        <v>236</v>
      </c>
      <c r="O18" s="188">
        <v>318</v>
      </c>
      <c r="P18" s="187">
        <f>SUM(J18:O18)</f>
        <v>1526</v>
      </c>
      <c r="Q18" s="191">
        <f>I18+P18</f>
        <v>1703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638</v>
      </c>
      <c r="H19" s="188">
        <f t="shared" si="2"/>
        <v>537</v>
      </c>
      <c r="I19" s="189">
        <f t="shared" si="2"/>
        <v>1175</v>
      </c>
      <c r="J19" s="190">
        <f t="shared" si="2"/>
        <v>0</v>
      </c>
      <c r="K19" s="188">
        <f t="shared" si="2"/>
        <v>1153</v>
      </c>
      <c r="L19" s="187">
        <f>SUM(L20:L21)</f>
        <v>926</v>
      </c>
      <c r="M19" s="187">
        <f t="shared" si="2"/>
        <v>736</v>
      </c>
      <c r="N19" s="187">
        <f t="shared" si="2"/>
        <v>382</v>
      </c>
      <c r="O19" s="188">
        <f t="shared" si="2"/>
        <v>186</v>
      </c>
      <c r="P19" s="187">
        <f>SUM(P20:P21)</f>
        <v>3383</v>
      </c>
      <c r="Q19" s="191">
        <f t="shared" si="2"/>
        <v>4558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516</v>
      </c>
      <c r="H20" s="188">
        <v>435</v>
      </c>
      <c r="I20" s="189">
        <f>SUM(G20:H20)</f>
        <v>951</v>
      </c>
      <c r="J20" s="190">
        <v>0</v>
      </c>
      <c r="K20" s="188">
        <v>941</v>
      </c>
      <c r="L20" s="187">
        <v>692</v>
      </c>
      <c r="M20" s="187">
        <v>569</v>
      </c>
      <c r="N20" s="187">
        <v>287</v>
      </c>
      <c r="O20" s="188">
        <v>157</v>
      </c>
      <c r="P20" s="187">
        <f>SUM(J20:O20)</f>
        <v>2646</v>
      </c>
      <c r="Q20" s="191">
        <f>I20+P20</f>
        <v>3597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122</v>
      </c>
      <c r="H21" s="188">
        <v>102</v>
      </c>
      <c r="I21" s="189">
        <f>SUM(G21:H21)</f>
        <v>224</v>
      </c>
      <c r="J21" s="190">
        <v>0</v>
      </c>
      <c r="K21" s="188">
        <v>212</v>
      </c>
      <c r="L21" s="187">
        <v>234</v>
      </c>
      <c r="M21" s="187">
        <v>167</v>
      </c>
      <c r="N21" s="187">
        <v>95</v>
      </c>
      <c r="O21" s="188">
        <v>29</v>
      </c>
      <c r="P21" s="187">
        <f>SUM(J21:O21)</f>
        <v>737</v>
      </c>
      <c r="Q21" s="191">
        <f>I21+P21</f>
        <v>961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25</v>
      </c>
      <c r="I22" s="189">
        <f t="shared" si="3"/>
        <v>31</v>
      </c>
      <c r="J22" s="190">
        <f t="shared" si="3"/>
        <v>0</v>
      </c>
      <c r="K22" s="188">
        <f t="shared" si="3"/>
        <v>156</v>
      </c>
      <c r="L22" s="187">
        <f t="shared" si="3"/>
        <v>175</v>
      </c>
      <c r="M22" s="187">
        <f t="shared" si="3"/>
        <v>231</v>
      </c>
      <c r="N22" s="187">
        <f t="shared" si="3"/>
        <v>163</v>
      </c>
      <c r="O22" s="188">
        <f t="shared" si="3"/>
        <v>124</v>
      </c>
      <c r="P22" s="187">
        <f t="shared" si="3"/>
        <v>849</v>
      </c>
      <c r="Q22" s="191">
        <f t="shared" si="3"/>
        <v>880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21</v>
      </c>
      <c r="I23" s="189">
        <f>SUM(G23:H23)</f>
        <v>26</v>
      </c>
      <c r="J23" s="190">
        <v>0</v>
      </c>
      <c r="K23" s="188">
        <v>143</v>
      </c>
      <c r="L23" s="187">
        <v>150</v>
      </c>
      <c r="M23" s="187">
        <v>198</v>
      </c>
      <c r="N23" s="187">
        <v>137</v>
      </c>
      <c r="O23" s="188">
        <v>101</v>
      </c>
      <c r="P23" s="187">
        <f>SUM(J23:O23)</f>
        <v>729</v>
      </c>
      <c r="Q23" s="191">
        <f>I23+P23</f>
        <v>755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13</v>
      </c>
      <c r="L24" s="187">
        <v>25</v>
      </c>
      <c r="M24" s="187">
        <v>33</v>
      </c>
      <c r="N24" s="187">
        <v>26</v>
      </c>
      <c r="O24" s="188">
        <v>23</v>
      </c>
      <c r="P24" s="187">
        <f>SUM(J24:O24)</f>
        <v>120</v>
      </c>
      <c r="Q24" s="191">
        <f>I24+P24</f>
        <v>125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445</v>
      </c>
      <c r="H26" s="188">
        <f t="shared" si="4"/>
        <v>478</v>
      </c>
      <c r="I26" s="189">
        <f t="shared" si="4"/>
        <v>923</v>
      </c>
      <c r="J26" s="190">
        <f t="shared" si="4"/>
        <v>0</v>
      </c>
      <c r="K26" s="188">
        <f t="shared" si="4"/>
        <v>905</v>
      </c>
      <c r="L26" s="187">
        <f t="shared" si="4"/>
        <v>954</v>
      </c>
      <c r="M26" s="187">
        <f t="shared" si="4"/>
        <v>830</v>
      </c>
      <c r="N26" s="187">
        <f t="shared" si="4"/>
        <v>525</v>
      </c>
      <c r="O26" s="188">
        <f t="shared" si="4"/>
        <v>498</v>
      </c>
      <c r="P26" s="187">
        <f t="shared" si="4"/>
        <v>3712</v>
      </c>
      <c r="Q26" s="191">
        <f t="shared" si="4"/>
        <v>4635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396</v>
      </c>
      <c r="H27" s="188">
        <v>441</v>
      </c>
      <c r="I27" s="189">
        <f>SUM(G27:H27)</f>
        <v>837</v>
      </c>
      <c r="J27" s="190">
        <v>0</v>
      </c>
      <c r="K27" s="188">
        <v>854</v>
      </c>
      <c r="L27" s="187">
        <v>907</v>
      </c>
      <c r="M27" s="187">
        <v>797</v>
      </c>
      <c r="N27" s="187">
        <v>510</v>
      </c>
      <c r="O27" s="188">
        <v>487</v>
      </c>
      <c r="P27" s="187">
        <f>SUM(J27:O27)</f>
        <v>3555</v>
      </c>
      <c r="Q27" s="191">
        <f>I27+P27</f>
        <v>4392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30</v>
      </c>
      <c r="H28" s="188">
        <v>24</v>
      </c>
      <c r="I28" s="189">
        <f>SUM(G28:H28)</f>
        <v>54</v>
      </c>
      <c r="J28" s="190">
        <v>0</v>
      </c>
      <c r="K28" s="188">
        <v>29</v>
      </c>
      <c r="L28" s="187">
        <v>30</v>
      </c>
      <c r="M28" s="187">
        <v>18</v>
      </c>
      <c r="N28" s="187">
        <v>13</v>
      </c>
      <c r="O28" s="188">
        <v>10</v>
      </c>
      <c r="P28" s="187">
        <f>SUM(J28:O28)</f>
        <v>100</v>
      </c>
      <c r="Q28" s="191">
        <f>I28+P28</f>
        <v>154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19</v>
      </c>
      <c r="H29" s="188">
        <v>13</v>
      </c>
      <c r="I29" s="189">
        <f>SUM(G29:H29)</f>
        <v>32</v>
      </c>
      <c r="J29" s="190">
        <v>0</v>
      </c>
      <c r="K29" s="188">
        <v>22</v>
      </c>
      <c r="L29" s="187">
        <v>17</v>
      </c>
      <c r="M29" s="187">
        <v>15</v>
      </c>
      <c r="N29" s="187">
        <v>2</v>
      </c>
      <c r="O29" s="188">
        <v>1</v>
      </c>
      <c r="P29" s="187">
        <f>SUM(J29:O29)</f>
        <v>57</v>
      </c>
      <c r="Q29" s="191">
        <f>I29+P29</f>
        <v>89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65</v>
      </c>
      <c r="H30" s="188">
        <v>49</v>
      </c>
      <c r="I30" s="189">
        <f>SUM(G30:H30)</f>
        <v>114</v>
      </c>
      <c r="J30" s="190">
        <v>0</v>
      </c>
      <c r="K30" s="188">
        <v>116</v>
      </c>
      <c r="L30" s="187">
        <v>90</v>
      </c>
      <c r="M30" s="187">
        <v>105</v>
      </c>
      <c r="N30" s="187">
        <v>65</v>
      </c>
      <c r="O30" s="188">
        <v>74</v>
      </c>
      <c r="P30" s="187">
        <f>SUM(J30:O30)</f>
        <v>450</v>
      </c>
      <c r="Q30" s="191">
        <f>I30+P30</f>
        <v>564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1917</v>
      </c>
      <c r="H31" s="193">
        <v>1180</v>
      </c>
      <c r="I31" s="194">
        <f>SUM(G31:H31)</f>
        <v>3097</v>
      </c>
      <c r="J31" s="195">
        <v>0</v>
      </c>
      <c r="K31" s="193">
        <v>1909</v>
      </c>
      <c r="L31" s="192">
        <v>1355</v>
      </c>
      <c r="M31" s="192">
        <v>1021</v>
      </c>
      <c r="N31" s="192">
        <v>566</v>
      </c>
      <c r="O31" s="193">
        <v>493</v>
      </c>
      <c r="P31" s="194">
        <f>SUM(J31:O31)</f>
        <v>5344</v>
      </c>
      <c r="Q31" s="196">
        <f>I31+P31</f>
        <v>8441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14</v>
      </c>
      <c r="I32" s="184">
        <f t="shared" si="5"/>
        <v>17</v>
      </c>
      <c r="J32" s="185">
        <f t="shared" si="5"/>
        <v>0</v>
      </c>
      <c r="K32" s="183">
        <f t="shared" si="5"/>
        <v>123</v>
      </c>
      <c r="L32" s="182">
        <f t="shared" si="5"/>
        <v>117</v>
      </c>
      <c r="M32" s="182">
        <f t="shared" si="5"/>
        <v>125</v>
      </c>
      <c r="N32" s="182">
        <f t="shared" si="5"/>
        <v>92</v>
      </c>
      <c r="O32" s="183">
        <f t="shared" si="5"/>
        <v>73</v>
      </c>
      <c r="P32" s="182">
        <f t="shared" si="5"/>
        <v>530</v>
      </c>
      <c r="Q32" s="186">
        <f t="shared" si="5"/>
        <v>547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1</v>
      </c>
      <c r="H34" s="188">
        <v>2</v>
      </c>
      <c r="I34" s="189">
        <f>SUM(G34:H34)</f>
        <v>3</v>
      </c>
      <c r="J34" s="190">
        <v>0</v>
      </c>
      <c r="K34" s="188">
        <v>27</v>
      </c>
      <c r="L34" s="187">
        <v>23</v>
      </c>
      <c r="M34" s="187">
        <v>31</v>
      </c>
      <c r="N34" s="187">
        <v>30</v>
      </c>
      <c r="O34" s="188">
        <v>30</v>
      </c>
      <c r="P34" s="187">
        <f t="shared" si="6"/>
        <v>141</v>
      </c>
      <c r="Q34" s="191">
        <f t="shared" si="7"/>
        <v>144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4</v>
      </c>
      <c r="I35" s="189">
        <f>SUM(G35:H35)</f>
        <v>6</v>
      </c>
      <c r="J35" s="190">
        <v>0</v>
      </c>
      <c r="K35" s="188">
        <v>18</v>
      </c>
      <c r="L35" s="187">
        <v>18</v>
      </c>
      <c r="M35" s="187">
        <v>18</v>
      </c>
      <c r="N35" s="187">
        <v>13</v>
      </c>
      <c r="O35" s="188">
        <v>6</v>
      </c>
      <c r="P35" s="187">
        <f t="shared" si="6"/>
        <v>73</v>
      </c>
      <c r="Q35" s="191">
        <f t="shared" si="7"/>
        <v>79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8</v>
      </c>
      <c r="I36" s="189">
        <f>SUM(G36:H36)</f>
        <v>8</v>
      </c>
      <c r="J36" s="200"/>
      <c r="K36" s="188">
        <v>78</v>
      </c>
      <c r="L36" s="187">
        <v>76</v>
      </c>
      <c r="M36" s="187">
        <v>76</v>
      </c>
      <c r="N36" s="187">
        <v>49</v>
      </c>
      <c r="O36" s="188">
        <v>37</v>
      </c>
      <c r="P36" s="187">
        <f t="shared" si="6"/>
        <v>316</v>
      </c>
      <c r="Q36" s="191">
        <f t="shared" si="7"/>
        <v>324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212</v>
      </c>
      <c r="L39" s="182">
        <f t="shared" si="8"/>
        <v>350</v>
      </c>
      <c r="M39" s="182">
        <f t="shared" si="8"/>
        <v>582</v>
      </c>
      <c r="N39" s="182">
        <f t="shared" si="8"/>
        <v>524</v>
      </c>
      <c r="O39" s="183">
        <f t="shared" si="8"/>
        <v>715</v>
      </c>
      <c r="P39" s="182">
        <f t="shared" si="8"/>
        <v>2383</v>
      </c>
      <c r="Q39" s="186">
        <f t="shared" si="8"/>
        <v>2383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61</v>
      </c>
      <c r="L40" s="187">
        <v>153</v>
      </c>
      <c r="M40" s="187">
        <v>291</v>
      </c>
      <c r="N40" s="187">
        <v>297</v>
      </c>
      <c r="O40" s="188">
        <v>405</v>
      </c>
      <c r="P40" s="187">
        <f>SUM(J40:O40)</f>
        <v>1207</v>
      </c>
      <c r="Q40" s="191">
        <f>I40+P40</f>
        <v>1207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145</v>
      </c>
      <c r="L41" s="187">
        <v>192</v>
      </c>
      <c r="M41" s="187">
        <v>280</v>
      </c>
      <c r="N41" s="187">
        <v>193</v>
      </c>
      <c r="O41" s="188">
        <v>144</v>
      </c>
      <c r="P41" s="187">
        <f>SUM(J41:O41)</f>
        <v>954</v>
      </c>
      <c r="Q41" s="191">
        <f>I41+P41</f>
        <v>954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5</v>
      </c>
      <c r="M42" s="209">
        <v>11</v>
      </c>
      <c r="N42" s="209">
        <v>34</v>
      </c>
      <c r="O42" s="208">
        <v>166</v>
      </c>
      <c r="P42" s="209">
        <f>SUM(J42:O42)</f>
        <v>222</v>
      </c>
      <c r="Q42" s="210">
        <f>I42+P42</f>
        <v>222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4641</v>
      </c>
      <c r="H43" s="212">
        <f t="shared" si="9"/>
        <v>3205</v>
      </c>
      <c r="I43" s="213">
        <f t="shared" si="9"/>
        <v>7846</v>
      </c>
      <c r="J43" s="214">
        <f>J12+J32+J39</f>
        <v>0</v>
      </c>
      <c r="K43" s="212">
        <f t="shared" si="9"/>
        <v>6404</v>
      </c>
      <c r="L43" s="211">
        <f t="shared" si="9"/>
        <v>5401</v>
      </c>
      <c r="M43" s="211">
        <f t="shared" si="9"/>
        <v>4961</v>
      </c>
      <c r="N43" s="211">
        <f t="shared" si="9"/>
        <v>3234</v>
      </c>
      <c r="O43" s="212">
        <f t="shared" si="9"/>
        <v>3446</v>
      </c>
      <c r="P43" s="211">
        <f t="shared" si="9"/>
        <v>23446</v>
      </c>
      <c r="Q43" s="215">
        <f t="shared" si="9"/>
        <v>31292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5852026</v>
      </c>
      <c r="H45" s="183">
        <f t="shared" si="10"/>
        <v>6389055</v>
      </c>
      <c r="I45" s="184">
        <f t="shared" si="10"/>
        <v>12241081</v>
      </c>
      <c r="J45" s="185">
        <f t="shared" si="10"/>
        <v>0</v>
      </c>
      <c r="K45" s="183">
        <f t="shared" si="10"/>
        <v>18976362</v>
      </c>
      <c r="L45" s="182">
        <f t="shared" si="10"/>
        <v>18036357</v>
      </c>
      <c r="M45" s="182">
        <f t="shared" si="10"/>
        <v>19731521</v>
      </c>
      <c r="N45" s="182">
        <f t="shared" si="10"/>
        <v>13565430</v>
      </c>
      <c r="O45" s="183">
        <f t="shared" si="10"/>
        <v>14794989</v>
      </c>
      <c r="P45" s="182">
        <f t="shared" si="10"/>
        <v>85104659</v>
      </c>
      <c r="Q45" s="186">
        <f t="shared" si="10"/>
        <v>97345740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2755922</v>
      </c>
      <c r="H46" s="188">
        <f t="shared" si="11"/>
        <v>2259039</v>
      </c>
      <c r="I46" s="189">
        <f t="shared" si="11"/>
        <v>5014961</v>
      </c>
      <c r="J46" s="190">
        <f t="shared" si="11"/>
        <v>0</v>
      </c>
      <c r="K46" s="188">
        <f t="shared" si="11"/>
        <v>7054229</v>
      </c>
      <c r="L46" s="187">
        <f t="shared" si="11"/>
        <v>6694401</v>
      </c>
      <c r="M46" s="187">
        <f t="shared" si="11"/>
        <v>7386216</v>
      </c>
      <c r="N46" s="187">
        <f t="shared" si="11"/>
        <v>5815820</v>
      </c>
      <c r="O46" s="188">
        <f t="shared" si="11"/>
        <v>8478676</v>
      </c>
      <c r="P46" s="187">
        <f t="shared" si="11"/>
        <v>35429342</v>
      </c>
      <c r="Q46" s="191">
        <f t="shared" si="11"/>
        <v>40444303</v>
      </c>
    </row>
    <row r="47" spans="3:17" ht="18" customHeight="1">
      <c r="C47" s="130"/>
      <c r="D47" s="133"/>
      <c r="E47" s="134" t="s">
        <v>92</v>
      </c>
      <c r="F47" s="135"/>
      <c r="G47" s="187">
        <v>2480508</v>
      </c>
      <c r="H47" s="188">
        <v>1726823</v>
      </c>
      <c r="I47" s="189">
        <f>SUM(G47:H47)</f>
        <v>4207331</v>
      </c>
      <c r="J47" s="190">
        <v>0</v>
      </c>
      <c r="K47" s="188">
        <v>5645723</v>
      </c>
      <c r="L47" s="187">
        <v>5003220</v>
      </c>
      <c r="M47" s="187">
        <v>5514712</v>
      </c>
      <c r="N47" s="187">
        <v>4303132</v>
      </c>
      <c r="O47" s="188">
        <v>5269762</v>
      </c>
      <c r="P47" s="187">
        <f>SUM(J47:O47)</f>
        <v>25736549</v>
      </c>
      <c r="Q47" s="191">
        <f>I47+P47</f>
        <v>29943880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5978</v>
      </c>
      <c r="I48" s="189">
        <f>SUM(G48:H48)</f>
        <v>5978</v>
      </c>
      <c r="J48" s="190">
        <v>0</v>
      </c>
      <c r="K48" s="188">
        <v>25500</v>
      </c>
      <c r="L48" s="187">
        <v>66250</v>
      </c>
      <c r="M48" s="187">
        <v>151125</v>
      </c>
      <c r="N48" s="187">
        <v>252500</v>
      </c>
      <c r="O48" s="188">
        <v>1056865</v>
      </c>
      <c r="P48" s="187">
        <f>SUM(J48:O48)</f>
        <v>1552240</v>
      </c>
      <c r="Q48" s="191">
        <f>I48+P48</f>
        <v>1558218</v>
      </c>
    </row>
    <row r="49" spans="3:17" ht="18" customHeight="1">
      <c r="C49" s="130"/>
      <c r="D49" s="133"/>
      <c r="E49" s="134" t="s">
        <v>94</v>
      </c>
      <c r="F49" s="135"/>
      <c r="G49" s="187">
        <v>157229</v>
      </c>
      <c r="H49" s="188">
        <v>414396</v>
      </c>
      <c r="I49" s="189">
        <f>SUM(G49:H49)</f>
        <v>571625</v>
      </c>
      <c r="J49" s="190">
        <v>0</v>
      </c>
      <c r="K49" s="188">
        <v>1031972</v>
      </c>
      <c r="L49" s="187">
        <v>1224299</v>
      </c>
      <c r="M49" s="187">
        <v>1394397</v>
      </c>
      <c r="N49" s="187">
        <v>981661</v>
      </c>
      <c r="O49" s="188">
        <v>1807174</v>
      </c>
      <c r="P49" s="187">
        <f>SUM(J49:O49)</f>
        <v>6439503</v>
      </c>
      <c r="Q49" s="191">
        <f>I49+P49</f>
        <v>7011128</v>
      </c>
    </row>
    <row r="50" spans="3:17" ht="18" customHeight="1">
      <c r="C50" s="130"/>
      <c r="D50" s="133"/>
      <c r="E50" s="134" t="s">
        <v>95</v>
      </c>
      <c r="F50" s="135"/>
      <c r="G50" s="187">
        <v>35635</v>
      </c>
      <c r="H50" s="188">
        <v>41302</v>
      </c>
      <c r="I50" s="189">
        <f>SUM(G50:H50)</f>
        <v>76937</v>
      </c>
      <c r="J50" s="190">
        <v>0</v>
      </c>
      <c r="K50" s="188">
        <v>74184</v>
      </c>
      <c r="L50" s="187">
        <v>97112</v>
      </c>
      <c r="M50" s="187">
        <v>33222</v>
      </c>
      <c r="N50" s="187">
        <v>60677</v>
      </c>
      <c r="O50" s="188">
        <v>39945</v>
      </c>
      <c r="P50" s="187">
        <f>SUM(J50:O50)</f>
        <v>305140</v>
      </c>
      <c r="Q50" s="191">
        <f>I50+P50</f>
        <v>382077</v>
      </c>
    </row>
    <row r="51" spans="3:17" ht="18" customHeight="1">
      <c r="C51" s="130"/>
      <c r="D51" s="133"/>
      <c r="E51" s="290" t="s">
        <v>105</v>
      </c>
      <c r="F51" s="291"/>
      <c r="G51" s="187">
        <v>82550</v>
      </c>
      <c r="H51" s="188">
        <v>70540</v>
      </c>
      <c r="I51" s="189">
        <f>SUM(G51:H51)</f>
        <v>153090</v>
      </c>
      <c r="J51" s="190">
        <v>0</v>
      </c>
      <c r="K51" s="188">
        <v>276850</v>
      </c>
      <c r="L51" s="187">
        <v>303520</v>
      </c>
      <c r="M51" s="187">
        <v>292760</v>
      </c>
      <c r="N51" s="187">
        <v>217850</v>
      </c>
      <c r="O51" s="188">
        <v>304930</v>
      </c>
      <c r="P51" s="187">
        <f>SUM(J51:O51)</f>
        <v>1395910</v>
      </c>
      <c r="Q51" s="191">
        <f>I51+P51</f>
        <v>1549000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1587997</v>
      </c>
      <c r="H52" s="188">
        <f t="shared" si="12"/>
        <v>2504114</v>
      </c>
      <c r="I52" s="189">
        <f t="shared" si="12"/>
        <v>4092111</v>
      </c>
      <c r="J52" s="190">
        <f t="shared" si="12"/>
        <v>0</v>
      </c>
      <c r="K52" s="188">
        <f t="shared" si="12"/>
        <v>6192258</v>
      </c>
      <c r="L52" s="187">
        <f t="shared" si="12"/>
        <v>5850551</v>
      </c>
      <c r="M52" s="187">
        <f t="shared" si="12"/>
        <v>5513301</v>
      </c>
      <c r="N52" s="187">
        <f t="shared" si="12"/>
        <v>3150655</v>
      </c>
      <c r="O52" s="188">
        <f t="shared" si="12"/>
        <v>1623294</v>
      </c>
      <c r="P52" s="187">
        <f t="shared" si="12"/>
        <v>22330059</v>
      </c>
      <c r="Q52" s="191">
        <f t="shared" si="12"/>
        <v>26422170</v>
      </c>
    </row>
    <row r="53" spans="3:17" ht="18" customHeight="1">
      <c r="C53" s="130"/>
      <c r="D53" s="133"/>
      <c r="E53" s="137" t="s">
        <v>97</v>
      </c>
      <c r="F53" s="137"/>
      <c r="G53" s="187">
        <v>1247233</v>
      </c>
      <c r="H53" s="188">
        <v>1970813</v>
      </c>
      <c r="I53" s="189">
        <f>SUM(G53:H53)</f>
        <v>3218046</v>
      </c>
      <c r="J53" s="190">
        <v>0</v>
      </c>
      <c r="K53" s="188">
        <v>5170127</v>
      </c>
      <c r="L53" s="187">
        <v>4525313</v>
      </c>
      <c r="M53" s="187">
        <v>4375019</v>
      </c>
      <c r="N53" s="187">
        <v>2456612</v>
      </c>
      <c r="O53" s="188">
        <v>1376429</v>
      </c>
      <c r="P53" s="187">
        <f>SUM(J53:O53)</f>
        <v>17903500</v>
      </c>
      <c r="Q53" s="191">
        <f>I53+P53</f>
        <v>21121546</v>
      </c>
    </row>
    <row r="54" spans="3:17" ht="18" customHeight="1">
      <c r="C54" s="130"/>
      <c r="D54" s="133"/>
      <c r="E54" s="137" t="s">
        <v>98</v>
      </c>
      <c r="F54" s="137"/>
      <c r="G54" s="187">
        <v>340764</v>
      </c>
      <c r="H54" s="188">
        <v>533301</v>
      </c>
      <c r="I54" s="189">
        <f>SUM(G54:H54)</f>
        <v>874065</v>
      </c>
      <c r="J54" s="190">
        <v>0</v>
      </c>
      <c r="K54" s="188">
        <v>1022131</v>
      </c>
      <c r="L54" s="187">
        <v>1325238</v>
      </c>
      <c r="M54" s="187">
        <v>1138282</v>
      </c>
      <c r="N54" s="187">
        <v>694043</v>
      </c>
      <c r="O54" s="188">
        <v>246865</v>
      </c>
      <c r="P54" s="187">
        <f>SUM(J54:O54)</f>
        <v>4426559</v>
      </c>
      <c r="Q54" s="191">
        <f>I54+P54</f>
        <v>5300624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9494</v>
      </c>
      <c r="H55" s="188">
        <f t="shared" si="13"/>
        <v>80557</v>
      </c>
      <c r="I55" s="189">
        <f t="shared" si="13"/>
        <v>90051</v>
      </c>
      <c r="J55" s="190">
        <f t="shared" si="13"/>
        <v>0</v>
      </c>
      <c r="K55" s="188">
        <f t="shared" si="13"/>
        <v>652267</v>
      </c>
      <c r="L55" s="187">
        <f t="shared" si="13"/>
        <v>962525</v>
      </c>
      <c r="M55" s="187">
        <f t="shared" si="13"/>
        <v>1767519</v>
      </c>
      <c r="N55" s="187">
        <f t="shared" si="13"/>
        <v>1272214</v>
      </c>
      <c r="O55" s="188">
        <f t="shared" si="13"/>
        <v>1060708</v>
      </c>
      <c r="P55" s="187">
        <f t="shared" si="13"/>
        <v>5715233</v>
      </c>
      <c r="Q55" s="191">
        <f t="shared" si="13"/>
        <v>5805284</v>
      </c>
    </row>
    <row r="56" spans="3:17" ht="18" customHeight="1">
      <c r="C56" s="130"/>
      <c r="D56" s="133"/>
      <c r="E56" s="134" t="s">
        <v>99</v>
      </c>
      <c r="F56" s="135"/>
      <c r="G56" s="187">
        <v>7035</v>
      </c>
      <c r="H56" s="188">
        <v>63278</v>
      </c>
      <c r="I56" s="189">
        <f>SUM(G56:H56)</f>
        <v>70313</v>
      </c>
      <c r="J56" s="190">
        <v>0</v>
      </c>
      <c r="K56" s="188">
        <v>572472</v>
      </c>
      <c r="L56" s="187">
        <v>837949</v>
      </c>
      <c r="M56" s="187">
        <v>1504251</v>
      </c>
      <c r="N56" s="187">
        <v>1098936</v>
      </c>
      <c r="O56" s="188">
        <v>921170</v>
      </c>
      <c r="P56" s="187">
        <f>SUM(J56:O56)</f>
        <v>4934778</v>
      </c>
      <c r="Q56" s="191">
        <f>I56+P56</f>
        <v>5005091</v>
      </c>
    </row>
    <row r="57" spans="3:17" ht="18" customHeight="1">
      <c r="C57" s="130"/>
      <c r="D57" s="133"/>
      <c r="E57" s="284" t="s">
        <v>100</v>
      </c>
      <c r="F57" s="286"/>
      <c r="G57" s="187">
        <v>2459</v>
      </c>
      <c r="H57" s="188">
        <v>17279</v>
      </c>
      <c r="I57" s="189">
        <f>SUM(G57:H57)</f>
        <v>19738</v>
      </c>
      <c r="J57" s="190">
        <v>0</v>
      </c>
      <c r="K57" s="188">
        <v>79795</v>
      </c>
      <c r="L57" s="187">
        <v>124576</v>
      </c>
      <c r="M57" s="187">
        <v>263268</v>
      </c>
      <c r="N57" s="187">
        <v>173278</v>
      </c>
      <c r="O57" s="188">
        <v>139538</v>
      </c>
      <c r="P57" s="187">
        <f>SUM(J57:O57)</f>
        <v>780455</v>
      </c>
      <c r="Q57" s="191">
        <f>I57+P57</f>
        <v>800193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296570</v>
      </c>
      <c r="H59" s="188">
        <f t="shared" si="14"/>
        <v>388681</v>
      </c>
      <c r="I59" s="189">
        <f t="shared" si="14"/>
        <v>685251</v>
      </c>
      <c r="J59" s="190">
        <f t="shared" si="14"/>
        <v>0</v>
      </c>
      <c r="K59" s="188">
        <f t="shared" si="14"/>
        <v>860615</v>
      </c>
      <c r="L59" s="187">
        <f t="shared" si="14"/>
        <v>1272869</v>
      </c>
      <c r="M59" s="187">
        <f t="shared" si="14"/>
        <v>1327323</v>
      </c>
      <c r="N59" s="187">
        <f t="shared" si="14"/>
        <v>948539</v>
      </c>
      <c r="O59" s="188">
        <f t="shared" si="14"/>
        <v>1046411</v>
      </c>
      <c r="P59" s="187">
        <f t="shared" si="14"/>
        <v>5455757</v>
      </c>
      <c r="Q59" s="191">
        <f t="shared" si="14"/>
        <v>6141008</v>
      </c>
    </row>
    <row r="60" spans="3:17" ht="18" customHeight="1">
      <c r="C60" s="130"/>
      <c r="D60" s="133"/>
      <c r="E60" s="134" t="s">
        <v>102</v>
      </c>
      <c r="F60" s="135"/>
      <c r="G60" s="187">
        <v>296570</v>
      </c>
      <c r="H60" s="188">
        <v>388681</v>
      </c>
      <c r="I60" s="189">
        <f>SUM(G60:H60)</f>
        <v>685251</v>
      </c>
      <c r="J60" s="190">
        <v>0</v>
      </c>
      <c r="K60" s="188">
        <v>860615</v>
      </c>
      <c r="L60" s="187">
        <v>1272869</v>
      </c>
      <c r="M60" s="187">
        <v>1327323</v>
      </c>
      <c r="N60" s="187">
        <v>948539</v>
      </c>
      <c r="O60" s="188">
        <v>1046411</v>
      </c>
      <c r="P60" s="187">
        <f>SUM(J60:O60)</f>
        <v>5455757</v>
      </c>
      <c r="Q60" s="191">
        <f>I60+P60</f>
        <v>6141008</v>
      </c>
    </row>
    <row r="61" spans="3:17" ht="18" customHeight="1">
      <c r="C61" s="158"/>
      <c r="D61" s="134" t="s">
        <v>106</v>
      </c>
      <c r="E61" s="136"/>
      <c r="F61" s="136"/>
      <c r="G61" s="218">
        <v>390939</v>
      </c>
      <c r="H61" s="218">
        <v>660004</v>
      </c>
      <c r="I61" s="219">
        <f>SUM(G61:H61)</f>
        <v>1050943</v>
      </c>
      <c r="J61" s="220">
        <v>0</v>
      </c>
      <c r="K61" s="218">
        <v>1868991</v>
      </c>
      <c r="L61" s="221">
        <v>1583349</v>
      </c>
      <c r="M61" s="221">
        <v>2146538</v>
      </c>
      <c r="N61" s="221">
        <v>1492290</v>
      </c>
      <c r="O61" s="218">
        <v>1788500</v>
      </c>
      <c r="P61" s="221">
        <f>SUM(J61:O61)</f>
        <v>8879668</v>
      </c>
      <c r="Q61" s="222">
        <f>I61+P61</f>
        <v>9930611</v>
      </c>
    </row>
    <row r="62" spans="3:17" ht="18" customHeight="1">
      <c r="C62" s="145"/>
      <c r="D62" s="146" t="s">
        <v>107</v>
      </c>
      <c r="E62" s="147"/>
      <c r="F62" s="147"/>
      <c r="G62" s="192">
        <v>811104</v>
      </c>
      <c r="H62" s="193">
        <v>496660</v>
      </c>
      <c r="I62" s="194">
        <f>SUM(G62:H62)</f>
        <v>1307764</v>
      </c>
      <c r="J62" s="195">
        <v>0</v>
      </c>
      <c r="K62" s="193">
        <v>2348002</v>
      </c>
      <c r="L62" s="192">
        <v>1672662</v>
      </c>
      <c r="M62" s="192">
        <v>1590624</v>
      </c>
      <c r="N62" s="192">
        <v>885912</v>
      </c>
      <c r="O62" s="193">
        <v>797400</v>
      </c>
      <c r="P62" s="194">
        <f>SUM(J62:O62)</f>
        <v>7294600</v>
      </c>
      <c r="Q62" s="196">
        <f>I62+P62</f>
        <v>8602364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12140</v>
      </c>
      <c r="H63" s="183">
        <f t="shared" si="15"/>
        <v>245980</v>
      </c>
      <c r="I63" s="184">
        <f t="shared" si="15"/>
        <v>258120</v>
      </c>
      <c r="J63" s="185">
        <f t="shared" si="15"/>
        <v>0</v>
      </c>
      <c r="K63" s="183">
        <f t="shared" si="15"/>
        <v>2420913</v>
      </c>
      <c r="L63" s="182">
        <f t="shared" si="15"/>
        <v>2441963</v>
      </c>
      <c r="M63" s="182">
        <f t="shared" si="15"/>
        <v>2800756</v>
      </c>
      <c r="N63" s="182">
        <f t="shared" si="15"/>
        <v>2046377</v>
      </c>
      <c r="O63" s="183">
        <f t="shared" si="15"/>
        <v>1515144</v>
      </c>
      <c r="P63" s="182">
        <f t="shared" si="15"/>
        <v>11225153</v>
      </c>
      <c r="Q63" s="186">
        <f t="shared" si="15"/>
        <v>11483273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2502</v>
      </c>
      <c r="H65" s="188">
        <v>11640</v>
      </c>
      <c r="I65" s="189">
        <f>SUM(G65:H65)</f>
        <v>14142</v>
      </c>
      <c r="J65" s="190">
        <v>0</v>
      </c>
      <c r="K65" s="188">
        <v>212283</v>
      </c>
      <c r="L65" s="187">
        <v>159433</v>
      </c>
      <c r="M65" s="187">
        <v>340734</v>
      </c>
      <c r="N65" s="187">
        <v>384763</v>
      </c>
      <c r="O65" s="188">
        <v>390405</v>
      </c>
      <c r="P65" s="187">
        <f t="shared" si="16"/>
        <v>1487618</v>
      </c>
      <c r="Q65" s="191">
        <f t="shared" si="17"/>
        <v>1501760</v>
      </c>
    </row>
    <row r="66" spans="3:17" ht="18" customHeight="1">
      <c r="C66" s="130"/>
      <c r="D66" s="284" t="s">
        <v>80</v>
      </c>
      <c r="E66" s="285"/>
      <c r="F66" s="286"/>
      <c r="G66" s="187">
        <v>9638</v>
      </c>
      <c r="H66" s="188">
        <v>32980</v>
      </c>
      <c r="I66" s="189">
        <f>SUM(G66:H66)</f>
        <v>42618</v>
      </c>
      <c r="J66" s="190">
        <v>0</v>
      </c>
      <c r="K66" s="188">
        <v>201626</v>
      </c>
      <c r="L66" s="187">
        <v>298796</v>
      </c>
      <c r="M66" s="187">
        <v>419114</v>
      </c>
      <c r="N66" s="187">
        <v>341911</v>
      </c>
      <c r="O66" s="188">
        <v>148430</v>
      </c>
      <c r="P66" s="187">
        <f t="shared" si="16"/>
        <v>1409877</v>
      </c>
      <c r="Q66" s="191">
        <f t="shared" si="17"/>
        <v>1452495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201360</v>
      </c>
      <c r="I67" s="189">
        <f>SUM(G67:H67)</f>
        <v>201360</v>
      </c>
      <c r="J67" s="200"/>
      <c r="K67" s="188">
        <v>2007004</v>
      </c>
      <c r="L67" s="187">
        <v>1983734</v>
      </c>
      <c r="M67" s="187">
        <v>2040908</v>
      </c>
      <c r="N67" s="187">
        <v>1319703</v>
      </c>
      <c r="O67" s="188">
        <v>976309</v>
      </c>
      <c r="P67" s="187">
        <f t="shared" si="16"/>
        <v>8327658</v>
      </c>
      <c r="Q67" s="191">
        <f t="shared" si="17"/>
        <v>8529018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5009530</v>
      </c>
      <c r="L70" s="182">
        <f t="shared" si="18"/>
        <v>8698112</v>
      </c>
      <c r="M70" s="182">
        <f t="shared" si="18"/>
        <v>15175654</v>
      </c>
      <c r="N70" s="182">
        <f t="shared" si="18"/>
        <v>15019191</v>
      </c>
      <c r="O70" s="183">
        <f t="shared" si="18"/>
        <v>22610933</v>
      </c>
      <c r="P70" s="182">
        <f t="shared" si="18"/>
        <v>66513420</v>
      </c>
      <c r="Q70" s="186">
        <f t="shared" si="18"/>
        <v>66513420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1311304</v>
      </c>
      <c r="L71" s="187">
        <v>3489374</v>
      </c>
      <c r="M71" s="187">
        <v>7257654</v>
      </c>
      <c r="N71" s="187">
        <v>8050619</v>
      </c>
      <c r="O71" s="188">
        <v>11871378</v>
      </c>
      <c r="P71" s="187">
        <f>SUM(J71:O71)</f>
        <v>31980329</v>
      </c>
      <c r="Q71" s="191">
        <f>I71+P71</f>
        <v>31980329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3553520</v>
      </c>
      <c r="L72" s="187">
        <v>5059154</v>
      </c>
      <c r="M72" s="187">
        <v>7524380</v>
      </c>
      <c r="N72" s="187">
        <v>5722392</v>
      </c>
      <c r="O72" s="188">
        <v>4220698</v>
      </c>
      <c r="P72" s="187">
        <f>SUM(J72:O72)</f>
        <v>26080144</v>
      </c>
      <c r="Q72" s="191">
        <f>I72+P72</f>
        <v>26080144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144706</v>
      </c>
      <c r="L73" s="209">
        <v>149584</v>
      </c>
      <c r="M73" s="209">
        <v>393620</v>
      </c>
      <c r="N73" s="209">
        <v>1246180</v>
      </c>
      <c r="O73" s="208">
        <v>6518857</v>
      </c>
      <c r="P73" s="209">
        <f>SUM(J73:O73)</f>
        <v>8452947</v>
      </c>
      <c r="Q73" s="210">
        <f>I73+P73</f>
        <v>8452947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5864166</v>
      </c>
      <c r="H74" s="212">
        <f t="shared" si="19"/>
        <v>6635035</v>
      </c>
      <c r="I74" s="213">
        <f t="shared" si="19"/>
        <v>12499201</v>
      </c>
      <c r="J74" s="214">
        <f t="shared" si="19"/>
        <v>0</v>
      </c>
      <c r="K74" s="212">
        <f t="shared" si="19"/>
        <v>26406805</v>
      </c>
      <c r="L74" s="211">
        <f t="shared" si="19"/>
        <v>29176432</v>
      </c>
      <c r="M74" s="211">
        <f t="shared" si="19"/>
        <v>37707931</v>
      </c>
      <c r="N74" s="211">
        <f t="shared" si="19"/>
        <v>30630998</v>
      </c>
      <c r="O74" s="212">
        <f t="shared" si="19"/>
        <v>38921066</v>
      </c>
      <c r="P74" s="211">
        <f t="shared" si="19"/>
        <v>162843232</v>
      </c>
      <c r="Q74" s="215">
        <f t="shared" si="19"/>
        <v>175342433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64526334</v>
      </c>
      <c r="H76" s="183">
        <f t="shared" si="20"/>
        <v>68912324</v>
      </c>
      <c r="I76" s="184">
        <f t="shared" si="20"/>
        <v>133438658</v>
      </c>
      <c r="J76" s="185">
        <f t="shared" si="20"/>
        <v>0</v>
      </c>
      <c r="K76" s="223">
        <f t="shared" si="20"/>
        <v>203189650</v>
      </c>
      <c r="L76" s="182">
        <f t="shared" si="20"/>
        <v>192893211</v>
      </c>
      <c r="M76" s="182">
        <f t="shared" si="20"/>
        <v>209813487</v>
      </c>
      <c r="N76" s="182">
        <f t="shared" si="20"/>
        <v>143393269</v>
      </c>
      <c r="O76" s="183">
        <f t="shared" si="20"/>
        <v>156500435</v>
      </c>
      <c r="P76" s="182">
        <f t="shared" si="20"/>
        <v>905790052</v>
      </c>
      <c r="Q76" s="186">
        <f t="shared" si="20"/>
        <v>1039228710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29389858</v>
      </c>
      <c r="H77" s="188">
        <f t="shared" si="21"/>
        <v>24039894</v>
      </c>
      <c r="I77" s="189">
        <f t="shared" si="21"/>
        <v>53429752</v>
      </c>
      <c r="J77" s="190">
        <f t="shared" si="21"/>
        <v>0</v>
      </c>
      <c r="K77" s="224">
        <f t="shared" si="21"/>
        <v>75085038</v>
      </c>
      <c r="L77" s="187">
        <f t="shared" si="21"/>
        <v>71191557</v>
      </c>
      <c r="M77" s="187">
        <f t="shared" si="21"/>
        <v>78568629</v>
      </c>
      <c r="N77" s="187">
        <f t="shared" si="21"/>
        <v>61879901</v>
      </c>
      <c r="O77" s="188">
        <f t="shared" si="21"/>
        <v>90189664</v>
      </c>
      <c r="P77" s="187">
        <f t="shared" si="21"/>
        <v>376914789</v>
      </c>
      <c r="Q77" s="191">
        <f t="shared" si="21"/>
        <v>430344541</v>
      </c>
    </row>
    <row r="78" spans="3:17" ht="18" customHeight="1">
      <c r="C78" s="130"/>
      <c r="D78" s="133"/>
      <c r="E78" s="134" t="s">
        <v>92</v>
      </c>
      <c r="F78" s="135"/>
      <c r="G78" s="187">
        <v>26531995</v>
      </c>
      <c r="H78" s="188">
        <v>18468341</v>
      </c>
      <c r="I78" s="189">
        <f>SUM(G78:H78)</f>
        <v>45000336</v>
      </c>
      <c r="J78" s="190">
        <v>0</v>
      </c>
      <c r="K78" s="224">
        <v>60382670</v>
      </c>
      <c r="L78" s="187">
        <v>53520081</v>
      </c>
      <c r="M78" s="187">
        <v>58980477</v>
      </c>
      <c r="N78" s="187">
        <v>46017953</v>
      </c>
      <c r="O78" s="188">
        <v>56354014</v>
      </c>
      <c r="P78" s="187">
        <f>SUM(J78:O78)</f>
        <v>275255195</v>
      </c>
      <c r="Q78" s="191">
        <f>I78+P78</f>
        <v>320255531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63963</v>
      </c>
      <c r="I79" s="189">
        <f>SUM(G79:H79)</f>
        <v>63963</v>
      </c>
      <c r="J79" s="190">
        <v>0</v>
      </c>
      <c r="K79" s="224">
        <v>272850</v>
      </c>
      <c r="L79" s="187">
        <v>708875</v>
      </c>
      <c r="M79" s="187">
        <v>1617037</v>
      </c>
      <c r="N79" s="187">
        <v>2701750</v>
      </c>
      <c r="O79" s="188">
        <v>11308452</v>
      </c>
      <c r="P79" s="187">
        <f>SUM(J79:O79)</f>
        <v>16608964</v>
      </c>
      <c r="Q79" s="191">
        <f>I79+P79</f>
        <v>16672927</v>
      </c>
    </row>
    <row r="80" spans="3:17" ht="18" customHeight="1">
      <c r="C80" s="130"/>
      <c r="D80" s="133"/>
      <c r="E80" s="134" t="s">
        <v>94</v>
      </c>
      <c r="F80" s="135"/>
      <c r="G80" s="187">
        <v>1657101</v>
      </c>
      <c r="H80" s="188">
        <v>4367800</v>
      </c>
      <c r="I80" s="189">
        <f>SUM(G80:H80)</f>
        <v>6024901</v>
      </c>
      <c r="J80" s="190">
        <v>0</v>
      </c>
      <c r="K80" s="224">
        <v>10878386</v>
      </c>
      <c r="L80" s="187">
        <v>12903908</v>
      </c>
      <c r="M80" s="187">
        <v>14695904</v>
      </c>
      <c r="N80" s="187">
        <v>10346989</v>
      </c>
      <c r="O80" s="188">
        <v>19056483</v>
      </c>
      <c r="P80" s="187">
        <f>SUM(J80:O80)</f>
        <v>67881670</v>
      </c>
      <c r="Q80" s="191">
        <f>I80+P80</f>
        <v>73906571</v>
      </c>
    </row>
    <row r="81" spans="3:17" ht="18" customHeight="1">
      <c r="C81" s="130"/>
      <c r="D81" s="133"/>
      <c r="E81" s="134" t="s">
        <v>95</v>
      </c>
      <c r="F81" s="135"/>
      <c r="G81" s="187">
        <v>375262</v>
      </c>
      <c r="H81" s="188">
        <v>434390</v>
      </c>
      <c r="I81" s="189">
        <f>SUM(G81:H81)</f>
        <v>809652</v>
      </c>
      <c r="J81" s="190">
        <v>0</v>
      </c>
      <c r="K81" s="224">
        <v>782632</v>
      </c>
      <c r="L81" s="187">
        <v>1023493</v>
      </c>
      <c r="M81" s="187">
        <v>347611</v>
      </c>
      <c r="N81" s="187">
        <v>634709</v>
      </c>
      <c r="O81" s="188">
        <v>421415</v>
      </c>
      <c r="P81" s="187">
        <f>SUM(J81:O81)</f>
        <v>3209860</v>
      </c>
      <c r="Q81" s="191">
        <f>I81+P81</f>
        <v>4019512</v>
      </c>
    </row>
    <row r="82" spans="3:17" ht="18" customHeight="1">
      <c r="C82" s="130"/>
      <c r="D82" s="133"/>
      <c r="E82" s="290" t="s">
        <v>105</v>
      </c>
      <c r="F82" s="291"/>
      <c r="G82" s="187">
        <v>825500</v>
      </c>
      <c r="H82" s="188">
        <v>705400</v>
      </c>
      <c r="I82" s="189">
        <f>SUM(G82:H82)</f>
        <v>1530900</v>
      </c>
      <c r="J82" s="190">
        <v>0</v>
      </c>
      <c r="K82" s="224">
        <v>2768500</v>
      </c>
      <c r="L82" s="187">
        <v>3035200</v>
      </c>
      <c r="M82" s="187">
        <v>2927600</v>
      </c>
      <c r="N82" s="187">
        <v>2178500</v>
      </c>
      <c r="O82" s="188">
        <v>3049300</v>
      </c>
      <c r="P82" s="187">
        <f>SUM(J82:O82)</f>
        <v>13959100</v>
      </c>
      <c r="Q82" s="191">
        <f>I82+P82</f>
        <v>15490000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16622968</v>
      </c>
      <c r="H83" s="188">
        <f t="shared" si="22"/>
        <v>26209979</v>
      </c>
      <c r="I83" s="189">
        <f t="shared" si="22"/>
        <v>42832947</v>
      </c>
      <c r="J83" s="190">
        <f t="shared" si="22"/>
        <v>0</v>
      </c>
      <c r="K83" s="224">
        <f t="shared" si="22"/>
        <v>64777490</v>
      </c>
      <c r="L83" s="187">
        <f t="shared" si="22"/>
        <v>61229105</v>
      </c>
      <c r="M83" s="187">
        <f t="shared" si="22"/>
        <v>57701899</v>
      </c>
      <c r="N83" s="187">
        <f t="shared" si="22"/>
        <v>32970225</v>
      </c>
      <c r="O83" s="188">
        <f t="shared" si="22"/>
        <v>16980155</v>
      </c>
      <c r="P83" s="187">
        <f t="shared" si="22"/>
        <v>233658874</v>
      </c>
      <c r="Q83" s="191">
        <f t="shared" si="22"/>
        <v>276491821</v>
      </c>
    </row>
    <row r="84" spans="3:17" ht="18" customHeight="1">
      <c r="C84" s="130"/>
      <c r="D84" s="133"/>
      <c r="E84" s="137" t="s">
        <v>97</v>
      </c>
      <c r="F84" s="137"/>
      <c r="G84" s="187">
        <v>13029501</v>
      </c>
      <c r="H84" s="188">
        <v>20586502</v>
      </c>
      <c r="I84" s="189">
        <f>SUM(G84:H84)</f>
        <v>33616003</v>
      </c>
      <c r="J84" s="190">
        <v>0</v>
      </c>
      <c r="K84" s="224">
        <v>53997563</v>
      </c>
      <c r="L84" s="187">
        <v>47255927</v>
      </c>
      <c r="M84" s="187">
        <v>45702293</v>
      </c>
      <c r="N84" s="187">
        <v>25651992</v>
      </c>
      <c r="O84" s="188">
        <v>14375742</v>
      </c>
      <c r="P84" s="187">
        <f>SUM(J84:O84)</f>
        <v>186983517</v>
      </c>
      <c r="Q84" s="191">
        <f>I84+P84</f>
        <v>220599520</v>
      </c>
    </row>
    <row r="85" spans="3:17" ht="18" customHeight="1">
      <c r="C85" s="130"/>
      <c r="D85" s="133"/>
      <c r="E85" s="137" t="s">
        <v>98</v>
      </c>
      <c r="F85" s="137"/>
      <c r="G85" s="187">
        <v>3593467</v>
      </c>
      <c r="H85" s="188">
        <v>5623477</v>
      </c>
      <c r="I85" s="189">
        <f>SUM(G85:H85)</f>
        <v>9216944</v>
      </c>
      <c r="J85" s="190">
        <v>0</v>
      </c>
      <c r="K85" s="224">
        <v>10779927</v>
      </c>
      <c r="L85" s="187">
        <v>13973178</v>
      </c>
      <c r="M85" s="187">
        <v>11999606</v>
      </c>
      <c r="N85" s="187">
        <v>7318233</v>
      </c>
      <c r="O85" s="188">
        <v>2604413</v>
      </c>
      <c r="P85" s="187">
        <f>SUM(J85:O85)</f>
        <v>46675357</v>
      </c>
      <c r="Q85" s="191">
        <f>I85+P85</f>
        <v>55892301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99209</v>
      </c>
      <c r="H86" s="188">
        <f t="shared" si="23"/>
        <v>841807</v>
      </c>
      <c r="I86" s="189">
        <f t="shared" si="23"/>
        <v>941016</v>
      </c>
      <c r="J86" s="190">
        <f t="shared" si="23"/>
        <v>0</v>
      </c>
      <c r="K86" s="224">
        <f t="shared" si="23"/>
        <v>6815551</v>
      </c>
      <c r="L86" s="187">
        <f t="shared" si="23"/>
        <v>10052554</v>
      </c>
      <c r="M86" s="187">
        <f t="shared" si="23"/>
        <v>18452046</v>
      </c>
      <c r="N86" s="187">
        <f t="shared" si="23"/>
        <v>13278197</v>
      </c>
      <c r="O86" s="188">
        <f t="shared" si="23"/>
        <v>11084345</v>
      </c>
      <c r="P86" s="187">
        <f t="shared" si="23"/>
        <v>59682693</v>
      </c>
      <c r="Q86" s="191">
        <f t="shared" si="23"/>
        <v>60623709</v>
      </c>
    </row>
    <row r="87" spans="3:17" ht="18" customHeight="1">
      <c r="C87" s="130"/>
      <c r="D87" s="133"/>
      <c r="E87" s="134" t="s">
        <v>99</v>
      </c>
      <c r="F87" s="135"/>
      <c r="G87" s="187">
        <v>73513</v>
      </c>
      <c r="H87" s="188">
        <v>661244</v>
      </c>
      <c r="I87" s="189">
        <f>SUM(G87:H87)</f>
        <v>734757</v>
      </c>
      <c r="J87" s="190">
        <v>0</v>
      </c>
      <c r="K87" s="224">
        <v>5981700</v>
      </c>
      <c r="L87" s="187">
        <v>8750747</v>
      </c>
      <c r="M87" s="187">
        <v>15708010</v>
      </c>
      <c r="N87" s="187">
        <v>11467452</v>
      </c>
      <c r="O87" s="188">
        <v>9626181</v>
      </c>
      <c r="P87" s="187">
        <f>SUM(J87:O87)</f>
        <v>51534090</v>
      </c>
      <c r="Q87" s="191">
        <f>I87+P87</f>
        <v>52268847</v>
      </c>
    </row>
    <row r="88" spans="3:17" ht="18" customHeight="1">
      <c r="C88" s="130"/>
      <c r="D88" s="133"/>
      <c r="E88" s="284" t="s">
        <v>100</v>
      </c>
      <c r="F88" s="286"/>
      <c r="G88" s="187">
        <v>25696</v>
      </c>
      <c r="H88" s="188">
        <v>180563</v>
      </c>
      <c r="I88" s="189">
        <f>SUM(G88:H88)</f>
        <v>206259</v>
      </c>
      <c r="J88" s="190">
        <v>0</v>
      </c>
      <c r="K88" s="224">
        <v>833851</v>
      </c>
      <c r="L88" s="187">
        <v>1301807</v>
      </c>
      <c r="M88" s="187">
        <v>2744036</v>
      </c>
      <c r="N88" s="187">
        <v>1810745</v>
      </c>
      <c r="O88" s="188">
        <v>1458164</v>
      </c>
      <c r="P88" s="187">
        <f>SUM(J88:O88)</f>
        <v>8148603</v>
      </c>
      <c r="Q88" s="191">
        <f>I88+P88</f>
        <v>8354862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5655586</v>
      </c>
      <c r="H90" s="188">
        <f t="shared" si="24"/>
        <v>5625537</v>
      </c>
      <c r="I90" s="189">
        <f t="shared" si="24"/>
        <v>11281123</v>
      </c>
      <c r="J90" s="190">
        <f t="shared" si="24"/>
        <v>0</v>
      </c>
      <c r="K90" s="188">
        <f t="shared" si="24"/>
        <v>11891606</v>
      </c>
      <c r="L90" s="187">
        <f t="shared" si="24"/>
        <v>16013894</v>
      </c>
      <c r="M90" s="187">
        <f t="shared" si="24"/>
        <v>15672968</v>
      </c>
      <c r="N90" s="187">
        <f t="shared" si="24"/>
        <v>10230635</v>
      </c>
      <c r="O90" s="188">
        <f t="shared" si="24"/>
        <v>11043124</v>
      </c>
      <c r="P90" s="187">
        <f t="shared" si="24"/>
        <v>64852227</v>
      </c>
      <c r="Q90" s="191">
        <f t="shared" si="24"/>
        <v>76133350</v>
      </c>
    </row>
    <row r="91" spans="3:17" ht="18" customHeight="1">
      <c r="C91" s="130"/>
      <c r="D91" s="133"/>
      <c r="E91" s="139" t="s">
        <v>102</v>
      </c>
      <c r="F91" s="135"/>
      <c r="G91" s="187">
        <v>2965700</v>
      </c>
      <c r="H91" s="188">
        <v>3886810</v>
      </c>
      <c r="I91" s="189">
        <f>SUM(G91:H91)</f>
        <v>6852510</v>
      </c>
      <c r="J91" s="190">
        <v>0</v>
      </c>
      <c r="K91" s="188">
        <v>8606150</v>
      </c>
      <c r="L91" s="187">
        <v>12728690</v>
      </c>
      <c r="M91" s="187">
        <v>13273230</v>
      </c>
      <c r="N91" s="187">
        <v>9485390</v>
      </c>
      <c r="O91" s="188">
        <v>10464110</v>
      </c>
      <c r="P91" s="187">
        <f>SUM(J91:O91)</f>
        <v>54557570</v>
      </c>
      <c r="Q91" s="191">
        <f>I91+P91</f>
        <v>61410080</v>
      </c>
    </row>
    <row r="92" spans="3:17" ht="18" customHeight="1">
      <c r="C92" s="130"/>
      <c r="D92" s="140"/>
      <c r="E92" s="137" t="s">
        <v>74</v>
      </c>
      <c r="F92" s="141"/>
      <c r="G92" s="187">
        <v>702445</v>
      </c>
      <c r="H92" s="188">
        <v>675244</v>
      </c>
      <c r="I92" s="189">
        <f>SUM(G92:H92)</f>
        <v>1377689</v>
      </c>
      <c r="J92" s="190">
        <v>0</v>
      </c>
      <c r="K92" s="188">
        <v>870565</v>
      </c>
      <c r="L92" s="187">
        <v>953117</v>
      </c>
      <c r="M92" s="187">
        <v>492148</v>
      </c>
      <c r="N92" s="187">
        <v>569800</v>
      </c>
      <c r="O92" s="188">
        <v>476135</v>
      </c>
      <c r="P92" s="187">
        <f>SUM(J92:O92)</f>
        <v>3361765</v>
      </c>
      <c r="Q92" s="191">
        <f>I92+P92</f>
        <v>4739454</v>
      </c>
    </row>
    <row r="93" spans="3:17" ht="18" customHeight="1">
      <c r="C93" s="130"/>
      <c r="D93" s="142"/>
      <c r="E93" s="134" t="s">
        <v>75</v>
      </c>
      <c r="F93" s="143"/>
      <c r="G93" s="187">
        <v>1987441</v>
      </c>
      <c r="H93" s="188">
        <v>1063483</v>
      </c>
      <c r="I93" s="189">
        <f>SUM(G93:H93)</f>
        <v>3050924</v>
      </c>
      <c r="J93" s="190">
        <v>0</v>
      </c>
      <c r="K93" s="188">
        <v>2414891</v>
      </c>
      <c r="L93" s="187">
        <v>2332087</v>
      </c>
      <c r="M93" s="187">
        <v>1907590</v>
      </c>
      <c r="N93" s="187">
        <v>175445</v>
      </c>
      <c r="O93" s="188">
        <v>102879</v>
      </c>
      <c r="P93" s="187">
        <f>SUM(J93:O93)</f>
        <v>6932892</v>
      </c>
      <c r="Q93" s="191">
        <f>I93+P93</f>
        <v>9983816</v>
      </c>
    </row>
    <row r="94" spans="3:17" ht="18" customHeight="1">
      <c r="C94" s="130"/>
      <c r="D94" s="133" t="s">
        <v>76</v>
      </c>
      <c r="E94" s="144"/>
      <c r="F94" s="144"/>
      <c r="G94" s="187">
        <v>4081165</v>
      </c>
      <c r="H94" s="188">
        <v>6881605</v>
      </c>
      <c r="I94" s="189">
        <f>SUM(G94:H94)</f>
        <v>10962770</v>
      </c>
      <c r="J94" s="190">
        <v>0</v>
      </c>
      <c r="K94" s="188">
        <v>19509100</v>
      </c>
      <c r="L94" s="187">
        <v>16520029</v>
      </c>
      <c r="M94" s="187">
        <v>22406039</v>
      </c>
      <c r="N94" s="187">
        <v>15563947</v>
      </c>
      <c r="O94" s="188">
        <v>18673725</v>
      </c>
      <c r="P94" s="187">
        <f>SUM(J94:O94)</f>
        <v>92672840</v>
      </c>
      <c r="Q94" s="191">
        <f>I94+P94</f>
        <v>103635610</v>
      </c>
    </row>
    <row r="95" spans="3:17" ht="18" customHeight="1">
      <c r="C95" s="145"/>
      <c r="D95" s="146" t="s">
        <v>103</v>
      </c>
      <c r="E95" s="147"/>
      <c r="F95" s="147"/>
      <c r="G95" s="192">
        <v>8677548</v>
      </c>
      <c r="H95" s="193">
        <v>5313502</v>
      </c>
      <c r="I95" s="194">
        <f>SUM(G95:H95)</f>
        <v>13991050</v>
      </c>
      <c r="J95" s="195">
        <v>0</v>
      </c>
      <c r="K95" s="193">
        <v>25110865</v>
      </c>
      <c r="L95" s="192">
        <v>17886072</v>
      </c>
      <c r="M95" s="192">
        <v>17011906</v>
      </c>
      <c r="N95" s="192">
        <v>9470364</v>
      </c>
      <c r="O95" s="193">
        <v>8529422</v>
      </c>
      <c r="P95" s="194">
        <f>SUM(J95:O95)</f>
        <v>78008629</v>
      </c>
      <c r="Q95" s="196">
        <f>I95+P95</f>
        <v>91999679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128076</v>
      </c>
      <c r="H96" s="183">
        <f t="shared" si="25"/>
        <v>2574948</v>
      </c>
      <c r="I96" s="184">
        <f t="shared" si="25"/>
        <v>2703024</v>
      </c>
      <c r="J96" s="185">
        <f t="shared" si="25"/>
        <v>0</v>
      </c>
      <c r="K96" s="223">
        <f t="shared" si="25"/>
        <v>25324890</v>
      </c>
      <c r="L96" s="182">
        <f t="shared" si="25"/>
        <v>25552719</v>
      </c>
      <c r="M96" s="182">
        <f t="shared" si="25"/>
        <v>29297735</v>
      </c>
      <c r="N96" s="182">
        <f t="shared" si="25"/>
        <v>21450170</v>
      </c>
      <c r="O96" s="183">
        <f t="shared" si="25"/>
        <v>15869764</v>
      </c>
      <c r="P96" s="182">
        <f t="shared" si="25"/>
        <v>117495278</v>
      </c>
      <c r="Q96" s="186">
        <f>SUM(Q97:Q102)</f>
        <v>120198302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26396</v>
      </c>
      <c r="H98" s="188">
        <v>122801</v>
      </c>
      <c r="I98" s="189">
        <f>SUM(G98:H98)</f>
        <v>149197</v>
      </c>
      <c r="J98" s="190">
        <v>0</v>
      </c>
      <c r="K98" s="224">
        <v>2237210</v>
      </c>
      <c r="L98" s="187">
        <v>1682007</v>
      </c>
      <c r="M98" s="187">
        <v>3594731</v>
      </c>
      <c r="N98" s="187">
        <v>4058269</v>
      </c>
      <c r="O98" s="188">
        <v>4118759</v>
      </c>
      <c r="P98" s="187">
        <f t="shared" si="26"/>
        <v>15690976</v>
      </c>
      <c r="Q98" s="191">
        <f>I98+P98</f>
        <v>15840173</v>
      </c>
    </row>
    <row r="99" spans="3:17" ht="18" customHeight="1">
      <c r="C99" s="130"/>
      <c r="D99" s="284" t="s">
        <v>80</v>
      </c>
      <c r="E99" s="285"/>
      <c r="F99" s="286"/>
      <c r="G99" s="187">
        <v>101680</v>
      </c>
      <c r="H99" s="188">
        <v>347938</v>
      </c>
      <c r="I99" s="189">
        <f>SUM(G99:H99)</f>
        <v>449618</v>
      </c>
      <c r="J99" s="190">
        <v>0</v>
      </c>
      <c r="K99" s="224">
        <v>2127148</v>
      </c>
      <c r="L99" s="187">
        <v>3152287</v>
      </c>
      <c r="M99" s="187">
        <v>4421646</v>
      </c>
      <c r="N99" s="187">
        <v>3607156</v>
      </c>
      <c r="O99" s="188">
        <v>1565936</v>
      </c>
      <c r="P99" s="187">
        <f>SUM(J99:O99)</f>
        <v>14874173</v>
      </c>
      <c r="Q99" s="191">
        <f t="shared" si="27"/>
        <v>15323791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2104209</v>
      </c>
      <c r="I100" s="189">
        <f>SUM(G100:H100)</f>
        <v>2104209</v>
      </c>
      <c r="J100" s="200"/>
      <c r="K100" s="224">
        <v>20960532</v>
      </c>
      <c r="L100" s="187">
        <v>20718425</v>
      </c>
      <c r="M100" s="187">
        <v>21281358</v>
      </c>
      <c r="N100" s="187">
        <v>13784745</v>
      </c>
      <c r="O100" s="188">
        <v>10185069</v>
      </c>
      <c r="P100" s="187">
        <f t="shared" si="26"/>
        <v>86930129</v>
      </c>
      <c r="Q100" s="191">
        <f t="shared" si="27"/>
        <v>89034338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52226479</v>
      </c>
      <c r="L103" s="182">
        <f t="shared" si="28"/>
        <v>90687232</v>
      </c>
      <c r="M103" s="182">
        <f t="shared" si="28"/>
        <v>158213080</v>
      </c>
      <c r="N103" s="182">
        <f t="shared" si="28"/>
        <v>156526574</v>
      </c>
      <c r="O103" s="183">
        <f t="shared" si="28"/>
        <v>235607505</v>
      </c>
      <c r="P103" s="182">
        <f t="shared" si="28"/>
        <v>693260870</v>
      </c>
      <c r="Q103" s="186">
        <f>SUM(Q104:Q106)</f>
        <v>693260870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13678536</v>
      </c>
      <c r="L104" s="187">
        <v>36370542</v>
      </c>
      <c r="M104" s="187">
        <v>75652437</v>
      </c>
      <c r="N104" s="187">
        <v>83895561</v>
      </c>
      <c r="O104" s="188">
        <v>123811611</v>
      </c>
      <c r="P104" s="187">
        <f>SUM(J104:O104)</f>
        <v>333408687</v>
      </c>
      <c r="Q104" s="191">
        <f>I104+P104</f>
        <v>333408687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37051110</v>
      </c>
      <c r="L105" s="187">
        <v>52765278</v>
      </c>
      <c r="M105" s="187">
        <v>78462799</v>
      </c>
      <c r="N105" s="187">
        <v>59742651</v>
      </c>
      <c r="O105" s="188">
        <v>44047539</v>
      </c>
      <c r="P105" s="187">
        <f>SUM(J105:O105)</f>
        <v>272069377</v>
      </c>
      <c r="Q105" s="191">
        <f>I105+P105</f>
        <v>272069377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1496833</v>
      </c>
      <c r="L106" s="209">
        <v>1551412</v>
      </c>
      <c r="M106" s="209">
        <v>4097844</v>
      </c>
      <c r="N106" s="209">
        <v>12888362</v>
      </c>
      <c r="O106" s="208">
        <v>67748355</v>
      </c>
      <c r="P106" s="209">
        <f>SUM(J106:O106)</f>
        <v>87782806</v>
      </c>
      <c r="Q106" s="210">
        <f>I106+P106</f>
        <v>87782806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64654410</v>
      </c>
      <c r="H107" s="212">
        <f t="shared" si="29"/>
        <v>71487272</v>
      </c>
      <c r="I107" s="213">
        <f t="shared" si="29"/>
        <v>136141682</v>
      </c>
      <c r="J107" s="214">
        <f t="shared" si="29"/>
        <v>0</v>
      </c>
      <c r="K107" s="227">
        <f t="shared" si="29"/>
        <v>280741019</v>
      </c>
      <c r="L107" s="211">
        <f t="shared" si="29"/>
        <v>309133162</v>
      </c>
      <c r="M107" s="211">
        <f t="shared" si="29"/>
        <v>397324302</v>
      </c>
      <c r="N107" s="211">
        <f t="shared" si="29"/>
        <v>321370013</v>
      </c>
      <c r="O107" s="212">
        <f t="shared" si="29"/>
        <v>407977704</v>
      </c>
      <c r="P107" s="211">
        <f t="shared" si="29"/>
        <v>1716546200</v>
      </c>
      <c r="Q107" s="215">
        <f>Q76+Q96+Q103</f>
        <v>1852687882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58940345</v>
      </c>
      <c r="H109" s="183">
        <f t="shared" si="30"/>
        <v>62551812</v>
      </c>
      <c r="I109" s="184">
        <f t="shared" si="30"/>
        <v>121492157</v>
      </c>
      <c r="J109" s="185">
        <f t="shared" si="30"/>
        <v>0</v>
      </c>
      <c r="K109" s="223">
        <f t="shared" si="30"/>
        <v>185380470</v>
      </c>
      <c r="L109" s="182">
        <f t="shared" si="30"/>
        <v>175391503</v>
      </c>
      <c r="M109" s="182">
        <f t="shared" si="30"/>
        <v>190532427</v>
      </c>
      <c r="N109" s="182">
        <f t="shared" si="30"/>
        <v>130000424</v>
      </c>
      <c r="O109" s="183">
        <f t="shared" si="30"/>
        <v>141702783</v>
      </c>
      <c r="P109" s="182">
        <f t="shared" si="30"/>
        <v>823007607</v>
      </c>
      <c r="Q109" s="186">
        <f t="shared" si="30"/>
        <v>944499764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26450126</v>
      </c>
      <c r="H110" s="188">
        <f t="shared" si="31"/>
        <v>21635550</v>
      </c>
      <c r="I110" s="189">
        <f t="shared" si="31"/>
        <v>48085676</v>
      </c>
      <c r="J110" s="190">
        <f t="shared" si="31"/>
        <v>0</v>
      </c>
      <c r="K110" s="224">
        <f t="shared" si="31"/>
        <v>67575847</v>
      </c>
      <c r="L110" s="187">
        <f t="shared" si="31"/>
        <v>64071923</v>
      </c>
      <c r="M110" s="187">
        <f t="shared" si="31"/>
        <v>70711350</v>
      </c>
      <c r="N110" s="187">
        <f t="shared" si="31"/>
        <v>55691642</v>
      </c>
      <c r="O110" s="188">
        <f t="shared" si="31"/>
        <v>81170316</v>
      </c>
      <c r="P110" s="187">
        <f t="shared" si="31"/>
        <v>339221078</v>
      </c>
      <c r="Q110" s="191">
        <f t="shared" si="31"/>
        <v>387306754</v>
      </c>
    </row>
    <row r="111" spans="3:17" ht="18" customHeight="1">
      <c r="C111" s="130"/>
      <c r="D111" s="133"/>
      <c r="E111" s="134" t="s">
        <v>92</v>
      </c>
      <c r="F111" s="135"/>
      <c r="G111" s="187">
        <v>23878080</v>
      </c>
      <c r="H111" s="188">
        <v>16621202</v>
      </c>
      <c r="I111" s="189">
        <f>SUM(G111:H111)</f>
        <v>40499282</v>
      </c>
      <c r="J111" s="190">
        <v>0</v>
      </c>
      <c r="K111" s="224">
        <v>54343822</v>
      </c>
      <c r="L111" s="187">
        <v>48167707</v>
      </c>
      <c r="M111" s="187">
        <v>53082125</v>
      </c>
      <c r="N111" s="187">
        <v>41415982</v>
      </c>
      <c r="O111" s="188">
        <v>50718404</v>
      </c>
      <c r="P111" s="187">
        <f>SUM(J111:O111)</f>
        <v>247728040</v>
      </c>
      <c r="Q111" s="191">
        <f>I111+P111</f>
        <v>288227322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57565</v>
      </c>
      <c r="I112" s="189">
        <f>SUM(G112:H112)</f>
        <v>57565</v>
      </c>
      <c r="J112" s="190">
        <v>0</v>
      </c>
      <c r="K112" s="224">
        <v>245564</v>
      </c>
      <c r="L112" s="187">
        <v>637984</v>
      </c>
      <c r="M112" s="187">
        <v>1455327</v>
      </c>
      <c r="N112" s="187">
        <v>2431565</v>
      </c>
      <c r="O112" s="188">
        <v>10177563</v>
      </c>
      <c r="P112" s="187">
        <f>SUM(J112:O112)</f>
        <v>14948003</v>
      </c>
      <c r="Q112" s="191">
        <f>I112+P112</f>
        <v>15005568</v>
      </c>
    </row>
    <row r="113" spans="3:17" ht="18" customHeight="1">
      <c r="C113" s="130"/>
      <c r="D113" s="133"/>
      <c r="E113" s="134" t="s">
        <v>94</v>
      </c>
      <c r="F113" s="135"/>
      <c r="G113" s="187">
        <v>1491367</v>
      </c>
      <c r="H113" s="188">
        <v>3930978</v>
      </c>
      <c r="I113" s="189">
        <f>SUM(G113:H113)</f>
        <v>5422345</v>
      </c>
      <c r="J113" s="190">
        <v>0</v>
      </c>
      <c r="K113" s="224">
        <v>9790451</v>
      </c>
      <c r="L113" s="187">
        <v>11613421</v>
      </c>
      <c r="M113" s="187">
        <v>13226213</v>
      </c>
      <c r="N113" s="187">
        <v>9312214</v>
      </c>
      <c r="O113" s="188">
        <v>17150710</v>
      </c>
      <c r="P113" s="187">
        <f>SUM(J113:O113)</f>
        <v>61093009</v>
      </c>
      <c r="Q113" s="191">
        <f>I113+P113</f>
        <v>66515354</v>
      </c>
    </row>
    <row r="114" spans="3:17" ht="18" customHeight="1">
      <c r="C114" s="130"/>
      <c r="D114" s="133"/>
      <c r="E114" s="134" t="s">
        <v>95</v>
      </c>
      <c r="F114" s="135"/>
      <c r="G114" s="187">
        <v>337729</v>
      </c>
      <c r="H114" s="188">
        <v>390945</v>
      </c>
      <c r="I114" s="189">
        <f>SUM(G114:H114)</f>
        <v>728674</v>
      </c>
      <c r="J114" s="190">
        <v>0</v>
      </c>
      <c r="K114" s="224">
        <v>704360</v>
      </c>
      <c r="L114" s="187">
        <v>921131</v>
      </c>
      <c r="M114" s="187">
        <v>312845</v>
      </c>
      <c r="N114" s="187">
        <v>571231</v>
      </c>
      <c r="O114" s="188">
        <v>379269</v>
      </c>
      <c r="P114" s="187">
        <f>SUM(J114:O114)</f>
        <v>2888836</v>
      </c>
      <c r="Q114" s="191">
        <f>I114+P114</f>
        <v>3617510</v>
      </c>
    </row>
    <row r="115" spans="3:17" ht="18" customHeight="1">
      <c r="C115" s="130"/>
      <c r="D115" s="133"/>
      <c r="E115" s="290" t="s">
        <v>105</v>
      </c>
      <c r="F115" s="291"/>
      <c r="G115" s="187">
        <v>742950</v>
      </c>
      <c r="H115" s="188">
        <v>634860</v>
      </c>
      <c r="I115" s="189">
        <f>SUM(G115:H115)</f>
        <v>1377810</v>
      </c>
      <c r="J115" s="190">
        <v>0</v>
      </c>
      <c r="K115" s="224">
        <v>2491650</v>
      </c>
      <c r="L115" s="187">
        <v>2731680</v>
      </c>
      <c r="M115" s="187">
        <v>2634840</v>
      </c>
      <c r="N115" s="187">
        <v>1960650</v>
      </c>
      <c r="O115" s="188">
        <v>2744370</v>
      </c>
      <c r="P115" s="187">
        <f>SUM(J115:O115)</f>
        <v>12563190</v>
      </c>
      <c r="Q115" s="191">
        <f>I115+P115</f>
        <v>13941000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14960335</v>
      </c>
      <c r="H116" s="188">
        <f t="shared" si="32"/>
        <v>23588745</v>
      </c>
      <c r="I116" s="189">
        <f t="shared" si="32"/>
        <v>38549080</v>
      </c>
      <c r="J116" s="190">
        <f t="shared" si="32"/>
        <v>0</v>
      </c>
      <c r="K116" s="224">
        <f t="shared" si="32"/>
        <v>58299224</v>
      </c>
      <c r="L116" s="187">
        <f t="shared" si="32"/>
        <v>55105802</v>
      </c>
      <c r="M116" s="187">
        <f t="shared" si="32"/>
        <v>51931364</v>
      </c>
      <c r="N116" s="187">
        <f t="shared" si="32"/>
        <v>29673031</v>
      </c>
      <c r="O116" s="188">
        <f t="shared" si="32"/>
        <v>15282060</v>
      </c>
      <c r="P116" s="187">
        <f t="shared" si="32"/>
        <v>210291481</v>
      </c>
      <c r="Q116" s="191">
        <f t="shared" si="32"/>
        <v>248840561</v>
      </c>
    </row>
    <row r="117" spans="3:17" ht="18" customHeight="1">
      <c r="C117" s="130"/>
      <c r="D117" s="133"/>
      <c r="E117" s="137" t="s">
        <v>97</v>
      </c>
      <c r="F117" s="137"/>
      <c r="G117" s="187">
        <v>11726275</v>
      </c>
      <c r="H117" s="188">
        <v>18527642</v>
      </c>
      <c r="I117" s="189">
        <f>SUM(G117:H117)</f>
        <v>30253917</v>
      </c>
      <c r="J117" s="190">
        <v>0</v>
      </c>
      <c r="K117" s="224">
        <v>48597385</v>
      </c>
      <c r="L117" s="187">
        <v>42530046</v>
      </c>
      <c r="M117" s="187">
        <v>41131795</v>
      </c>
      <c r="N117" s="187">
        <v>23086655</v>
      </c>
      <c r="O117" s="188">
        <v>12938100</v>
      </c>
      <c r="P117" s="187">
        <f>SUM(J117:O117)</f>
        <v>168283981</v>
      </c>
      <c r="Q117" s="191">
        <f>I117+P117</f>
        <v>198537898</v>
      </c>
    </row>
    <row r="118" spans="3:17" ht="18" customHeight="1">
      <c r="C118" s="130"/>
      <c r="D118" s="133"/>
      <c r="E118" s="137" t="s">
        <v>98</v>
      </c>
      <c r="F118" s="137"/>
      <c r="G118" s="187">
        <v>3234060</v>
      </c>
      <c r="H118" s="188">
        <v>5061103</v>
      </c>
      <c r="I118" s="189">
        <f>SUM(G118:H118)</f>
        <v>8295163</v>
      </c>
      <c r="J118" s="190">
        <v>0</v>
      </c>
      <c r="K118" s="224">
        <v>9701839</v>
      </c>
      <c r="L118" s="187">
        <v>12575756</v>
      </c>
      <c r="M118" s="187">
        <v>10799569</v>
      </c>
      <c r="N118" s="187">
        <v>6586376</v>
      </c>
      <c r="O118" s="188">
        <v>2343960</v>
      </c>
      <c r="P118" s="187">
        <f>SUM(J118:O118)</f>
        <v>42007500</v>
      </c>
      <c r="Q118" s="191">
        <f>I118+P118</f>
        <v>50302663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89285</v>
      </c>
      <c r="H119" s="188">
        <f t="shared" si="33"/>
        <v>757613</v>
      </c>
      <c r="I119" s="189">
        <f t="shared" si="33"/>
        <v>846898</v>
      </c>
      <c r="J119" s="190">
        <f t="shared" si="33"/>
        <v>0</v>
      </c>
      <c r="K119" s="224">
        <f t="shared" si="33"/>
        <v>6133933</v>
      </c>
      <c r="L119" s="187">
        <f t="shared" si="33"/>
        <v>9047217</v>
      </c>
      <c r="M119" s="187">
        <f t="shared" si="33"/>
        <v>16606736</v>
      </c>
      <c r="N119" s="187">
        <f t="shared" si="33"/>
        <v>11950311</v>
      </c>
      <c r="O119" s="188">
        <f t="shared" si="33"/>
        <v>9975846</v>
      </c>
      <c r="P119" s="187">
        <f t="shared" si="33"/>
        <v>53714043</v>
      </c>
      <c r="Q119" s="191">
        <f t="shared" si="33"/>
        <v>54560941</v>
      </c>
    </row>
    <row r="120" spans="3:17" ht="18" customHeight="1">
      <c r="C120" s="130"/>
      <c r="D120" s="133"/>
      <c r="E120" s="134" t="s">
        <v>99</v>
      </c>
      <c r="F120" s="135"/>
      <c r="G120" s="187">
        <v>66159</v>
      </c>
      <c r="H120" s="188">
        <v>595109</v>
      </c>
      <c r="I120" s="189">
        <f>SUM(G120:H120)</f>
        <v>661268</v>
      </c>
      <c r="J120" s="190">
        <v>0</v>
      </c>
      <c r="K120" s="224">
        <v>5383473</v>
      </c>
      <c r="L120" s="187">
        <v>7875602</v>
      </c>
      <c r="M120" s="187">
        <v>14137118</v>
      </c>
      <c r="N120" s="187">
        <v>10320652</v>
      </c>
      <c r="O120" s="188">
        <v>8663513</v>
      </c>
      <c r="P120" s="187">
        <f>SUM(J120:O120)</f>
        <v>46380358</v>
      </c>
      <c r="Q120" s="191">
        <f>I120+P120</f>
        <v>47041626</v>
      </c>
    </row>
    <row r="121" spans="3:17" ht="18" customHeight="1">
      <c r="C121" s="130"/>
      <c r="D121" s="133"/>
      <c r="E121" s="284" t="s">
        <v>100</v>
      </c>
      <c r="F121" s="286"/>
      <c r="G121" s="187">
        <v>23126</v>
      </c>
      <c r="H121" s="188">
        <v>162504</v>
      </c>
      <c r="I121" s="189">
        <f>SUM(G121:H121)</f>
        <v>185630</v>
      </c>
      <c r="J121" s="190">
        <v>0</v>
      </c>
      <c r="K121" s="224">
        <v>750460</v>
      </c>
      <c r="L121" s="187">
        <v>1171615</v>
      </c>
      <c r="M121" s="187">
        <v>2469618</v>
      </c>
      <c r="N121" s="187">
        <v>1629659</v>
      </c>
      <c r="O121" s="188">
        <v>1312333</v>
      </c>
      <c r="P121" s="187">
        <f>SUM(J121:O121)</f>
        <v>7333685</v>
      </c>
      <c r="Q121" s="191">
        <f>I121+P121</f>
        <v>7519315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5090021</v>
      </c>
      <c r="H123" s="188">
        <f t="shared" si="34"/>
        <v>5062980</v>
      </c>
      <c r="I123" s="189">
        <f t="shared" si="34"/>
        <v>10153001</v>
      </c>
      <c r="J123" s="190">
        <f t="shared" si="34"/>
        <v>0</v>
      </c>
      <c r="K123" s="188">
        <f t="shared" si="34"/>
        <v>10702443</v>
      </c>
      <c r="L123" s="187">
        <f t="shared" si="34"/>
        <v>14412502</v>
      </c>
      <c r="M123" s="187">
        <f t="shared" si="34"/>
        <v>14105668</v>
      </c>
      <c r="N123" s="187">
        <f t="shared" si="34"/>
        <v>9207571</v>
      </c>
      <c r="O123" s="188">
        <f t="shared" si="34"/>
        <v>9938811</v>
      </c>
      <c r="P123" s="187">
        <f t="shared" si="34"/>
        <v>58366995</v>
      </c>
      <c r="Q123" s="191">
        <f t="shared" si="34"/>
        <v>68519996</v>
      </c>
    </row>
    <row r="124" spans="3:17" ht="18" customHeight="1">
      <c r="C124" s="130"/>
      <c r="D124" s="133"/>
      <c r="E124" s="139" t="s">
        <v>102</v>
      </c>
      <c r="F124" s="135"/>
      <c r="G124" s="187">
        <v>2669130</v>
      </c>
      <c r="H124" s="188">
        <v>3498129</v>
      </c>
      <c r="I124" s="189">
        <f>SUM(G124:H124)</f>
        <v>6167259</v>
      </c>
      <c r="J124" s="190">
        <v>0</v>
      </c>
      <c r="K124" s="188">
        <v>7745535</v>
      </c>
      <c r="L124" s="187">
        <v>11455821</v>
      </c>
      <c r="M124" s="187">
        <v>11945907</v>
      </c>
      <c r="N124" s="187">
        <v>8536851</v>
      </c>
      <c r="O124" s="188">
        <v>9417699</v>
      </c>
      <c r="P124" s="187">
        <f>SUM(J124:O124)</f>
        <v>49101813</v>
      </c>
      <c r="Q124" s="191">
        <f>I124+P124</f>
        <v>55269072</v>
      </c>
    </row>
    <row r="125" spans="3:17" ht="18" customHeight="1">
      <c r="C125" s="130"/>
      <c r="D125" s="140"/>
      <c r="E125" s="137" t="s">
        <v>74</v>
      </c>
      <c r="F125" s="141"/>
      <c r="G125" s="187">
        <v>632196</v>
      </c>
      <c r="H125" s="188">
        <v>607717</v>
      </c>
      <c r="I125" s="189">
        <f>SUM(G125:H125)</f>
        <v>1239913</v>
      </c>
      <c r="J125" s="190">
        <v>0</v>
      </c>
      <c r="K125" s="188">
        <v>783507</v>
      </c>
      <c r="L125" s="187">
        <v>857804</v>
      </c>
      <c r="M125" s="187">
        <v>442931</v>
      </c>
      <c r="N125" s="187">
        <v>512820</v>
      </c>
      <c r="O125" s="188">
        <v>428521</v>
      </c>
      <c r="P125" s="187">
        <f>SUM(J125:O125)</f>
        <v>3025583</v>
      </c>
      <c r="Q125" s="191">
        <f>I125+P125</f>
        <v>4265496</v>
      </c>
    </row>
    <row r="126" spans="3:17" ht="18" customHeight="1">
      <c r="C126" s="130"/>
      <c r="D126" s="142"/>
      <c r="E126" s="134" t="s">
        <v>75</v>
      </c>
      <c r="F126" s="143"/>
      <c r="G126" s="187">
        <v>1788695</v>
      </c>
      <c r="H126" s="188">
        <v>957134</v>
      </c>
      <c r="I126" s="189">
        <f>SUM(G126:H126)</f>
        <v>2745829</v>
      </c>
      <c r="J126" s="190">
        <v>0</v>
      </c>
      <c r="K126" s="188">
        <v>2173401</v>
      </c>
      <c r="L126" s="187">
        <v>2098877</v>
      </c>
      <c r="M126" s="187">
        <v>1716830</v>
      </c>
      <c r="N126" s="187">
        <v>157900</v>
      </c>
      <c r="O126" s="188">
        <v>92591</v>
      </c>
      <c r="P126" s="187">
        <f>SUM(J126:O126)</f>
        <v>6239599</v>
      </c>
      <c r="Q126" s="191">
        <f>I126+P126</f>
        <v>8985428</v>
      </c>
    </row>
    <row r="127" spans="3:17" ht="18" customHeight="1">
      <c r="C127" s="130"/>
      <c r="D127" s="133" t="s">
        <v>76</v>
      </c>
      <c r="E127" s="144"/>
      <c r="F127" s="144"/>
      <c r="G127" s="187">
        <v>3673030</v>
      </c>
      <c r="H127" s="188">
        <v>6193422</v>
      </c>
      <c r="I127" s="189">
        <f>SUM(G127:H127)</f>
        <v>9866452</v>
      </c>
      <c r="J127" s="190">
        <v>0</v>
      </c>
      <c r="K127" s="188">
        <v>17558158</v>
      </c>
      <c r="L127" s="187">
        <v>14867987</v>
      </c>
      <c r="M127" s="187">
        <v>20165403</v>
      </c>
      <c r="N127" s="187">
        <v>14007505</v>
      </c>
      <c r="O127" s="188">
        <v>16806328</v>
      </c>
      <c r="P127" s="187">
        <f>SUM(J127:O127)</f>
        <v>83405381</v>
      </c>
      <c r="Q127" s="191">
        <f>I127+P127</f>
        <v>93271833</v>
      </c>
    </row>
    <row r="128" spans="3:17" ht="18" customHeight="1">
      <c r="C128" s="145"/>
      <c r="D128" s="146" t="s">
        <v>103</v>
      </c>
      <c r="E128" s="147"/>
      <c r="F128" s="147"/>
      <c r="G128" s="192">
        <v>8677548</v>
      </c>
      <c r="H128" s="193">
        <v>5313502</v>
      </c>
      <c r="I128" s="194">
        <f>SUM(G128:H128)</f>
        <v>13991050</v>
      </c>
      <c r="J128" s="195">
        <v>0</v>
      </c>
      <c r="K128" s="193">
        <v>25110865</v>
      </c>
      <c r="L128" s="192">
        <v>17886072</v>
      </c>
      <c r="M128" s="192">
        <v>17011906</v>
      </c>
      <c r="N128" s="192">
        <v>9470364</v>
      </c>
      <c r="O128" s="193">
        <v>8529422</v>
      </c>
      <c r="P128" s="194">
        <f>SUM(J128:O128)</f>
        <v>78008629</v>
      </c>
      <c r="Q128" s="196">
        <f>I128+P128</f>
        <v>91999679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115268</v>
      </c>
      <c r="H129" s="183">
        <f t="shared" si="35"/>
        <v>2317449</v>
      </c>
      <c r="I129" s="184">
        <f t="shared" si="35"/>
        <v>2432717</v>
      </c>
      <c r="J129" s="185">
        <f t="shared" si="35"/>
        <v>0</v>
      </c>
      <c r="K129" s="223">
        <f t="shared" si="35"/>
        <v>22792354</v>
      </c>
      <c r="L129" s="182">
        <f t="shared" si="35"/>
        <v>22997395</v>
      </c>
      <c r="M129" s="182">
        <f t="shared" si="35"/>
        <v>26367895</v>
      </c>
      <c r="N129" s="182">
        <f t="shared" si="35"/>
        <v>19305111</v>
      </c>
      <c r="O129" s="183">
        <f t="shared" si="35"/>
        <v>14282754</v>
      </c>
      <c r="P129" s="182">
        <f t="shared" si="35"/>
        <v>105745509</v>
      </c>
      <c r="Q129" s="186">
        <f t="shared" si="35"/>
        <v>108178226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23756</v>
      </c>
      <c r="H131" s="188">
        <v>110520</v>
      </c>
      <c r="I131" s="189">
        <f>SUM(G131:H131)</f>
        <v>134276</v>
      </c>
      <c r="J131" s="190">
        <v>0</v>
      </c>
      <c r="K131" s="224">
        <v>2013478</v>
      </c>
      <c r="L131" s="187">
        <v>1513797</v>
      </c>
      <c r="M131" s="187">
        <v>3235240</v>
      </c>
      <c r="N131" s="187">
        <v>3652431</v>
      </c>
      <c r="O131" s="188">
        <v>3706869</v>
      </c>
      <c r="P131" s="187">
        <f t="shared" si="36"/>
        <v>14121815</v>
      </c>
      <c r="Q131" s="191">
        <f t="shared" si="37"/>
        <v>14256091</v>
      </c>
    </row>
    <row r="132" spans="3:17" ht="18" customHeight="1">
      <c r="C132" s="130"/>
      <c r="D132" s="284" t="s">
        <v>80</v>
      </c>
      <c r="E132" s="285"/>
      <c r="F132" s="286"/>
      <c r="G132" s="187">
        <v>91512</v>
      </c>
      <c r="H132" s="188">
        <v>313142</v>
      </c>
      <c r="I132" s="189">
        <f>SUM(G132:H132)</f>
        <v>404654</v>
      </c>
      <c r="J132" s="190">
        <v>0</v>
      </c>
      <c r="K132" s="224">
        <v>1914426</v>
      </c>
      <c r="L132" s="187">
        <v>2837050</v>
      </c>
      <c r="M132" s="187">
        <v>3979474</v>
      </c>
      <c r="N132" s="187">
        <v>3246437</v>
      </c>
      <c r="O132" s="188">
        <v>1409340</v>
      </c>
      <c r="P132" s="187">
        <f t="shared" si="36"/>
        <v>13386727</v>
      </c>
      <c r="Q132" s="191">
        <f t="shared" si="37"/>
        <v>13791381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1893787</v>
      </c>
      <c r="I133" s="189">
        <f>SUM(G133:H133)</f>
        <v>1893787</v>
      </c>
      <c r="J133" s="200"/>
      <c r="K133" s="224">
        <v>18864450</v>
      </c>
      <c r="L133" s="187">
        <v>18646548</v>
      </c>
      <c r="M133" s="187">
        <v>19153181</v>
      </c>
      <c r="N133" s="187">
        <v>12406243</v>
      </c>
      <c r="O133" s="188">
        <v>9166545</v>
      </c>
      <c r="P133" s="187">
        <f t="shared" si="36"/>
        <v>78236967</v>
      </c>
      <c r="Q133" s="191">
        <f t="shared" si="37"/>
        <v>80130754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47066433</v>
      </c>
      <c r="L136" s="182">
        <f t="shared" si="38"/>
        <v>81628275</v>
      </c>
      <c r="M136" s="182">
        <f t="shared" si="38"/>
        <v>142462474</v>
      </c>
      <c r="N136" s="182">
        <f t="shared" si="38"/>
        <v>141096976</v>
      </c>
      <c r="O136" s="183">
        <f t="shared" si="38"/>
        <v>212398222</v>
      </c>
      <c r="P136" s="182">
        <f t="shared" si="38"/>
        <v>624652380</v>
      </c>
      <c r="Q136" s="186">
        <f t="shared" si="38"/>
        <v>624652380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12373346</v>
      </c>
      <c r="L137" s="187">
        <v>32743359</v>
      </c>
      <c r="M137" s="187">
        <v>68158011</v>
      </c>
      <c r="N137" s="187">
        <v>75729151</v>
      </c>
      <c r="O137" s="188">
        <v>111782081</v>
      </c>
      <c r="P137" s="187">
        <f>SUM(J137:O137)</f>
        <v>300785948</v>
      </c>
      <c r="Q137" s="191">
        <f>I137+P137</f>
        <v>300785948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33345940</v>
      </c>
      <c r="L138" s="187">
        <v>47488647</v>
      </c>
      <c r="M138" s="187">
        <v>70616409</v>
      </c>
      <c r="N138" s="187">
        <v>53768310</v>
      </c>
      <c r="O138" s="188">
        <v>39642702</v>
      </c>
      <c r="P138" s="187">
        <f>SUM(J138:O138)</f>
        <v>244862008</v>
      </c>
      <c r="Q138" s="191">
        <f>I138+P138</f>
        <v>244862008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1347147</v>
      </c>
      <c r="L139" s="209">
        <v>1396269</v>
      </c>
      <c r="M139" s="209">
        <v>3688054</v>
      </c>
      <c r="N139" s="209">
        <v>11599515</v>
      </c>
      <c r="O139" s="208">
        <v>60973439</v>
      </c>
      <c r="P139" s="209">
        <f>SUM(J139:O139)</f>
        <v>79004424</v>
      </c>
      <c r="Q139" s="210">
        <f>I139+P139</f>
        <v>79004424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59055613</v>
      </c>
      <c r="H140" s="212">
        <f t="shared" si="39"/>
        <v>64869261</v>
      </c>
      <c r="I140" s="213">
        <f t="shared" si="39"/>
        <v>123924874</v>
      </c>
      <c r="J140" s="214">
        <f t="shared" si="39"/>
        <v>0</v>
      </c>
      <c r="K140" s="227">
        <f t="shared" si="39"/>
        <v>255239257</v>
      </c>
      <c r="L140" s="211">
        <f t="shared" si="39"/>
        <v>280017173</v>
      </c>
      <c r="M140" s="211">
        <f t="shared" si="39"/>
        <v>359362796</v>
      </c>
      <c r="N140" s="211">
        <f t="shared" si="39"/>
        <v>290402511</v>
      </c>
      <c r="O140" s="212">
        <f t="shared" si="39"/>
        <v>368383759</v>
      </c>
      <c r="P140" s="211">
        <f t="shared" si="39"/>
        <v>1553405496</v>
      </c>
      <c r="Q140" s="215">
        <f t="shared" si="39"/>
        <v>1677330370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H6" sqref="H6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平成２２年８月月報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7</v>
      </c>
      <c r="I11" s="184">
        <f t="shared" si="0"/>
        <v>9</v>
      </c>
      <c r="J11" s="185">
        <f t="shared" si="0"/>
        <v>0</v>
      </c>
      <c r="K11" s="228">
        <f t="shared" si="0"/>
        <v>196</v>
      </c>
      <c r="L11" s="221">
        <f t="shared" si="0"/>
        <v>307</v>
      </c>
      <c r="M11" s="221">
        <f t="shared" si="0"/>
        <v>521</v>
      </c>
      <c r="N11" s="221">
        <f t="shared" si="0"/>
        <v>432</v>
      </c>
      <c r="O11" s="221">
        <f t="shared" si="0"/>
        <v>521</v>
      </c>
      <c r="P11" s="184">
        <f t="shared" si="0"/>
        <v>1977</v>
      </c>
      <c r="Q11" s="186">
        <f t="shared" si="0"/>
        <v>1986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42</v>
      </c>
      <c r="L12" s="221">
        <v>109</v>
      </c>
      <c r="M12" s="221">
        <v>235</v>
      </c>
      <c r="N12" s="221">
        <v>227</v>
      </c>
      <c r="O12" s="221">
        <v>286</v>
      </c>
      <c r="P12" s="219">
        <f aca="true" t="shared" si="2" ref="P12:P18">SUM(J12:O12)</f>
        <v>899</v>
      </c>
      <c r="Q12" s="222">
        <f aca="true" t="shared" si="3" ref="Q12:Q18">I12+P12</f>
        <v>899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85</v>
      </c>
      <c r="L13" s="221">
        <v>115</v>
      </c>
      <c r="M13" s="221">
        <v>171</v>
      </c>
      <c r="N13" s="221">
        <v>111</v>
      </c>
      <c r="O13" s="221">
        <v>89</v>
      </c>
      <c r="P13" s="219">
        <f t="shared" si="2"/>
        <v>571</v>
      </c>
      <c r="Q13" s="222">
        <f t="shared" si="3"/>
        <v>571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4</v>
      </c>
      <c r="L14" s="221">
        <v>4</v>
      </c>
      <c r="M14" s="221">
        <v>8</v>
      </c>
      <c r="N14" s="221">
        <v>18</v>
      </c>
      <c r="O14" s="221">
        <v>96</v>
      </c>
      <c r="P14" s="219">
        <f t="shared" si="2"/>
        <v>130</v>
      </c>
      <c r="Q14" s="222">
        <f t="shared" si="3"/>
        <v>130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6</v>
      </c>
      <c r="I16" s="219">
        <f t="shared" si="1"/>
        <v>8</v>
      </c>
      <c r="J16" s="220">
        <v>0</v>
      </c>
      <c r="K16" s="229">
        <v>62</v>
      </c>
      <c r="L16" s="221">
        <v>72</v>
      </c>
      <c r="M16" s="221">
        <v>94</v>
      </c>
      <c r="N16" s="221">
        <v>73</v>
      </c>
      <c r="O16" s="221">
        <v>44</v>
      </c>
      <c r="P16" s="219">
        <f t="shared" si="2"/>
        <v>345</v>
      </c>
      <c r="Q16" s="222">
        <f t="shared" si="3"/>
        <v>353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3</v>
      </c>
      <c r="L17" s="230">
        <v>7</v>
      </c>
      <c r="M17" s="230">
        <v>13</v>
      </c>
      <c r="N17" s="230">
        <v>3</v>
      </c>
      <c r="O17" s="230">
        <v>6</v>
      </c>
      <c r="P17" s="231">
        <f t="shared" si="2"/>
        <v>32</v>
      </c>
      <c r="Q17" s="234">
        <f t="shared" si="3"/>
        <v>33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5</v>
      </c>
      <c r="I19" s="189">
        <f t="shared" si="4"/>
        <v>7</v>
      </c>
      <c r="J19" s="190">
        <f t="shared" si="4"/>
        <v>0</v>
      </c>
      <c r="K19" s="228">
        <f t="shared" si="4"/>
        <v>90</v>
      </c>
      <c r="L19" s="187">
        <f t="shared" si="4"/>
        <v>140</v>
      </c>
      <c r="M19" s="187">
        <f t="shared" si="4"/>
        <v>227</v>
      </c>
      <c r="N19" s="187">
        <f t="shared" si="4"/>
        <v>155</v>
      </c>
      <c r="O19" s="187">
        <f t="shared" si="4"/>
        <v>159</v>
      </c>
      <c r="P19" s="189">
        <f t="shared" si="4"/>
        <v>771</v>
      </c>
      <c r="Q19" s="191">
        <f t="shared" si="4"/>
        <v>778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55</v>
      </c>
      <c r="M20" s="221">
        <v>123</v>
      </c>
      <c r="N20" s="221">
        <v>83</v>
      </c>
      <c r="O20" s="221">
        <v>92</v>
      </c>
      <c r="P20" s="219">
        <f aca="true" t="shared" si="6" ref="P20:P26">SUM(J20:O20)</f>
        <v>375</v>
      </c>
      <c r="Q20" s="222">
        <f aca="true" t="shared" si="7" ref="Q20:Q26">I20+P20</f>
        <v>375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17</v>
      </c>
      <c r="L21" s="221">
        <v>24</v>
      </c>
      <c r="M21" s="221">
        <v>31</v>
      </c>
      <c r="N21" s="221">
        <v>15</v>
      </c>
      <c r="O21" s="221">
        <v>20</v>
      </c>
      <c r="P21" s="219">
        <f t="shared" si="6"/>
        <v>107</v>
      </c>
      <c r="Q21" s="222">
        <f t="shared" si="7"/>
        <v>107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4</v>
      </c>
      <c r="O22" s="221">
        <v>14</v>
      </c>
      <c r="P22" s="219">
        <f t="shared" si="6"/>
        <v>22</v>
      </c>
      <c r="Q22" s="222">
        <f t="shared" si="7"/>
        <v>22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4</v>
      </c>
      <c r="I24" s="219">
        <f t="shared" si="5"/>
        <v>6</v>
      </c>
      <c r="J24" s="220">
        <v>0</v>
      </c>
      <c r="K24" s="229">
        <v>49</v>
      </c>
      <c r="L24" s="221">
        <v>59</v>
      </c>
      <c r="M24" s="221">
        <v>72</v>
      </c>
      <c r="N24" s="221">
        <v>52</v>
      </c>
      <c r="O24" s="221">
        <v>32</v>
      </c>
      <c r="P24" s="219">
        <f t="shared" si="6"/>
        <v>264</v>
      </c>
      <c r="Q24" s="222">
        <f t="shared" si="7"/>
        <v>270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1</v>
      </c>
      <c r="I25" s="231">
        <f t="shared" si="5"/>
        <v>1</v>
      </c>
      <c r="J25" s="232">
        <v>0</v>
      </c>
      <c r="K25" s="233">
        <v>0</v>
      </c>
      <c r="L25" s="230">
        <v>1</v>
      </c>
      <c r="M25" s="230">
        <v>0</v>
      </c>
      <c r="N25" s="230">
        <v>1</v>
      </c>
      <c r="O25" s="230">
        <v>1</v>
      </c>
      <c r="P25" s="231">
        <f t="shared" si="6"/>
        <v>3</v>
      </c>
      <c r="Q25" s="234">
        <f t="shared" si="7"/>
        <v>4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4950</v>
      </c>
      <c r="H28" s="221">
        <f t="shared" si="8"/>
        <v>32760</v>
      </c>
      <c r="I28" s="184">
        <f t="shared" si="8"/>
        <v>37710</v>
      </c>
      <c r="J28" s="185">
        <f t="shared" si="8"/>
        <v>0</v>
      </c>
      <c r="K28" s="228">
        <f t="shared" si="8"/>
        <v>3837530</v>
      </c>
      <c r="L28" s="221">
        <f t="shared" si="8"/>
        <v>6801690</v>
      </c>
      <c r="M28" s="221">
        <f t="shared" si="8"/>
        <v>11998110</v>
      </c>
      <c r="N28" s="221">
        <f t="shared" si="8"/>
        <v>10415500</v>
      </c>
      <c r="O28" s="221">
        <f t="shared" si="8"/>
        <v>13259870</v>
      </c>
      <c r="P28" s="184">
        <f t="shared" si="8"/>
        <v>46312700</v>
      </c>
      <c r="Q28" s="186">
        <f>SUM(Q29:Q35)</f>
        <v>46350410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1177490</v>
      </c>
      <c r="L29" s="221">
        <v>3022130</v>
      </c>
      <c r="M29" s="221">
        <v>6438980</v>
      </c>
      <c r="N29" s="221">
        <v>6258200</v>
      </c>
      <c r="O29" s="221">
        <v>7930580</v>
      </c>
      <c r="P29" s="219">
        <f aca="true" t="shared" si="10" ref="P29:P35">SUM(J29:O29)</f>
        <v>24827380</v>
      </c>
      <c r="Q29" s="222">
        <f aca="true" t="shared" si="11" ref="Q29:Q35">I29+P29</f>
        <v>24827380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2194180</v>
      </c>
      <c r="L30" s="221">
        <v>3106940</v>
      </c>
      <c r="M30" s="221">
        <v>4409540</v>
      </c>
      <c r="N30" s="221">
        <v>3012640</v>
      </c>
      <c r="O30" s="221">
        <v>2249310</v>
      </c>
      <c r="P30" s="219">
        <f t="shared" si="10"/>
        <v>14972610</v>
      </c>
      <c r="Q30" s="222">
        <f t="shared" si="11"/>
        <v>14972610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118800</v>
      </c>
      <c r="L31" s="221">
        <v>103200</v>
      </c>
      <c r="M31" s="221">
        <v>224700</v>
      </c>
      <c r="N31" s="221">
        <v>459920</v>
      </c>
      <c r="O31" s="221">
        <v>2636210</v>
      </c>
      <c r="P31" s="219">
        <f t="shared" si="10"/>
        <v>3542830</v>
      </c>
      <c r="Q31" s="222">
        <f>I31+P31</f>
        <v>3542830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4950</v>
      </c>
      <c r="H33" s="221">
        <v>21870</v>
      </c>
      <c r="I33" s="219">
        <f t="shared" si="9"/>
        <v>26820</v>
      </c>
      <c r="J33" s="220">
        <v>0</v>
      </c>
      <c r="K33" s="229">
        <v>330180</v>
      </c>
      <c r="L33" s="221">
        <v>546470</v>
      </c>
      <c r="M33" s="221">
        <v>827220</v>
      </c>
      <c r="N33" s="221">
        <v>670740</v>
      </c>
      <c r="O33" s="221">
        <v>421940</v>
      </c>
      <c r="P33" s="219">
        <f t="shared" si="10"/>
        <v>2796550</v>
      </c>
      <c r="Q33" s="222">
        <f t="shared" si="11"/>
        <v>2823370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10890</v>
      </c>
      <c r="I34" s="231">
        <f t="shared" si="9"/>
        <v>10890</v>
      </c>
      <c r="J34" s="232">
        <v>0</v>
      </c>
      <c r="K34" s="233">
        <v>16880</v>
      </c>
      <c r="L34" s="230">
        <v>22950</v>
      </c>
      <c r="M34" s="230">
        <v>97670</v>
      </c>
      <c r="N34" s="230">
        <v>14000</v>
      </c>
      <c r="O34" s="230">
        <v>21830</v>
      </c>
      <c r="P34" s="231">
        <f t="shared" si="10"/>
        <v>173330</v>
      </c>
      <c r="Q34" s="234">
        <f t="shared" si="11"/>
        <v>184220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3650</v>
      </c>
      <c r="H36" s="187">
        <f t="shared" si="12"/>
        <v>18180</v>
      </c>
      <c r="I36" s="189">
        <f t="shared" si="12"/>
        <v>21830</v>
      </c>
      <c r="J36" s="190">
        <f t="shared" si="12"/>
        <v>0</v>
      </c>
      <c r="K36" s="228">
        <f t="shared" si="12"/>
        <v>1205680</v>
      </c>
      <c r="L36" s="187">
        <f t="shared" si="12"/>
        <v>2278610</v>
      </c>
      <c r="M36" s="187">
        <f t="shared" si="12"/>
        <v>4147500</v>
      </c>
      <c r="N36" s="187">
        <f t="shared" si="12"/>
        <v>2586620</v>
      </c>
      <c r="O36" s="187">
        <f t="shared" si="12"/>
        <v>2915100</v>
      </c>
      <c r="P36" s="189">
        <f t="shared" si="12"/>
        <v>13133510</v>
      </c>
      <c r="Q36" s="191">
        <f>SUM(Q37:Q43)</f>
        <v>13155340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544550</v>
      </c>
      <c r="L37" s="221">
        <v>1378600</v>
      </c>
      <c r="M37" s="221">
        <v>2985570</v>
      </c>
      <c r="N37" s="221">
        <v>1862150</v>
      </c>
      <c r="O37" s="221">
        <v>2034590</v>
      </c>
      <c r="P37" s="219">
        <f aca="true" t="shared" si="14" ref="P37:P43">SUM(J37:O37)</f>
        <v>8805460</v>
      </c>
      <c r="Q37" s="222">
        <f aca="true" t="shared" si="15" ref="Q37:Q43">I37+P37</f>
        <v>8805460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360300</v>
      </c>
      <c r="L38" s="221">
        <v>489250</v>
      </c>
      <c r="M38" s="221">
        <v>572380</v>
      </c>
      <c r="N38" s="221">
        <v>262420</v>
      </c>
      <c r="O38" s="221">
        <v>386680</v>
      </c>
      <c r="P38" s="219">
        <f t="shared" si="14"/>
        <v>2071030</v>
      </c>
      <c r="Q38" s="222">
        <f t="shared" si="15"/>
        <v>2071030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34500</v>
      </c>
      <c r="M39" s="221">
        <v>9600</v>
      </c>
      <c r="N39" s="221">
        <v>88800</v>
      </c>
      <c r="O39" s="221">
        <v>228250</v>
      </c>
      <c r="P39" s="219">
        <f t="shared" si="14"/>
        <v>430150</v>
      </c>
      <c r="Q39" s="222">
        <f>I39+P39</f>
        <v>430150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3650</v>
      </c>
      <c r="H41" s="221">
        <v>5530</v>
      </c>
      <c r="I41" s="219">
        <f t="shared" si="13"/>
        <v>9180</v>
      </c>
      <c r="J41" s="220">
        <v>0</v>
      </c>
      <c r="K41" s="229">
        <v>231830</v>
      </c>
      <c r="L41" s="221">
        <v>371660</v>
      </c>
      <c r="M41" s="221">
        <v>579950</v>
      </c>
      <c r="N41" s="221">
        <v>365200</v>
      </c>
      <c r="O41" s="221">
        <v>264620</v>
      </c>
      <c r="P41" s="219">
        <f t="shared" si="14"/>
        <v>1813260</v>
      </c>
      <c r="Q41" s="222">
        <f t="shared" si="15"/>
        <v>1822440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12650</v>
      </c>
      <c r="I42" s="219">
        <f t="shared" si="13"/>
        <v>12650</v>
      </c>
      <c r="J42" s="220">
        <v>0</v>
      </c>
      <c r="K42" s="229">
        <v>0</v>
      </c>
      <c r="L42" s="221">
        <v>4600</v>
      </c>
      <c r="M42" s="221">
        <v>0</v>
      </c>
      <c r="N42" s="221">
        <v>8050</v>
      </c>
      <c r="O42" s="221">
        <v>960</v>
      </c>
      <c r="P42" s="219">
        <f t="shared" si="14"/>
        <v>13610</v>
      </c>
      <c r="Q42" s="222">
        <f t="shared" si="15"/>
        <v>26260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8600</v>
      </c>
      <c r="H44" s="211">
        <f t="shared" si="16"/>
        <v>50940</v>
      </c>
      <c r="I44" s="213">
        <f t="shared" si="16"/>
        <v>59540</v>
      </c>
      <c r="J44" s="214">
        <f t="shared" si="16"/>
        <v>0</v>
      </c>
      <c r="K44" s="243">
        <f t="shared" si="16"/>
        <v>5043210</v>
      </c>
      <c r="L44" s="211">
        <f t="shared" si="16"/>
        <v>9080300</v>
      </c>
      <c r="M44" s="211">
        <f t="shared" si="16"/>
        <v>16145610</v>
      </c>
      <c r="N44" s="211">
        <f t="shared" si="16"/>
        <v>13002120</v>
      </c>
      <c r="O44" s="211">
        <f>O28+O36</f>
        <v>16174970</v>
      </c>
      <c r="P44" s="213">
        <f t="shared" si="16"/>
        <v>59446210</v>
      </c>
      <c r="Q44" s="215">
        <f>Q28+Q36</f>
        <v>59505750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平成２２年８月月報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178</v>
      </c>
      <c r="H14" s="254">
        <v>354</v>
      </c>
      <c r="I14" s="312">
        <f>SUM(G14:H14)</f>
        <v>532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1132249</v>
      </c>
      <c r="H15" s="255">
        <v>3216483</v>
      </c>
      <c r="I15" s="314">
        <f>SUM(G15:H15)</f>
        <v>4348732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70</v>
      </c>
      <c r="H19" s="254">
        <v>464</v>
      </c>
      <c r="I19" s="312">
        <f>SUM(G19:H19)</f>
        <v>534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628548</v>
      </c>
      <c r="H20" s="255">
        <v>3031593</v>
      </c>
      <c r="I20" s="314">
        <f>SUM(G20:H20)</f>
        <v>3660141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67</v>
      </c>
      <c r="H24" s="254">
        <v>2159</v>
      </c>
      <c r="I24" s="312">
        <f>SUM(G24:H24)</f>
        <v>2226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730758</v>
      </c>
      <c r="H25" s="256">
        <v>26678955</v>
      </c>
      <c r="I25" s="314">
        <f>SUM(G25:H25)</f>
        <v>27409713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1</v>
      </c>
      <c r="H29" s="254">
        <v>27</v>
      </c>
      <c r="I29" s="312">
        <f>SUM(G29:H29)</f>
        <v>28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4450</v>
      </c>
      <c r="H30" s="255">
        <v>349309</v>
      </c>
      <c r="I30" s="314">
        <f>SUM(G30:H30)</f>
        <v>353759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316</v>
      </c>
      <c r="H34" s="254">
        <f>H14+H19+H24+H29</f>
        <v>3004</v>
      </c>
      <c r="I34" s="312">
        <f>SUM(G34:H34)</f>
        <v>3320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2496005</v>
      </c>
      <c r="H35" s="255">
        <f>H15+H20+H25+H30</f>
        <v>33276340</v>
      </c>
      <c r="I35" s="314">
        <f>SUM(G35:H35)</f>
        <v>35772345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2010-09-16T04:58:03Z</cp:lastPrinted>
  <dcterms:created xsi:type="dcterms:W3CDTF">2006-12-27T00:16:47Z</dcterms:created>
  <dcterms:modified xsi:type="dcterms:W3CDTF">2011-06-03T06:53:37Z</dcterms:modified>
  <cp:category/>
  <cp:version/>
  <cp:contentType/>
  <cp:contentStatus/>
</cp:coreProperties>
</file>