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<sst xmlns="http://schemas.openxmlformats.org/spreadsheetml/2006/main" count="346" uniqueCount="130">
  <si>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</si>
  <si>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</si>
  <si>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</si>
  <si>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</si>
  <si>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</si>
  <si>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</si>
  <si>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</si>
  <si>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</si>
  <si>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</si>
  <si>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</si>
  <si>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</si>
  <si>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</si>
  <si>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</si>
  <si>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</si>
  <si>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</si>
  <si>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</si>
  <si>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</si>
  <si>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</si>
  <si>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</si>
  <si>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</si>
  <si>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</si>
  <si>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</si>
  <si>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</si>
  <si>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</si>
  <si>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</si>
  <si>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</si>
  <si>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</si>
  <si>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</si>
  <si>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</si>
  <si>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</si>
  <si>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</si>
  <si>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</si>
  <si>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</si>
  <si>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</si>
  <si>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</si>
  <si>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</si>
  <si>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</si>
  <si>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</si>
  <si>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</si>
  <si>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</si>
  <si>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</si>
  <si>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</si>
  <si>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</si>
  <si>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</si>
  <si>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</si>
  <si>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</si>
  <si>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</si>
  <si>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</si>
  <si>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</si>
  <si>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</si>
  <si>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</si>
  <si>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</si>
  <si>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</si>
  <si>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</si>
  <si>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</si>
  <si>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</si>
  <si>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</si>
  <si>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</si>
  <si>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</si>
  <si>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</si>
  <si>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</si>
  <si>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</si>
  <si>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</si>
  <si>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</si>
  <si>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</si>
  <si>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</si>
  <si>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</si>
  <si>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</si>
  <si>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</si>
  <si>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</si>
  <si>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</si>
  <si>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</si>
  <si>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</si>
  <si>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</si>
  <si>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</si>
  <si>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</si>
  <si>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</si>
  <si>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</si>
  <si>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</si>
  <si>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</si>
  <si>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</si>
  <si>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</si>
  <si>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</si>
  <si>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</si>
  <si>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</si>
  <si>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</si>
  <si>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</si>
  <si>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</si>
  <si>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</si>
  <si>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</si>
  <si>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</si>
  <si>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</si>
  <si>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</si>
  <si>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</si>
  <si>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</si>
  <si>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</si>
  <si>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</si>
  <si>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</si>
  <si>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</si>
  <si>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</si>
  <si>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</si>
  <si>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</si>
  <si>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</si>
  <si>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</si>
  <si>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</si>
  <si>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</si>
  <si>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</si>
  <si>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</si>
  <si>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</si>
  <si>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</si>
  <si>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</si>
  <si>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</si>
  <si>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</si>
  <si>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</si>
  <si>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</si>
  <si>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</si>
  <si>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</si>
  <si>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</si>
  <si>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</si>
  <si>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</si>
  <si>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</si>
  <si>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</si>
  <si>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</si>
  <si>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</si>
  <si>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</si>
  <si>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</si>
  <si>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</si>
  <si>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</si>
  <si>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</si>
  <si>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平成２２年９月月報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</si>
</sst>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49770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49691</v>
      </c>
      <c r="T14" s="274"/>
    </row>
    <row r="15" spans="3:20" ht="21.75" customHeight="1">
      <c r="C15" s="73" t="s">
        <v>18</v>
      </c>
      <c r="D15" s="257">
        <v>41366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41562</v>
      </c>
      <c r="T15" s="274"/>
    </row>
    <row r="16" spans="3:20" ht="21.75" customHeight="1">
      <c r="C16" s="75" t="s">
        <v>19</v>
      </c>
      <c r="D16" s="257">
        <v>906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907</v>
      </c>
      <c r="T16" s="274"/>
    </row>
    <row r="17" spans="3:20" ht="21.75" customHeight="1">
      <c r="C17" s="75" t="s">
        <v>20</v>
      </c>
      <c r="D17" s="257">
        <v>311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311</v>
      </c>
      <c r="T17" s="274"/>
    </row>
    <row r="18" spans="3:20" ht="21.75" customHeight="1" thickBot="1">
      <c r="C18" s="76" t="s">
        <v>2</v>
      </c>
      <c r="D18" s="260">
        <f>SUM(D14:H15)</f>
        <v>91136</v>
      </c>
      <c r="E18" s="261"/>
      <c r="F18" s="261"/>
      <c r="G18" s="261"/>
      <c r="H18" s="262"/>
      <c r="I18" s="77" t="s">
        <v>21</v>
      </c>
      <c r="J18" s="78"/>
      <c r="K18" s="261">
        <f>S23</f>
        <v>404</v>
      </c>
      <c r="L18" s="261"/>
      <c r="M18" s="262"/>
      <c r="N18" s="77" t="s">
        <v>22</v>
      </c>
      <c r="O18" s="78"/>
      <c r="P18" s="261">
        <f>S25</f>
        <v>287</v>
      </c>
      <c r="Q18" s="261"/>
      <c r="R18" s="262"/>
      <c r="S18" s="260">
        <f>SUM(S14:T15)</f>
        <v>91253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69</v>
      </c>
      <c r="E23" s="258"/>
      <c r="F23" s="259"/>
      <c r="G23" s="257">
        <v>0</v>
      </c>
      <c r="H23" s="258"/>
      <c r="I23" s="259"/>
      <c r="J23" s="257">
        <v>330</v>
      </c>
      <c r="K23" s="258"/>
      <c r="L23" s="259"/>
      <c r="M23" s="257">
        <v>0</v>
      </c>
      <c r="N23" s="258"/>
      <c r="O23" s="259"/>
      <c r="P23" s="257">
        <v>5</v>
      </c>
      <c r="Q23" s="258"/>
      <c r="R23" s="259"/>
      <c r="S23" s="89">
        <f>SUM(D23:R23)</f>
        <v>404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70</v>
      </c>
      <c r="E25" s="261"/>
      <c r="F25" s="262"/>
      <c r="G25" s="260">
        <v>0</v>
      </c>
      <c r="H25" s="261"/>
      <c r="I25" s="262"/>
      <c r="J25" s="260">
        <v>214</v>
      </c>
      <c r="K25" s="261"/>
      <c r="L25" s="262"/>
      <c r="M25" s="260">
        <v>0</v>
      </c>
      <c r="N25" s="261"/>
      <c r="O25" s="262"/>
      <c r="P25" s="260">
        <v>3</v>
      </c>
      <c r="Q25" s="261"/>
      <c r="R25" s="262"/>
      <c r="S25" s="90">
        <f>SUM(D25:R25)</f>
        <v>287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平成２２年９月月報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2799</v>
      </c>
      <c r="G12" s="91">
        <f>SUM(G13:G14)</f>
        <v>1628</v>
      </c>
      <c r="H12" s="92">
        <f>SUM(F12:G12)</f>
        <v>4427</v>
      </c>
      <c r="I12" s="93">
        <f aca="true" t="shared" si="0" ref="I12:N12">SUM(I13:I14)</f>
        <v>0</v>
      </c>
      <c r="J12" s="95">
        <f t="shared" si="0"/>
        <v>2742</v>
      </c>
      <c r="K12" s="91">
        <f t="shared" si="0"/>
        <v>2050</v>
      </c>
      <c r="L12" s="91">
        <f t="shared" si="0"/>
        <v>1942</v>
      </c>
      <c r="M12" s="91">
        <f t="shared" si="0"/>
        <v>1335</v>
      </c>
      <c r="N12" s="91">
        <f t="shared" si="0"/>
        <v>1596</v>
      </c>
      <c r="O12" s="91">
        <f>SUM(I12:N12)</f>
        <v>9665</v>
      </c>
      <c r="P12" s="94">
        <f>H12+O12</f>
        <v>14092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448</v>
      </c>
      <c r="G13" s="91">
        <v>253</v>
      </c>
      <c r="H13" s="92">
        <f>SUM(F13:G13)</f>
        <v>701</v>
      </c>
      <c r="I13" s="93">
        <v>0</v>
      </c>
      <c r="J13" s="95">
        <v>367</v>
      </c>
      <c r="K13" s="91">
        <v>295</v>
      </c>
      <c r="L13" s="91">
        <v>232</v>
      </c>
      <c r="M13" s="91">
        <v>132</v>
      </c>
      <c r="N13" s="91">
        <v>196</v>
      </c>
      <c r="O13" s="91">
        <f>SUM(I13:N13)</f>
        <v>1222</v>
      </c>
      <c r="P13" s="94">
        <f>H13+O13</f>
        <v>1923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2351</v>
      </c>
      <c r="G14" s="91">
        <v>1375</v>
      </c>
      <c r="H14" s="92">
        <f>SUM(F14:G14)</f>
        <v>3726</v>
      </c>
      <c r="I14" s="93">
        <v>0</v>
      </c>
      <c r="J14" s="95">
        <v>2375</v>
      </c>
      <c r="K14" s="91">
        <v>1755</v>
      </c>
      <c r="L14" s="91">
        <v>1710</v>
      </c>
      <c r="M14" s="91">
        <v>1203</v>
      </c>
      <c r="N14" s="91">
        <v>1400</v>
      </c>
      <c r="O14" s="91">
        <f>SUM(I14:N14)</f>
        <v>8443</v>
      </c>
      <c r="P14" s="94">
        <f>H14+O14</f>
        <v>12169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63</v>
      </c>
      <c r="G15" s="91">
        <v>55</v>
      </c>
      <c r="H15" s="92">
        <f>SUM(F15:G15)</f>
        <v>118</v>
      </c>
      <c r="I15" s="93">
        <v>0</v>
      </c>
      <c r="J15" s="95">
        <v>106</v>
      </c>
      <c r="K15" s="91">
        <v>82</v>
      </c>
      <c r="L15" s="91">
        <v>54</v>
      </c>
      <c r="M15" s="91">
        <v>55</v>
      </c>
      <c r="N15" s="91">
        <v>63</v>
      </c>
      <c r="O15" s="91">
        <f>SUM(I15:N15)</f>
        <v>360</v>
      </c>
      <c r="P15" s="94">
        <f>H15+O15</f>
        <v>478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2862</v>
      </c>
      <c r="G16" s="96">
        <f>G12+G15</f>
        <v>1683</v>
      </c>
      <c r="H16" s="97">
        <f>SUM(F16:G16)</f>
        <v>4545</v>
      </c>
      <c r="I16" s="98">
        <f aca="true" t="shared" si="1" ref="I16:N16">I12+I15</f>
        <v>0</v>
      </c>
      <c r="J16" s="100">
        <f t="shared" si="1"/>
        <v>2848</v>
      </c>
      <c r="K16" s="96">
        <f t="shared" si="1"/>
        <v>2132</v>
      </c>
      <c r="L16" s="96">
        <f t="shared" si="1"/>
        <v>1996</v>
      </c>
      <c r="M16" s="96">
        <f t="shared" si="1"/>
        <v>1390</v>
      </c>
      <c r="N16" s="96">
        <f t="shared" si="1"/>
        <v>1659</v>
      </c>
      <c r="O16" s="96">
        <f>SUM(I16:N16)</f>
        <v>10025</v>
      </c>
      <c r="P16" s="99">
        <f>H16+O16</f>
        <v>14570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1950</v>
      </c>
      <c r="G21" s="91">
        <v>1203</v>
      </c>
      <c r="H21" s="92">
        <f>SUM(F21:G21)</f>
        <v>3153</v>
      </c>
      <c r="I21" s="93">
        <v>0</v>
      </c>
      <c r="J21" s="95">
        <v>1972</v>
      </c>
      <c r="K21" s="91">
        <v>1392</v>
      </c>
      <c r="L21" s="91">
        <v>1130</v>
      </c>
      <c r="M21" s="91">
        <v>637</v>
      </c>
      <c r="N21" s="91">
        <v>559</v>
      </c>
      <c r="O21" s="101">
        <f>SUM(I21:N21)</f>
        <v>5690</v>
      </c>
      <c r="P21" s="94">
        <f>O21+H21</f>
        <v>8843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37</v>
      </c>
      <c r="G22" s="91">
        <v>45</v>
      </c>
      <c r="H22" s="92">
        <f>SUM(F22:G22)</f>
        <v>82</v>
      </c>
      <c r="I22" s="93">
        <v>0</v>
      </c>
      <c r="J22" s="95">
        <v>81</v>
      </c>
      <c r="K22" s="91">
        <v>69</v>
      </c>
      <c r="L22" s="91">
        <v>42</v>
      </c>
      <c r="M22" s="91">
        <v>33</v>
      </c>
      <c r="N22" s="91">
        <v>29</v>
      </c>
      <c r="O22" s="101">
        <f>SUM(I22:N22)</f>
        <v>254</v>
      </c>
      <c r="P22" s="94">
        <f>O22+H22</f>
        <v>336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1987</v>
      </c>
      <c r="G23" s="96">
        <f aca="true" t="shared" si="2" ref="G23:N23">SUM(G21:G22)</f>
        <v>1248</v>
      </c>
      <c r="H23" s="97">
        <f>SUM(F23:G23)</f>
        <v>3235</v>
      </c>
      <c r="I23" s="98">
        <f t="shared" si="2"/>
        <v>0</v>
      </c>
      <c r="J23" s="100">
        <f t="shared" si="2"/>
        <v>2053</v>
      </c>
      <c r="K23" s="96">
        <f t="shared" si="2"/>
        <v>1461</v>
      </c>
      <c r="L23" s="96">
        <f t="shared" si="2"/>
        <v>1172</v>
      </c>
      <c r="M23" s="96">
        <f t="shared" si="2"/>
        <v>670</v>
      </c>
      <c r="N23" s="96">
        <f t="shared" si="2"/>
        <v>588</v>
      </c>
      <c r="O23" s="102">
        <f>SUM(I23:N23)</f>
        <v>5944</v>
      </c>
      <c r="P23" s="99">
        <f>O23+H23</f>
        <v>9179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4</v>
      </c>
      <c r="G28" s="91">
        <v>15</v>
      </c>
      <c r="H28" s="92">
        <f>SUM(F28:G28)</f>
        <v>19</v>
      </c>
      <c r="I28" s="93">
        <v>0</v>
      </c>
      <c r="J28" s="95">
        <v>129</v>
      </c>
      <c r="K28" s="91">
        <v>117</v>
      </c>
      <c r="L28" s="91">
        <v>121</v>
      </c>
      <c r="M28" s="91">
        <v>90</v>
      </c>
      <c r="N28" s="91">
        <v>65</v>
      </c>
      <c r="O28" s="101">
        <f>SUM(I28:N28)</f>
        <v>522</v>
      </c>
      <c r="P28" s="94">
        <f>O28+H28</f>
        <v>541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3</v>
      </c>
      <c r="M29" s="91">
        <v>1</v>
      </c>
      <c r="N29" s="91">
        <v>3</v>
      </c>
      <c r="O29" s="101">
        <f>SUM(I29:N29)</f>
        <v>7</v>
      </c>
      <c r="P29" s="94">
        <f>O29+H29</f>
        <v>7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4</v>
      </c>
      <c r="G30" s="96">
        <f>SUM(G28:G29)</f>
        <v>15</v>
      </c>
      <c r="H30" s="97">
        <f>SUM(F30:G30)</f>
        <v>19</v>
      </c>
      <c r="I30" s="98">
        <f aca="true" t="shared" si="3" ref="I30:N30">SUM(I28:I29)</f>
        <v>0</v>
      </c>
      <c r="J30" s="100">
        <f t="shared" si="3"/>
        <v>129</v>
      </c>
      <c r="K30" s="96">
        <f t="shared" si="3"/>
        <v>117</v>
      </c>
      <c r="L30" s="96">
        <f t="shared" si="3"/>
        <v>124</v>
      </c>
      <c r="M30" s="96">
        <f t="shared" si="3"/>
        <v>91</v>
      </c>
      <c r="N30" s="96">
        <f t="shared" si="3"/>
        <v>68</v>
      </c>
      <c r="O30" s="102">
        <f>SUM(I30:N30)</f>
        <v>529</v>
      </c>
      <c r="P30" s="99">
        <f>O30+H30</f>
        <v>548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59</v>
      </c>
      <c r="J35" s="105">
        <f t="shared" si="4"/>
        <v>155</v>
      </c>
      <c r="K35" s="105">
        <f t="shared" si="4"/>
        <v>290</v>
      </c>
      <c r="L35" s="105">
        <f t="shared" si="4"/>
        <v>293</v>
      </c>
      <c r="M35" s="105">
        <f t="shared" si="4"/>
        <v>406</v>
      </c>
      <c r="N35" s="106">
        <f aca="true" t="shared" si="6" ref="N35:N44">SUM(I35:M35)</f>
        <v>1203</v>
      </c>
      <c r="O35" s="107">
        <f aca="true" t="shared" si="7" ref="O35:O43">SUM(H35+N35)</f>
        <v>1203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59</v>
      </c>
      <c r="J36" s="91">
        <v>155</v>
      </c>
      <c r="K36" s="91">
        <v>290</v>
      </c>
      <c r="L36" s="91">
        <v>293</v>
      </c>
      <c r="M36" s="91">
        <v>400</v>
      </c>
      <c r="N36" s="101">
        <f t="shared" si="6"/>
        <v>1197</v>
      </c>
      <c r="O36" s="94">
        <f t="shared" si="7"/>
        <v>1197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0</v>
      </c>
      <c r="M37" s="96">
        <v>6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146</v>
      </c>
      <c r="J38" s="105">
        <f>SUM(J39:J40)</f>
        <v>195</v>
      </c>
      <c r="K38" s="105">
        <f>SUM(K39:K40)</f>
        <v>265</v>
      </c>
      <c r="L38" s="105">
        <f>SUM(L39:L40)</f>
        <v>189</v>
      </c>
      <c r="M38" s="105">
        <f>SUM(M39:M40)</f>
        <v>135</v>
      </c>
      <c r="N38" s="106">
        <f t="shared" si="6"/>
        <v>930</v>
      </c>
      <c r="O38" s="107">
        <f t="shared" si="7"/>
        <v>930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146</v>
      </c>
      <c r="J39" s="91">
        <v>190</v>
      </c>
      <c r="K39" s="91">
        <v>263</v>
      </c>
      <c r="L39" s="91">
        <v>188</v>
      </c>
      <c r="M39" s="91">
        <v>129</v>
      </c>
      <c r="N39" s="101">
        <f t="shared" si="6"/>
        <v>916</v>
      </c>
      <c r="O39" s="94">
        <f t="shared" si="7"/>
        <v>916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0</v>
      </c>
      <c r="J40" s="96">
        <v>5</v>
      </c>
      <c r="K40" s="96">
        <v>2</v>
      </c>
      <c r="L40" s="96">
        <v>1</v>
      </c>
      <c r="M40" s="96">
        <v>6</v>
      </c>
      <c r="N40" s="102">
        <f t="shared" si="6"/>
        <v>14</v>
      </c>
      <c r="O40" s="99">
        <f t="shared" si="7"/>
        <v>14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6</v>
      </c>
      <c r="K41" s="105">
        <f>SUM(K42:K43)</f>
        <v>12</v>
      </c>
      <c r="L41" s="105">
        <f>SUM(L42:L43)</f>
        <v>35</v>
      </c>
      <c r="M41" s="105">
        <f>SUM(M42:M43)</f>
        <v>165</v>
      </c>
      <c r="N41" s="106">
        <f t="shared" si="6"/>
        <v>224</v>
      </c>
      <c r="O41" s="107">
        <f t="shared" si="7"/>
        <v>224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6</v>
      </c>
      <c r="K42" s="91">
        <v>12</v>
      </c>
      <c r="L42" s="91">
        <v>33</v>
      </c>
      <c r="M42" s="91">
        <v>164</v>
      </c>
      <c r="N42" s="101">
        <f t="shared" si="6"/>
        <v>221</v>
      </c>
      <c r="O42" s="94">
        <f t="shared" si="7"/>
        <v>221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2</v>
      </c>
      <c r="M43" s="96">
        <v>1</v>
      </c>
      <c r="N43" s="102">
        <f t="shared" si="6"/>
        <v>3</v>
      </c>
      <c r="O43" s="99">
        <f t="shared" si="7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211</v>
      </c>
      <c r="J44" s="96">
        <v>356</v>
      </c>
      <c r="K44" s="96">
        <v>563</v>
      </c>
      <c r="L44" s="96">
        <v>516</v>
      </c>
      <c r="M44" s="96">
        <v>703</v>
      </c>
      <c r="N44" s="102">
        <f t="shared" si="6"/>
        <v>2349</v>
      </c>
      <c r="O44" s="110">
        <f>H44+N44</f>
        <v>2349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2" sqref="A2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平成２２年９月月報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4677</v>
      </c>
      <c r="H12" s="183">
        <f t="shared" si="0"/>
        <v>3298</v>
      </c>
      <c r="I12" s="184">
        <f t="shared" si="0"/>
        <v>7975</v>
      </c>
      <c r="J12" s="185">
        <f>J13+J19+J22+J26+J30+J31</f>
        <v>0</v>
      </c>
      <c r="K12" s="183">
        <f t="shared" si="0"/>
        <v>6147</v>
      </c>
      <c r="L12" s="182">
        <f t="shared" si="0"/>
        <v>4875</v>
      </c>
      <c r="M12" s="182">
        <f t="shared" si="0"/>
        <v>4321</v>
      </c>
      <c r="N12" s="182">
        <f t="shared" si="0"/>
        <v>2678</v>
      </c>
      <c r="O12" s="183">
        <f t="shared" si="0"/>
        <v>2630</v>
      </c>
      <c r="P12" s="182">
        <f t="shared" si="0"/>
        <v>20651</v>
      </c>
      <c r="Q12" s="186">
        <f t="shared" si="0"/>
        <v>28626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1586</v>
      </c>
      <c r="H13" s="188">
        <f t="shared" si="1"/>
        <v>975</v>
      </c>
      <c r="I13" s="189">
        <f t="shared" si="1"/>
        <v>2561</v>
      </c>
      <c r="J13" s="190">
        <f t="shared" si="1"/>
        <v>0</v>
      </c>
      <c r="K13" s="188">
        <f t="shared" si="1"/>
        <v>1866</v>
      </c>
      <c r="L13" s="187">
        <f t="shared" si="1"/>
        <v>1433</v>
      </c>
      <c r="M13" s="187">
        <f t="shared" si="1"/>
        <v>1366</v>
      </c>
      <c r="N13" s="187">
        <f t="shared" si="1"/>
        <v>935</v>
      </c>
      <c r="O13" s="188">
        <f t="shared" si="1"/>
        <v>1287</v>
      </c>
      <c r="P13" s="187">
        <f t="shared" si="1"/>
        <v>6887</v>
      </c>
      <c r="Q13" s="191">
        <f t="shared" si="1"/>
        <v>9448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1405</v>
      </c>
      <c r="H14" s="188">
        <v>718</v>
      </c>
      <c r="I14" s="189">
        <f>SUM(G14:H14)</f>
        <v>2123</v>
      </c>
      <c r="J14" s="190">
        <v>0</v>
      </c>
      <c r="K14" s="188">
        <v>1233</v>
      </c>
      <c r="L14" s="187">
        <v>776</v>
      </c>
      <c r="M14" s="187">
        <v>673</v>
      </c>
      <c r="N14" s="187">
        <v>424</v>
      </c>
      <c r="O14" s="188">
        <v>463</v>
      </c>
      <c r="P14" s="187">
        <f>SUM(J14:O14)</f>
        <v>3569</v>
      </c>
      <c r="Q14" s="191">
        <f>I14+P14</f>
        <v>5692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2</v>
      </c>
      <c r="I15" s="189">
        <f>SUM(G15:H15)</f>
        <v>2</v>
      </c>
      <c r="J15" s="190">
        <v>0</v>
      </c>
      <c r="K15" s="188">
        <v>6</v>
      </c>
      <c r="L15" s="187">
        <v>9</v>
      </c>
      <c r="M15" s="187">
        <v>29</v>
      </c>
      <c r="N15" s="187">
        <v>45</v>
      </c>
      <c r="O15" s="188">
        <v>176</v>
      </c>
      <c r="P15" s="187">
        <f>SUM(J15:O15)</f>
        <v>265</v>
      </c>
      <c r="Q15" s="191">
        <f>I15+P15</f>
        <v>267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72</v>
      </c>
      <c r="H16" s="188">
        <v>141</v>
      </c>
      <c r="I16" s="189">
        <f>SUM(G16:H16)</f>
        <v>213</v>
      </c>
      <c r="J16" s="190">
        <v>0</v>
      </c>
      <c r="K16" s="188">
        <v>271</v>
      </c>
      <c r="L16" s="187">
        <v>264</v>
      </c>
      <c r="M16" s="187">
        <v>279</v>
      </c>
      <c r="N16" s="187">
        <v>207</v>
      </c>
      <c r="O16" s="188">
        <v>299</v>
      </c>
      <c r="P16" s="187">
        <f>SUM(J16:O16)</f>
        <v>1320</v>
      </c>
      <c r="Q16" s="191">
        <f>I16+P16</f>
        <v>1533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12</v>
      </c>
      <c r="H17" s="188">
        <v>18</v>
      </c>
      <c r="I17" s="189">
        <f>SUM(G17:H17)</f>
        <v>30</v>
      </c>
      <c r="J17" s="190">
        <v>0</v>
      </c>
      <c r="K17" s="188">
        <v>22</v>
      </c>
      <c r="L17" s="187">
        <v>36</v>
      </c>
      <c r="M17" s="187">
        <v>15</v>
      </c>
      <c r="N17" s="187">
        <v>21</v>
      </c>
      <c r="O17" s="188">
        <v>19</v>
      </c>
      <c r="P17" s="187">
        <f>SUM(J17:O17)</f>
        <v>113</v>
      </c>
      <c r="Q17" s="191">
        <f>I17+P17</f>
        <v>143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97</v>
      </c>
      <c r="H18" s="188">
        <v>96</v>
      </c>
      <c r="I18" s="189">
        <f>SUM(G18:H18)</f>
        <v>193</v>
      </c>
      <c r="J18" s="190">
        <v>0</v>
      </c>
      <c r="K18" s="188">
        <v>334</v>
      </c>
      <c r="L18" s="187">
        <v>348</v>
      </c>
      <c r="M18" s="187">
        <v>370</v>
      </c>
      <c r="N18" s="187">
        <v>238</v>
      </c>
      <c r="O18" s="188">
        <v>330</v>
      </c>
      <c r="P18" s="187">
        <f>SUM(J18:O18)</f>
        <v>1620</v>
      </c>
      <c r="Q18" s="191">
        <f>I18+P18</f>
        <v>1813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637</v>
      </c>
      <c r="H19" s="188">
        <f t="shared" si="2"/>
        <v>547</v>
      </c>
      <c r="I19" s="189">
        <f t="shared" si="2"/>
        <v>1184</v>
      </c>
      <c r="J19" s="190">
        <f t="shared" si="2"/>
        <v>0</v>
      </c>
      <c r="K19" s="188">
        <f t="shared" si="2"/>
        <v>1155</v>
      </c>
      <c r="L19" s="187">
        <f>SUM(L20:L21)</f>
        <v>935</v>
      </c>
      <c r="M19" s="187">
        <f t="shared" si="2"/>
        <v>723</v>
      </c>
      <c r="N19" s="187">
        <f t="shared" si="2"/>
        <v>394</v>
      </c>
      <c r="O19" s="188">
        <f t="shared" si="2"/>
        <v>180</v>
      </c>
      <c r="P19" s="187">
        <f>SUM(P20:P21)</f>
        <v>3387</v>
      </c>
      <c r="Q19" s="191">
        <f t="shared" si="2"/>
        <v>4571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513</v>
      </c>
      <c r="H20" s="188">
        <v>441</v>
      </c>
      <c r="I20" s="189">
        <f>SUM(G20:H20)</f>
        <v>954</v>
      </c>
      <c r="J20" s="190">
        <v>0</v>
      </c>
      <c r="K20" s="188">
        <v>941</v>
      </c>
      <c r="L20" s="187">
        <v>699</v>
      </c>
      <c r="M20" s="187">
        <v>560</v>
      </c>
      <c r="N20" s="187">
        <v>306</v>
      </c>
      <c r="O20" s="188">
        <v>154</v>
      </c>
      <c r="P20" s="187">
        <f>SUM(J20:O20)</f>
        <v>2660</v>
      </c>
      <c r="Q20" s="191">
        <f>I20+P20</f>
        <v>3614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124</v>
      </c>
      <c r="H21" s="188">
        <v>106</v>
      </c>
      <c r="I21" s="189">
        <f>SUM(G21:H21)</f>
        <v>230</v>
      </c>
      <c r="J21" s="190">
        <v>0</v>
      </c>
      <c r="K21" s="188">
        <v>214</v>
      </c>
      <c r="L21" s="187">
        <v>236</v>
      </c>
      <c r="M21" s="187">
        <v>163</v>
      </c>
      <c r="N21" s="187">
        <v>88</v>
      </c>
      <c r="O21" s="188">
        <v>26</v>
      </c>
      <c r="P21" s="187">
        <f>SUM(J21:O21)</f>
        <v>727</v>
      </c>
      <c r="Q21" s="191">
        <f>I21+P21</f>
        <v>957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6</v>
      </c>
      <c r="H22" s="188">
        <f t="shared" si="3"/>
        <v>23</v>
      </c>
      <c r="I22" s="189">
        <f t="shared" si="3"/>
        <v>29</v>
      </c>
      <c r="J22" s="190">
        <f t="shared" si="3"/>
        <v>0</v>
      </c>
      <c r="K22" s="188">
        <f t="shared" si="3"/>
        <v>152</v>
      </c>
      <c r="L22" s="187">
        <f t="shared" si="3"/>
        <v>167</v>
      </c>
      <c r="M22" s="187">
        <f t="shared" si="3"/>
        <v>239</v>
      </c>
      <c r="N22" s="187">
        <f t="shared" si="3"/>
        <v>161</v>
      </c>
      <c r="O22" s="188">
        <f t="shared" si="3"/>
        <v>116</v>
      </c>
      <c r="P22" s="187">
        <f t="shared" si="3"/>
        <v>835</v>
      </c>
      <c r="Q22" s="191">
        <f t="shared" si="3"/>
        <v>864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6</v>
      </c>
      <c r="H23" s="188">
        <v>21</v>
      </c>
      <c r="I23" s="189">
        <f>SUM(G23:H23)</f>
        <v>27</v>
      </c>
      <c r="J23" s="190">
        <v>0</v>
      </c>
      <c r="K23" s="188">
        <v>133</v>
      </c>
      <c r="L23" s="187">
        <v>139</v>
      </c>
      <c r="M23" s="187">
        <v>194</v>
      </c>
      <c r="N23" s="187">
        <v>132</v>
      </c>
      <c r="O23" s="188">
        <v>95</v>
      </c>
      <c r="P23" s="187">
        <f>SUM(J23:O23)</f>
        <v>693</v>
      </c>
      <c r="Q23" s="191">
        <f>I23+P23</f>
        <v>720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2</v>
      </c>
      <c r="I24" s="189">
        <f>SUM(G24:H24)</f>
        <v>2</v>
      </c>
      <c r="J24" s="190">
        <v>0</v>
      </c>
      <c r="K24" s="188">
        <v>19</v>
      </c>
      <c r="L24" s="187">
        <v>28</v>
      </c>
      <c r="M24" s="187">
        <v>45</v>
      </c>
      <c r="N24" s="187">
        <v>29</v>
      </c>
      <c r="O24" s="188">
        <v>21</v>
      </c>
      <c r="P24" s="187">
        <f>SUM(J24:O24)</f>
        <v>142</v>
      </c>
      <c r="Q24" s="191">
        <f>I24+P24</f>
        <v>144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453</v>
      </c>
      <c r="H26" s="188">
        <f t="shared" si="4"/>
        <v>505</v>
      </c>
      <c r="I26" s="189">
        <f t="shared" si="4"/>
        <v>958</v>
      </c>
      <c r="J26" s="190">
        <f t="shared" si="4"/>
        <v>0</v>
      </c>
      <c r="K26" s="188">
        <f t="shared" si="4"/>
        <v>933</v>
      </c>
      <c r="L26" s="187">
        <f t="shared" si="4"/>
        <v>909</v>
      </c>
      <c r="M26" s="187">
        <f t="shared" si="4"/>
        <v>841</v>
      </c>
      <c r="N26" s="187">
        <f t="shared" si="4"/>
        <v>545</v>
      </c>
      <c r="O26" s="188">
        <f t="shared" si="4"/>
        <v>495</v>
      </c>
      <c r="P26" s="187">
        <f t="shared" si="4"/>
        <v>3723</v>
      </c>
      <c r="Q26" s="191">
        <f t="shared" si="4"/>
        <v>4681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404</v>
      </c>
      <c r="H27" s="188">
        <v>455</v>
      </c>
      <c r="I27" s="189">
        <f>SUM(G27:H27)</f>
        <v>859</v>
      </c>
      <c r="J27" s="190">
        <v>0</v>
      </c>
      <c r="K27" s="188">
        <v>862</v>
      </c>
      <c r="L27" s="187">
        <v>877</v>
      </c>
      <c r="M27" s="187">
        <v>797</v>
      </c>
      <c r="N27" s="187">
        <v>521</v>
      </c>
      <c r="O27" s="188">
        <v>483</v>
      </c>
      <c r="P27" s="187">
        <f>SUM(J27:O27)</f>
        <v>3540</v>
      </c>
      <c r="Q27" s="191">
        <f>I27+P27</f>
        <v>4399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22</v>
      </c>
      <c r="H28" s="188">
        <v>23</v>
      </c>
      <c r="I28" s="189">
        <f>SUM(G28:H28)</f>
        <v>45</v>
      </c>
      <c r="J28" s="190">
        <v>0</v>
      </c>
      <c r="K28" s="188">
        <v>36</v>
      </c>
      <c r="L28" s="187">
        <v>17</v>
      </c>
      <c r="M28" s="187">
        <v>34</v>
      </c>
      <c r="N28" s="187">
        <v>21</v>
      </c>
      <c r="O28" s="188">
        <v>11</v>
      </c>
      <c r="P28" s="187">
        <f>SUM(J28:O28)</f>
        <v>119</v>
      </c>
      <c r="Q28" s="191">
        <f>I28+P28</f>
        <v>164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27</v>
      </c>
      <c r="H29" s="188">
        <v>27</v>
      </c>
      <c r="I29" s="189">
        <f>SUM(G29:H29)</f>
        <v>54</v>
      </c>
      <c r="J29" s="190">
        <v>0</v>
      </c>
      <c r="K29" s="188">
        <v>35</v>
      </c>
      <c r="L29" s="187">
        <v>15</v>
      </c>
      <c r="M29" s="187">
        <v>10</v>
      </c>
      <c r="N29" s="187">
        <v>3</v>
      </c>
      <c r="O29" s="188">
        <v>1</v>
      </c>
      <c r="P29" s="187">
        <f>SUM(J29:O29)</f>
        <v>64</v>
      </c>
      <c r="Q29" s="191">
        <f>I29+P29</f>
        <v>118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63</v>
      </c>
      <c r="H30" s="188">
        <v>45</v>
      </c>
      <c r="I30" s="189">
        <f>SUM(G30:H30)</f>
        <v>108</v>
      </c>
      <c r="J30" s="190">
        <v>0</v>
      </c>
      <c r="K30" s="188">
        <v>116</v>
      </c>
      <c r="L30" s="187">
        <v>92</v>
      </c>
      <c r="M30" s="187">
        <v>117</v>
      </c>
      <c r="N30" s="187">
        <v>63</v>
      </c>
      <c r="O30" s="188">
        <v>67</v>
      </c>
      <c r="P30" s="187">
        <f>SUM(J30:O30)</f>
        <v>455</v>
      </c>
      <c r="Q30" s="191">
        <f>I30+P30</f>
        <v>563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1932</v>
      </c>
      <c r="H31" s="193">
        <v>1203</v>
      </c>
      <c r="I31" s="194">
        <f>SUM(G31:H31)</f>
        <v>3135</v>
      </c>
      <c r="J31" s="195">
        <v>0</v>
      </c>
      <c r="K31" s="193">
        <v>1925</v>
      </c>
      <c r="L31" s="192">
        <v>1339</v>
      </c>
      <c r="M31" s="192">
        <v>1035</v>
      </c>
      <c r="N31" s="192">
        <v>580</v>
      </c>
      <c r="O31" s="193">
        <v>485</v>
      </c>
      <c r="P31" s="194">
        <f>SUM(J31:O31)</f>
        <v>5364</v>
      </c>
      <c r="Q31" s="196">
        <f>I31+P31</f>
        <v>8499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4</v>
      </c>
      <c r="H32" s="183">
        <f t="shared" si="5"/>
        <v>15</v>
      </c>
      <c r="I32" s="184">
        <f t="shared" si="5"/>
        <v>19</v>
      </c>
      <c r="J32" s="185">
        <f t="shared" si="5"/>
        <v>0</v>
      </c>
      <c r="K32" s="183">
        <f t="shared" si="5"/>
        <v>130</v>
      </c>
      <c r="L32" s="182">
        <f t="shared" si="5"/>
        <v>121</v>
      </c>
      <c r="M32" s="182">
        <f t="shared" si="5"/>
        <v>127</v>
      </c>
      <c r="N32" s="182">
        <f t="shared" si="5"/>
        <v>93</v>
      </c>
      <c r="O32" s="183">
        <f t="shared" si="5"/>
        <v>63</v>
      </c>
      <c r="P32" s="182">
        <f t="shared" si="5"/>
        <v>534</v>
      </c>
      <c r="Q32" s="186">
        <f t="shared" si="5"/>
        <v>553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1</v>
      </c>
      <c r="H34" s="188">
        <v>2</v>
      </c>
      <c r="I34" s="189">
        <f>SUM(G34:H34)</f>
        <v>3</v>
      </c>
      <c r="J34" s="190">
        <v>0</v>
      </c>
      <c r="K34" s="188">
        <v>27</v>
      </c>
      <c r="L34" s="187">
        <v>23</v>
      </c>
      <c r="M34" s="187">
        <v>26</v>
      </c>
      <c r="N34" s="187">
        <v>30</v>
      </c>
      <c r="O34" s="188">
        <v>29</v>
      </c>
      <c r="P34" s="187">
        <f t="shared" si="6"/>
        <v>135</v>
      </c>
      <c r="Q34" s="191">
        <f t="shared" si="7"/>
        <v>138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4</v>
      </c>
      <c r="I35" s="189">
        <f>SUM(G35:H35)</f>
        <v>7</v>
      </c>
      <c r="J35" s="190">
        <v>0</v>
      </c>
      <c r="K35" s="188">
        <v>23</v>
      </c>
      <c r="L35" s="187">
        <v>15</v>
      </c>
      <c r="M35" s="187">
        <v>22</v>
      </c>
      <c r="N35" s="187">
        <v>13</v>
      </c>
      <c r="O35" s="188">
        <v>0</v>
      </c>
      <c r="P35" s="187">
        <f t="shared" si="6"/>
        <v>73</v>
      </c>
      <c r="Q35" s="191">
        <f t="shared" si="7"/>
        <v>80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9</v>
      </c>
      <c r="I36" s="189">
        <f>SUM(G36:H36)</f>
        <v>9</v>
      </c>
      <c r="J36" s="200"/>
      <c r="K36" s="188">
        <v>80</v>
      </c>
      <c r="L36" s="187">
        <v>83</v>
      </c>
      <c r="M36" s="187">
        <v>79</v>
      </c>
      <c r="N36" s="187">
        <v>50</v>
      </c>
      <c r="O36" s="188">
        <v>34</v>
      </c>
      <c r="P36" s="187">
        <f t="shared" si="6"/>
        <v>326</v>
      </c>
      <c r="Q36" s="191">
        <f t="shared" si="7"/>
        <v>335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214</v>
      </c>
      <c r="L39" s="182">
        <f t="shared" si="8"/>
        <v>363</v>
      </c>
      <c r="M39" s="182">
        <f t="shared" si="8"/>
        <v>576</v>
      </c>
      <c r="N39" s="182">
        <f t="shared" si="8"/>
        <v>523</v>
      </c>
      <c r="O39" s="183">
        <f t="shared" si="8"/>
        <v>709</v>
      </c>
      <c r="P39" s="182">
        <f t="shared" si="8"/>
        <v>2385</v>
      </c>
      <c r="Q39" s="186">
        <f t="shared" si="8"/>
        <v>2385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58</v>
      </c>
      <c r="L40" s="187">
        <v>156</v>
      </c>
      <c r="M40" s="187">
        <v>296</v>
      </c>
      <c r="N40" s="187">
        <v>297</v>
      </c>
      <c r="O40" s="188">
        <v>407</v>
      </c>
      <c r="P40" s="187">
        <f>SUM(J40:O40)</f>
        <v>1214</v>
      </c>
      <c r="Q40" s="191">
        <f>I40+P40</f>
        <v>1214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150</v>
      </c>
      <c r="L41" s="187">
        <v>201</v>
      </c>
      <c r="M41" s="187">
        <v>267</v>
      </c>
      <c r="N41" s="187">
        <v>192</v>
      </c>
      <c r="O41" s="188">
        <v>137</v>
      </c>
      <c r="P41" s="187">
        <f>SUM(J41:O41)</f>
        <v>947</v>
      </c>
      <c r="Q41" s="191">
        <f>I41+P41</f>
        <v>947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6</v>
      </c>
      <c r="M42" s="209">
        <v>13</v>
      </c>
      <c r="N42" s="209">
        <v>34</v>
      </c>
      <c r="O42" s="208">
        <v>165</v>
      </c>
      <c r="P42" s="209">
        <f>SUM(J42:O42)</f>
        <v>224</v>
      </c>
      <c r="Q42" s="210">
        <f>I42+P42</f>
        <v>224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4681</v>
      </c>
      <c r="H43" s="212">
        <f t="shared" si="9"/>
        <v>3313</v>
      </c>
      <c r="I43" s="213">
        <f t="shared" si="9"/>
        <v>7994</v>
      </c>
      <c r="J43" s="214">
        <f>J12+J32+J39</f>
        <v>0</v>
      </c>
      <c r="K43" s="212">
        <f t="shared" si="9"/>
        <v>6491</v>
      </c>
      <c r="L43" s="211">
        <f t="shared" si="9"/>
        <v>5359</v>
      </c>
      <c r="M43" s="211">
        <f t="shared" si="9"/>
        <v>5024</v>
      </c>
      <c r="N43" s="211">
        <f t="shared" si="9"/>
        <v>3294</v>
      </c>
      <c r="O43" s="212">
        <f t="shared" si="9"/>
        <v>3402</v>
      </c>
      <c r="P43" s="211">
        <f t="shared" si="9"/>
        <v>23570</v>
      </c>
      <c r="Q43" s="215">
        <f t="shared" si="9"/>
        <v>31564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5900457</v>
      </c>
      <c r="H45" s="183">
        <f t="shared" si="10"/>
        <v>6504566</v>
      </c>
      <c r="I45" s="184">
        <f t="shared" si="10"/>
        <v>12405023</v>
      </c>
      <c r="J45" s="185">
        <f t="shared" si="10"/>
        <v>0</v>
      </c>
      <c r="K45" s="183">
        <f t="shared" si="10"/>
        <v>19551267</v>
      </c>
      <c r="L45" s="182">
        <f t="shared" si="10"/>
        <v>18265118</v>
      </c>
      <c r="M45" s="182">
        <f t="shared" si="10"/>
        <v>20268678</v>
      </c>
      <c r="N45" s="182">
        <f t="shared" si="10"/>
        <v>13929573</v>
      </c>
      <c r="O45" s="183">
        <f t="shared" si="10"/>
        <v>14789351</v>
      </c>
      <c r="P45" s="182">
        <f t="shared" si="10"/>
        <v>86803987</v>
      </c>
      <c r="Q45" s="186">
        <f t="shared" si="10"/>
        <v>99209010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2783066</v>
      </c>
      <c r="H46" s="188">
        <f t="shared" si="11"/>
        <v>2319177</v>
      </c>
      <c r="I46" s="189">
        <f t="shared" si="11"/>
        <v>5102243</v>
      </c>
      <c r="J46" s="190">
        <f t="shared" si="11"/>
        <v>0</v>
      </c>
      <c r="K46" s="188">
        <f t="shared" si="11"/>
        <v>7314412</v>
      </c>
      <c r="L46" s="187">
        <f t="shared" si="11"/>
        <v>6676498</v>
      </c>
      <c r="M46" s="187">
        <f t="shared" si="11"/>
        <v>7729037</v>
      </c>
      <c r="N46" s="187">
        <f t="shared" si="11"/>
        <v>6030923</v>
      </c>
      <c r="O46" s="188">
        <f t="shared" si="11"/>
        <v>8636566</v>
      </c>
      <c r="P46" s="187">
        <f t="shared" si="11"/>
        <v>36387436</v>
      </c>
      <c r="Q46" s="191">
        <f t="shared" si="11"/>
        <v>41489679</v>
      </c>
    </row>
    <row r="47" spans="3:17" ht="18" customHeight="1">
      <c r="C47" s="130"/>
      <c r="D47" s="133"/>
      <c r="E47" s="134" t="s">
        <v>92</v>
      </c>
      <c r="F47" s="135"/>
      <c r="G47" s="187">
        <v>2503758</v>
      </c>
      <c r="H47" s="188">
        <v>1745655</v>
      </c>
      <c r="I47" s="189">
        <f>SUM(G47:H47)</f>
        <v>4249413</v>
      </c>
      <c r="J47" s="190">
        <v>0</v>
      </c>
      <c r="K47" s="188">
        <v>5767811</v>
      </c>
      <c r="L47" s="187">
        <v>5005546</v>
      </c>
      <c r="M47" s="187">
        <v>5772076</v>
      </c>
      <c r="N47" s="187">
        <v>4462803</v>
      </c>
      <c r="O47" s="188">
        <v>5272662</v>
      </c>
      <c r="P47" s="187">
        <f>SUM(J47:O47)</f>
        <v>26280898</v>
      </c>
      <c r="Q47" s="191">
        <f>I47+P47</f>
        <v>30530311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4270</v>
      </c>
      <c r="I48" s="189">
        <f>SUM(G48:H48)</f>
        <v>4270</v>
      </c>
      <c r="J48" s="190">
        <v>0</v>
      </c>
      <c r="K48" s="188">
        <v>42500</v>
      </c>
      <c r="L48" s="187">
        <v>50000</v>
      </c>
      <c r="M48" s="187">
        <v>168750</v>
      </c>
      <c r="N48" s="187">
        <v>263750</v>
      </c>
      <c r="O48" s="188">
        <v>1143032</v>
      </c>
      <c r="P48" s="187">
        <f>SUM(J48:O48)</f>
        <v>1668032</v>
      </c>
      <c r="Q48" s="191">
        <f>I48+P48</f>
        <v>1672302</v>
      </c>
    </row>
    <row r="49" spans="3:17" ht="18" customHeight="1">
      <c r="C49" s="130"/>
      <c r="D49" s="133"/>
      <c r="E49" s="134" t="s">
        <v>94</v>
      </c>
      <c r="F49" s="135"/>
      <c r="G49" s="187">
        <v>163528</v>
      </c>
      <c r="H49" s="188">
        <v>441702</v>
      </c>
      <c r="I49" s="189">
        <f>SUM(G49:H49)</f>
        <v>605230</v>
      </c>
      <c r="J49" s="190">
        <v>0</v>
      </c>
      <c r="K49" s="188">
        <v>1130049</v>
      </c>
      <c r="L49" s="187">
        <v>1198068</v>
      </c>
      <c r="M49" s="187">
        <v>1431109</v>
      </c>
      <c r="N49" s="187">
        <v>1022908</v>
      </c>
      <c r="O49" s="188">
        <v>1854590</v>
      </c>
      <c r="P49" s="187">
        <f>SUM(J49:O49)</f>
        <v>6636724</v>
      </c>
      <c r="Q49" s="191">
        <f>I49+P49</f>
        <v>7241954</v>
      </c>
    </row>
    <row r="50" spans="3:17" ht="18" customHeight="1">
      <c r="C50" s="130"/>
      <c r="D50" s="133"/>
      <c r="E50" s="134" t="s">
        <v>95</v>
      </c>
      <c r="F50" s="135"/>
      <c r="G50" s="187">
        <v>31640</v>
      </c>
      <c r="H50" s="188">
        <v>46170</v>
      </c>
      <c r="I50" s="189">
        <f>SUM(G50:H50)</f>
        <v>77810</v>
      </c>
      <c r="J50" s="190">
        <v>0</v>
      </c>
      <c r="K50" s="188">
        <v>74102</v>
      </c>
      <c r="L50" s="187">
        <v>106904</v>
      </c>
      <c r="M50" s="187">
        <v>40502</v>
      </c>
      <c r="N50" s="187">
        <v>59882</v>
      </c>
      <c r="O50" s="188">
        <v>49772</v>
      </c>
      <c r="P50" s="187">
        <f>SUM(J50:O50)</f>
        <v>331162</v>
      </c>
      <c r="Q50" s="191">
        <f>I50+P50</f>
        <v>408972</v>
      </c>
    </row>
    <row r="51" spans="3:17" ht="18" customHeight="1">
      <c r="C51" s="130"/>
      <c r="D51" s="133"/>
      <c r="E51" s="290" t="s">
        <v>105</v>
      </c>
      <c r="F51" s="291"/>
      <c r="G51" s="187">
        <v>84140</v>
      </c>
      <c r="H51" s="188">
        <v>81380</v>
      </c>
      <c r="I51" s="189">
        <f>SUM(G51:H51)</f>
        <v>165520</v>
      </c>
      <c r="J51" s="190">
        <v>0</v>
      </c>
      <c r="K51" s="188">
        <v>299950</v>
      </c>
      <c r="L51" s="187">
        <v>315980</v>
      </c>
      <c r="M51" s="187">
        <v>316600</v>
      </c>
      <c r="N51" s="187">
        <v>221580</v>
      </c>
      <c r="O51" s="188">
        <v>316510</v>
      </c>
      <c r="P51" s="187">
        <f>SUM(J51:O51)</f>
        <v>1470620</v>
      </c>
      <c r="Q51" s="191">
        <f>I51+P51</f>
        <v>1636140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1580871</v>
      </c>
      <c r="H52" s="188">
        <f t="shared" si="12"/>
        <v>2556833</v>
      </c>
      <c r="I52" s="189">
        <f t="shared" si="12"/>
        <v>4137704</v>
      </c>
      <c r="J52" s="190">
        <f t="shared" si="12"/>
        <v>0</v>
      </c>
      <c r="K52" s="188">
        <f t="shared" si="12"/>
        <v>6394651</v>
      </c>
      <c r="L52" s="187">
        <f t="shared" si="12"/>
        <v>6072273</v>
      </c>
      <c r="M52" s="187">
        <f t="shared" si="12"/>
        <v>5429318</v>
      </c>
      <c r="N52" s="187">
        <f t="shared" si="12"/>
        <v>3298480</v>
      </c>
      <c r="O52" s="188">
        <f t="shared" si="12"/>
        <v>1635193</v>
      </c>
      <c r="P52" s="187">
        <f t="shared" si="12"/>
        <v>22829915</v>
      </c>
      <c r="Q52" s="191">
        <f t="shared" si="12"/>
        <v>26967619</v>
      </c>
    </row>
    <row r="53" spans="3:17" ht="18" customHeight="1">
      <c r="C53" s="130"/>
      <c r="D53" s="133"/>
      <c r="E53" s="137" t="s">
        <v>97</v>
      </c>
      <c r="F53" s="137"/>
      <c r="G53" s="187">
        <v>1235881</v>
      </c>
      <c r="H53" s="188">
        <v>2004258</v>
      </c>
      <c r="I53" s="189">
        <f>SUM(G53:H53)</f>
        <v>3240139</v>
      </c>
      <c r="J53" s="190">
        <v>0</v>
      </c>
      <c r="K53" s="188">
        <v>5361310</v>
      </c>
      <c r="L53" s="187">
        <v>4692737</v>
      </c>
      <c r="M53" s="187">
        <v>4364047</v>
      </c>
      <c r="N53" s="187">
        <v>2640248</v>
      </c>
      <c r="O53" s="188">
        <v>1408780</v>
      </c>
      <c r="P53" s="187">
        <f>SUM(J53:O53)</f>
        <v>18467122</v>
      </c>
      <c r="Q53" s="191">
        <f>I53+P53</f>
        <v>21707261</v>
      </c>
    </row>
    <row r="54" spans="3:17" ht="18" customHeight="1">
      <c r="C54" s="130"/>
      <c r="D54" s="133"/>
      <c r="E54" s="137" t="s">
        <v>98</v>
      </c>
      <c r="F54" s="137"/>
      <c r="G54" s="187">
        <v>344990</v>
      </c>
      <c r="H54" s="188">
        <v>552575</v>
      </c>
      <c r="I54" s="189">
        <f>SUM(G54:H54)</f>
        <v>897565</v>
      </c>
      <c r="J54" s="190">
        <v>0</v>
      </c>
      <c r="K54" s="188">
        <v>1033341</v>
      </c>
      <c r="L54" s="187">
        <v>1379536</v>
      </c>
      <c r="M54" s="187">
        <v>1065271</v>
      </c>
      <c r="N54" s="187">
        <v>658232</v>
      </c>
      <c r="O54" s="188">
        <v>226413</v>
      </c>
      <c r="P54" s="187">
        <f>SUM(J54:O54)</f>
        <v>4362793</v>
      </c>
      <c r="Q54" s="191">
        <f>I54+P54</f>
        <v>5260358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12333</v>
      </c>
      <c r="H55" s="188">
        <f t="shared" si="13"/>
        <v>71243</v>
      </c>
      <c r="I55" s="189">
        <f t="shared" si="13"/>
        <v>83576</v>
      </c>
      <c r="J55" s="190">
        <f t="shared" si="13"/>
        <v>0</v>
      </c>
      <c r="K55" s="188">
        <f t="shared" si="13"/>
        <v>653606</v>
      </c>
      <c r="L55" s="187">
        <f t="shared" si="13"/>
        <v>918128</v>
      </c>
      <c r="M55" s="187">
        <f t="shared" si="13"/>
        <v>1790625</v>
      </c>
      <c r="N55" s="187">
        <f t="shared" si="13"/>
        <v>1277370</v>
      </c>
      <c r="O55" s="188">
        <f t="shared" si="13"/>
        <v>995272</v>
      </c>
      <c r="P55" s="187">
        <f t="shared" si="13"/>
        <v>5635001</v>
      </c>
      <c r="Q55" s="191">
        <f t="shared" si="13"/>
        <v>5718577</v>
      </c>
    </row>
    <row r="56" spans="3:17" ht="18" customHeight="1">
      <c r="C56" s="130"/>
      <c r="D56" s="133"/>
      <c r="E56" s="134" t="s">
        <v>99</v>
      </c>
      <c r="F56" s="135"/>
      <c r="G56" s="187">
        <v>12333</v>
      </c>
      <c r="H56" s="188">
        <v>67304</v>
      </c>
      <c r="I56" s="189">
        <f>SUM(G56:H56)</f>
        <v>79637</v>
      </c>
      <c r="J56" s="190">
        <v>0</v>
      </c>
      <c r="K56" s="188">
        <v>570949</v>
      </c>
      <c r="L56" s="187">
        <v>758528</v>
      </c>
      <c r="M56" s="187">
        <v>1431236</v>
      </c>
      <c r="N56" s="187">
        <v>1081617</v>
      </c>
      <c r="O56" s="188">
        <v>844150</v>
      </c>
      <c r="P56" s="187">
        <f>SUM(J56:O56)</f>
        <v>4686480</v>
      </c>
      <c r="Q56" s="191">
        <f>I56+P56</f>
        <v>4766117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3939</v>
      </c>
      <c r="I57" s="189">
        <f>SUM(G57:H57)</f>
        <v>3939</v>
      </c>
      <c r="J57" s="190">
        <v>0</v>
      </c>
      <c r="K57" s="188">
        <v>82657</v>
      </c>
      <c r="L57" s="187">
        <v>159600</v>
      </c>
      <c r="M57" s="187">
        <v>359389</v>
      </c>
      <c r="N57" s="187">
        <v>195753</v>
      </c>
      <c r="O57" s="188">
        <v>151122</v>
      </c>
      <c r="P57" s="187">
        <f>SUM(J57:O57)</f>
        <v>948521</v>
      </c>
      <c r="Q57" s="191">
        <f>I57+P57</f>
        <v>952460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326986</v>
      </c>
      <c r="H59" s="188">
        <f t="shared" si="14"/>
        <v>412689</v>
      </c>
      <c r="I59" s="189">
        <f t="shared" si="14"/>
        <v>739675</v>
      </c>
      <c r="J59" s="190">
        <f t="shared" si="14"/>
        <v>0</v>
      </c>
      <c r="K59" s="188">
        <f t="shared" si="14"/>
        <v>855959</v>
      </c>
      <c r="L59" s="187">
        <f t="shared" si="14"/>
        <v>1235801</v>
      </c>
      <c r="M59" s="187">
        <f t="shared" si="14"/>
        <v>1295852</v>
      </c>
      <c r="N59" s="187">
        <f t="shared" si="14"/>
        <v>938226</v>
      </c>
      <c r="O59" s="188">
        <f t="shared" si="14"/>
        <v>1025344</v>
      </c>
      <c r="P59" s="187">
        <f t="shared" si="14"/>
        <v>5351182</v>
      </c>
      <c r="Q59" s="191">
        <f t="shared" si="14"/>
        <v>6090857</v>
      </c>
    </row>
    <row r="60" spans="3:17" ht="18" customHeight="1">
      <c r="C60" s="130"/>
      <c r="D60" s="133"/>
      <c r="E60" s="134" t="s">
        <v>102</v>
      </c>
      <c r="F60" s="135"/>
      <c r="G60" s="187">
        <v>326986</v>
      </c>
      <c r="H60" s="188">
        <v>412689</v>
      </c>
      <c r="I60" s="189">
        <f>SUM(G60:H60)</f>
        <v>739675</v>
      </c>
      <c r="J60" s="190">
        <v>0</v>
      </c>
      <c r="K60" s="188">
        <v>855959</v>
      </c>
      <c r="L60" s="187">
        <v>1235801</v>
      </c>
      <c r="M60" s="187">
        <v>1295852</v>
      </c>
      <c r="N60" s="187">
        <v>938226</v>
      </c>
      <c r="O60" s="188">
        <v>1025344</v>
      </c>
      <c r="P60" s="187">
        <f>SUM(J60:O60)</f>
        <v>5351182</v>
      </c>
      <c r="Q60" s="191">
        <f>I60+P60</f>
        <v>6090857</v>
      </c>
    </row>
    <row r="61" spans="3:17" ht="18" customHeight="1">
      <c r="C61" s="158"/>
      <c r="D61" s="134" t="s">
        <v>106</v>
      </c>
      <c r="E61" s="136"/>
      <c r="F61" s="136"/>
      <c r="G61" s="218">
        <v>378417</v>
      </c>
      <c r="H61" s="218">
        <v>634888</v>
      </c>
      <c r="I61" s="219">
        <f>SUM(G61:H61)</f>
        <v>1013305</v>
      </c>
      <c r="J61" s="220">
        <v>0</v>
      </c>
      <c r="K61" s="218">
        <v>1953761</v>
      </c>
      <c r="L61" s="221">
        <v>1706818</v>
      </c>
      <c r="M61" s="221">
        <v>2424848</v>
      </c>
      <c r="N61" s="221">
        <v>1470760</v>
      </c>
      <c r="O61" s="218">
        <v>1710146</v>
      </c>
      <c r="P61" s="221">
        <f>SUM(J61:O61)</f>
        <v>9266333</v>
      </c>
      <c r="Q61" s="222">
        <f>I61+P61</f>
        <v>10279638</v>
      </c>
    </row>
    <row r="62" spans="3:17" ht="18" customHeight="1">
      <c r="C62" s="145"/>
      <c r="D62" s="146" t="s">
        <v>107</v>
      </c>
      <c r="E62" s="147"/>
      <c r="F62" s="147"/>
      <c r="G62" s="192">
        <v>818784</v>
      </c>
      <c r="H62" s="193">
        <v>509736</v>
      </c>
      <c r="I62" s="194">
        <f>SUM(G62:H62)</f>
        <v>1328520</v>
      </c>
      <c r="J62" s="195">
        <v>0</v>
      </c>
      <c r="K62" s="193">
        <v>2378878</v>
      </c>
      <c r="L62" s="192">
        <v>1655600</v>
      </c>
      <c r="M62" s="192">
        <v>1598998</v>
      </c>
      <c r="N62" s="192">
        <v>913814</v>
      </c>
      <c r="O62" s="193">
        <v>786830</v>
      </c>
      <c r="P62" s="194">
        <f>SUM(J62:O62)</f>
        <v>7334120</v>
      </c>
      <c r="Q62" s="196">
        <f>I62+P62</f>
        <v>8662640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13078</v>
      </c>
      <c r="H63" s="183">
        <f t="shared" si="15"/>
        <v>260495</v>
      </c>
      <c r="I63" s="184">
        <f t="shared" si="15"/>
        <v>273573</v>
      </c>
      <c r="J63" s="185">
        <f t="shared" si="15"/>
        <v>0</v>
      </c>
      <c r="K63" s="183">
        <f t="shared" si="15"/>
        <v>2540464</v>
      </c>
      <c r="L63" s="182">
        <f t="shared" si="15"/>
        <v>2530970</v>
      </c>
      <c r="M63" s="182">
        <f t="shared" si="15"/>
        <v>2894682</v>
      </c>
      <c r="N63" s="182">
        <f t="shared" si="15"/>
        <v>2063145</v>
      </c>
      <c r="O63" s="183">
        <f t="shared" si="15"/>
        <v>1342247</v>
      </c>
      <c r="P63" s="182">
        <f t="shared" si="15"/>
        <v>11371508</v>
      </c>
      <c r="Q63" s="186">
        <f t="shared" si="15"/>
        <v>11645081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2502</v>
      </c>
      <c r="H65" s="188">
        <v>14374</v>
      </c>
      <c r="I65" s="189">
        <f>SUM(G65:H65)</f>
        <v>16876</v>
      </c>
      <c r="J65" s="190">
        <v>0</v>
      </c>
      <c r="K65" s="188">
        <v>215733</v>
      </c>
      <c r="L65" s="187">
        <v>160191</v>
      </c>
      <c r="M65" s="187">
        <v>325738</v>
      </c>
      <c r="N65" s="187">
        <v>389813</v>
      </c>
      <c r="O65" s="188">
        <v>359274</v>
      </c>
      <c r="P65" s="187">
        <f t="shared" si="16"/>
        <v>1450749</v>
      </c>
      <c r="Q65" s="191">
        <f t="shared" si="17"/>
        <v>1467625</v>
      </c>
    </row>
    <row r="66" spans="3:17" ht="18" customHeight="1">
      <c r="C66" s="130"/>
      <c r="D66" s="284" t="s">
        <v>80</v>
      </c>
      <c r="E66" s="285"/>
      <c r="F66" s="286"/>
      <c r="G66" s="187">
        <v>10576</v>
      </c>
      <c r="H66" s="188">
        <v>31980</v>
      </c>
      <c r="I66" s="189">
        <f>SUM(G66:H66)</f>
        <v>42556</v>
      </c>
      <c r="J66" s="190">
        <v>0</v>
      </c>
      <c r="K66" s="188">
        <v>218146</v>
      </c>
      <c r="L66" s="187">
        <v>221257</v>
      </c>
      <c r="M66" s="187">
        <v>482946</v>
      </c>
      <c r="N66" s="187">
        <v>319234</v>
      </c>
      <c r="O66" s="188">
        <v>-2120</v>
      </c>
      <c r="P66" s="187">
        <f t="shared" si="16"/>
        <v>1239463</v>
      </c>
      <c r="Q66" s="191">
        <f t="shared" si="17"/>
        <v>1282019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214141</v>
      </c>
      <c r="I67" s="189">
        <f>SUM(G67:H67)</f>
        <v>214141</v>
      </c>
      <c r="J67" s="200"/>
      <c r="K67" s="188">
        <v>2106585</v>
      </c>
      <c r="L67" s="187">
        <v>2149522</v>
      </c>
      <c r="M67" s="187">
        <v>2085998</v>
      </c>
      <c r="N67" s="187">
        <v>1354098</v>
      </c>
      <c r="O67" s="188">
        <v>985093</v>
      </c>
      <c r="P67" s="187">
        <f t="shared" si="16"/>
        <v>8681296</v>
      </c>
      <c r="Q67" s="191">
        <f t="shared" si="17"/>
        <v>8895437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5055499</v>
      </c>
      <c r="L70" s="182">
        <f t="shared" si="18"/>
        <v>9300283</v>
      </c>
      <c r="M70" s="182">
        <f t="shared" si="18"/>
        <v>15775581</v>
      </c>
      <c r="N70" s="182">
        <f t="shared" si="18"/>
        <v>15560531</v>
      </c>
      <c r="O70" s="183">
        <f t="shared" si="18"/>
        <v>23068809</v>
      </c>
      <c r="P70" s="182">
        <f t="shared" si="18"/>
        <v>68760703</v>
      </c>
      <c r="Q70" s="186">
        <f t="shared" si="18"/>
        <v>68760703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1266796</v>
      </c>
      <c r="L71" s="187">
        <v>3695066</v>
      </c>
      <c r="M71" s="187">
        <v>7684386</v>
      </c>
      <c r="N71" s="187">
        <v>8419508</v>
      </c>
      <c r="O71" s="188">
        <v>12113787</v>
      </c>
      <c r="P71" s="187">
        <f>SUM(J71:O71)</f>
        <v>33179543</v>
      </c>
      <c r="Q71" s="191">
        <f>I71+P71</f>
        <v>33179543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3639670</v>
      </c>
      <c r="L72" s="187">
        <v>5438965</v>
      </c>
      <c r="M72" s="187">
        <v>7705557</v>
      </c>
      <c r="N72" s="187">
        <v>5900025</v>
      </c>
      <c r="O72" s="188">
        <v>4199222</v>
      </c>
      <c r="P72" s="187">
        <f>SUM(J72:O72)</f>
        <v>26883439</v>
      </c>
      <c r="Q72" s="191">
        <f>I72+P72</f>
        <v>26883439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149033</v>
      </c>
      <c r="L73" s="209">
        <v>166252</v>
      </c>
      <c r="M73" s="209">
        <v>385638</v>
      </c>
      <c r="N73" s="209">
        <v>1240998</v>
      </c>
      <c r="O73" s="208">
        <v>6755800</v>
      </c>
      <c r="P73" s="209">
        <f>SUM(J73:O73)</f>
        <v>8697721</v>
      </c>
      <c r="Q73" s="210">
        <f>I73+P73</f>
        <v>8697721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5913535</v>
      </c>
      <c r="H74" s="212">
        <f t="shared" si="19"/>
        <v>6765061</v>
      </c>
      <c r="I74" s="213">
        <f t="shared" si="19"/>
        <v>12678596</v>
      </c>
      <c r="J74" s="214">
        <f t="shared" si="19"/>
        <v>0</v>
      </c>
      <c r="K74" s="212">
        <f t="shared" si="19"/>
        <v>27147230</v>
      </c>
      <c r="L74" s="211">
        <f t="shared" si="19"/>
        <v>30096371</v>
      </c>
      <c r="M74" s="211">
        <f t="shared" si="19"/>
        <v>38938941</v>
      </c>
      <c r="N74" s="211">
        <f t="shared" si="19"/>
        <v>31553249</v>
      </c>
      <c r="O74" s="212">
        <f t="shared" si="19"/>
        <v>39200407</v>
      </c>
      <c r="P74" s="211">
        <f t="shared" si="19"/>
        <v>166936198</v>
      </c>
      <c r="Q74" s="215">
        <f t="shared" si="19"/>
        <v>179614794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66102516</v>
      </c>
      <c r="H76" s="183">
        <f t="shared" si="20"/>
        <v>72389600</v>
      </c>
      <c r="I76" s="184">
        <f t="shared" si="20"/>
        <v>138492116</v>
      </c>
      <c r="J76" s="185">
        <f t="shared" si="20"/>
        <v>0</v>
      </c>
      <c r="K76" s="223">
        <f t="shared" si="20"/>
        <v>210836580</v>
      </c>
      <c r="L76" s="182">
        <f t="shared" si="20"/>
        <v>194201716</v>
      </c>
      <c r="M76" s="182">
        <f t="shared" si="20"/>
        <v>215567396</v>
      </c>
      <c r="N76" s="182">
        <f t="shared" si="20"/>
        <v>147878076</v>
      </c>
      <c r="O76" s="183">
        <f t="shared" si="20"/>
        <v>156338324</v>
      </c>
      <c r="P76" s="182">
        <f t="shared" si="20"/>
        <v>924822092</v>
      </c>
      <c r="Q76" s="186">
        <f t="shared" si="20"/>
        <v>1063314208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29674657</v>
      </c>
      <c r="H77" s="188">
        <f t="shared" si="21"/>
        <v>24666220</v>
      </c>
      <c r="I77" s="189">
        <f t="shared" si="21"/>
        <v>54340877</v>
      </c>
      <c r="J77" s="190">
        <f t="shared" si="21"/>
        <v>0</v>
      </c>
      <c r="K77" s="224">
        <f t="shared" si="21"/>
        <v>77827965</v>
      </c>
      <c r="L77" s="187">
        <f t="shared" si="21"/>
        <v>70991793</v>
      </c>
      <c r="M77" s="187">
        <f t="shared" si="21"/>
        <v>82184454</v>
      </c>
      <c r="N77" s="187">
        <f t="shared" si="21"/>
        <v>64200098</v>
      </c>
      <c r="O77" s="188">
        <f t="shared" si="21"/>
        <v>91841907</v>
      </c>
      <c r="P77" s="187">
        <f t="shared" si="21"/>
        <v>387046217</v>
      </c>
      <c r="Q77" s="191">
        <f t="shared" si="21"/>
        <v>441387094</v>
      </c>
    </row>
    <row r="78" spans="3:17" ht="18" customHeight="1">
      <c r="C78" s="130"/>
      <c r="D78" s="133"/>
      <c r="E78" s="134" t="s">
        <v>92</v>
      </c>
      <c r="F78" s="135"/>
      <c r="G78" s="187">
        <v>26777872</v>
      </c>
      <c r="H78" s="188">
        <v>18666501</v>
      </c>
      <c r="I78" s="189">
        <f>SUM(G78:H78)</f>
        <v>45444373</v>
      </c>
      <c r="J78" s="190">
        <v>0</v>
      </c>
      <c r="K78" s="224">
        <v>61681684</v>
      </c>
      <c r="L78" s="187">
        <v>53543232</v>
      </c>
      <c r="M78" s="187">
        <v>61711187</v>
      </c>
      <c r="N78" s="187">
        <v>47751819</v>
      </c>
      <c r="O78" s="188">
        <v>56374431</v>
      </c>
      <c r="P78" s="187">
        <f>SUM(J78:O78)</f>
        <v>281062353</v>
      </c>
      <c r="Q78" s="191">
        <f>I78+P78</f>
        <v>326506726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45688</v>
      </c>
      <c r="I79" s="189">
        <f>SUM(G79:H79)</f>
        <v>45688</v>
      </c>
      <c r="J79" s="190">
        <v>0</v>
      </c>
      <c r="K79" s="224">
        <v>454750</v>
      </c>
      <c r="L79" s="187">
        <v>535000</v>
      </c>
      <c r="M79" s="187">
        <v>1805625</v>
      </c>
      <c r="N79" s="187">
        <v>2822125</v>
      </c>
      <c r="O79" s="188">
        <v>12229993</v>
      </c>
      <c r="P79" s="187">
        <f>SUM(J79:O79)</f>
        <v>17847493</v>
      </c>
      <c r="Q79" s="191">
        <f>I79+P79</f>
        <v>17893181</v>
      </c>
    </row>
    <row r="80" spans="3:17" ht="18" customHeight="1">
      <c r="C80" s="130"/>
      <c r="D80" s="133"/>
      <c r="E80" s="134" t="s">
        <v>94</v>
      </c>
      <c r="F80" s="135"/>
      <c r="G80" s="187">
        <v>1722271</v>
      </c>
      <c r="H80" s="188">
        <v>4654821</v>
      </c>
      <c r="I80" s="189">
        <f>SUM(G80:H80)</f>
        <v>6377092</v>
      </c>
      <c r="J80" s="190">
        <v>0</v>
      </c>
      <c r="K80" s="224">
        <v>11913283</v>
      </c>
      <c r="L80" s="187">
        <v>12627305</v>
      </c>
      <c r="M80" s="187">
        <v>15078243</v>
      </c>
      <c r="N80" s="187">
        <v>10782589</v>
      </c>
      <c r="O80" s="188">
        <v>19547295</v>
      </c>
      <c r="P80" s="187">
        <f>SUM(J80:O80)</f>
        <v>69948715</v>
      </c>
      <c r="Q80" s="191">
        <f>I80+P80</f>
        <v>76325807</v>
      </c>
    </row>
    <row r="81" spans="3:17" ht="18" customHeight="1">
      <c r="C81" s="130"/>
      <c r="D81" s="133"/>
      <c r="E81" s="134" t="s">
        <v>95</v>
      </c>
      <c r="F81" s="135"/>
      <c r="G81" s="187">
        <v>333114</v>
      </c>
      <c r="H81" s="188">
        <v>485410</v>
      </c>
      <c r="I81" s="189">
        <f>SUM(G81:H81)</f>
        <v>818524</v>
      </c>
      <c r="J81" s="190">
        <v>0</v>
      </c>
      <c r="K81" s="224">
        <v>778748</v>
      </c>
      <c r="L81" s="187">
        <v>1126456</v>
      </c>
      <c r="M81" s="187">
        <v>423399</v>
      </c>
      <c r="N81" s="187">
        <v>627765</v>
      </c>
      <c r="O81" s="188">
        <v>525088</v>
      </c>
      <c r="P81" s="187">
        <f>SUM(J81:O81)</f>
        <v>3481456</v>
      </c>
      <c r="Q81" s="191">
        <f>I81+P81</f>
        <v>4299980</v>
      </c>
    </row>
    <row r="82" spans="3:17" ht="18" customHeight="1">
      <c r="C82" s="130"/>
      <c r="D82" s="133"/>
      <c r="E82" s="290" t="s">
        <v>105</v>
      </c>
      <c r="F82" s="291"/>
      <c r="G82" s="187">
        <v>841400</v>
      </c>
      <c r="H82" s="188">
        <v>813800</v>
      </c>
      <c r="I82" s="189">
        <f>SUM(G82:H82)</f>
        <v>1655200</v>
      </c>
      <c r="J82" s="190">
        <v>0</v>
      </c>
      <c r="K82" s="224">
        <v>2999500</v>
      </c>
      <c r="L82" s="187">
        <v>3159800</v>
      </c>
      <c r="M82" s="187">
        <v>3166000</v>
      </c>
      <c r="N82" s="187">
        <v>2215800</v>
      </c>
      <c r="O82" s="188">
        <v>3165100</v>
      </c>
      <c r="P82" s="187">
        <f>SUM(J82:O82)</f>
        <v>14706200</v>
      </c>
      <c r="Q82" s="191">
        <f>I82+P82</f>
        <v>16361400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16549597</v>
      </c>
      <c r="H83" s="188">
        <f t="shared" si="22"/>
        <v>26760813</v>
      </c>
      <c r="I83" s="189">
        <f t="shared" si="22"/>
        <v>43310410</v>
      </c>
      <c r="J83" s="190">
        <f t="shared" si="22"/>
        <v>0</v>
      </c>
      <c r="K83" s="224">
        <f t="shared" si="22"/>
        <v>66879049</v>
      </c>
      <c r="L83" s="187">
        <f t="shared" si="22"/>
        <v>63548999</v>
      </c>
      <c r="M83" s="187">
        <f t="shared" si="22"/>
        <v>56810423</v>
      </c>
      <c r="N83" s="187">
        <f t="shared" si="22"/>
        <v>34504070</v>
      </c>
      <c r="O83" s="188">
        <f t="shared" si="22"/>
        <v>17088914</v>
      </c>
      <c r="P83" s="187">
        <f t="shared" si="22"/>
        <v>238831455</v>
      </c>
      <c r="Q83" s="191">
        <f t="shared" si="22"/>
        <v>282141865</v>
      </c>
    </row>
    <row r="84" spans="3:17" ht="18" customHeight="1">
      <c r="C84" s="130"/>
      <c r="D84" s="133"/>
      <c r="E84" s="137" t="s">
        <v>97</v>
      </c>
      <c r="F84" s="137"/>
      <c r="G84" s="187">
        <v>12911546</v>
      </c>
      <c r="H84" s="188">
        <v>20933995</v>
      </c>
      <c r="I84" s="189">
        <f>SUM(G84:H84)</f>
        <v>33845541</v>
      </c>
      <c r="J84" s="190">
        <v>0</v>
      </c>
      <c r="K84" s="224">
        <v>55981063</v>
      </c>
      <c r="L84" s="187">
        <v>49003912</v>
      </c>
      <c r="M84" s="187">
        <v>45580729</v>
      </c>
      <c r="N84" s="187">
        <v>27568886</v>
      </c>
      <c r="O84" s="188">
        <v>14700264</v>
      </c>
      <c r="P84" s="187">
        <f>SUM(J84:O84)</f>
        <v>192834854</v>
      </c>
      <c r="Q84" s="191">
        <f>I84+P84</f>
        <v>226680395</v>
      </c>
    </row>
    <row r="85" spans="3:17" ht="18" customHeight="1">
      <c r="C85" s="130"/>
      <c r="D85" s="133"/>
      <c r="E85" s="137" t="s">
        <v>98</v>
      </c>
      <c r="F85" s="137"/>
      <c r="G85" s="187">
        <v>3638051</v>
      </c>
      <c r="H85" s="188">
        <v>5826818</v>
      </c>
      <c r="I85" s="189">
        <f>SUM(G85:H85)</f>
        <v>9464869</v>
      </c>
      <c r="J85" s="190">
        <v>0</v>
      </c>
      <c r="K85" s="224">
        <v>10897986</v>
      </c>
      <c r="L85" s="187">
        <v>14545087</v>
      </c>
      <c r="M85" s="187">
        <v>11229694</v>
      </c>
      <c r="N85" s="187">
        <v>6935184</v>
      </c>
      <c r="O85" s="188">
        <v>2388650</v>
      </c>
      <c r="P85" s="187">
        <f>SUM(J85:O85)</f>
        <v>45996601</v>
      </c>
      <c r="Q85" s="191">
        <f>I85+P85</f>
        <v>55461470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128878</v>
      </c>
      <c r="H86" s="188">
        <f t="shared" si="23"/>
        <v>744475</v>
      </c>
      <c r="I86" s="189">
        <f t="shared" si="23"/>
        <v>873353</v>
      </c>
      <c r="J86" s="190">
        <f t="shared" si="23"/>
        <v>0</v>
      </c>
      <c r="K86" s="224">
        <f t="shared" si="23"/>
        <v>6828897</v>
      </c>
      <c r="L86" s="187">
        <f t="shared" si="23"/>
        <v>9590815</v>
      </c>
      <c r="M86" s="187">
        <f t="shared" si="23"/>
        <v>18698872</v>
      </c>
      <c r="N86" s="187">
        <f t="shared" si="23"/>
        <v>13331784</v>
      </c>
      <c r="O86" s="188">
        <f t="shared" si="23"/>
        <v>10398361</v>
      </c>
      <c r="P86" s="187">
        <f t="shared" si="23"/>
        <v>58848729</v>
      </c>
      <c r="Q86" s="191">
        <f t="shared" si="23"/>
        <v>59722082</v>
      </c>
    </row>
    <row r="87" spans="3:17" ht="18" customHeight="1">
      <c r="C87" s="130"/>
      <c r="D87" s="133"/>
      <c r="E87" s="134" t="s">
        <v>99</v>
      </c>
      <c r="F87" s="135"/>
      <c r="G87" s="187">
        <v>128878</v>
      </c>
      <c r="H87" s="188">
        <v>703314</v>
      </c>
      <c r="I87" s="189">
        <f>SUM(G87:H87)</f>
        <v>832192</v>
      </c>
      <c r="J87" s="190">
        <v>0</v>
      </c>
      <c r="K87" s="224">
        <v>5965141</v>
      </c>
      <c r="L87" s="187">
        <v>7924193</v>
      </c>
      <c r="M87" s="187">
        <v>14950462</v>
      </c>
      <c r="N87" s="187">
        <v>11288072</v>
      </c>
      <c r="O87" s="188">
        <v>8821327</v>
      </c>
      <c r="P87" s="187">
        <f>SUM(J87:O87)</f>
        <v>48949195</v>
      </c>
      <c r="Q87" s="191">
        <f>I87+P87</f>
        <v>49781387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41161</v>
      </c>
      <c r="I88" s="189">
        <f>SUM(G88:H88)</f>
        <v>41161</v>
      </c>
      <c r="J88" s="190">
        <v>0</v>
      </c>
      <c r="K88" s="224">
        <v>863756</v>
      </c>
      <c r="L88" s="187">
        <v>1666622</v>
      </c>
      <c r="M88" s="187">
        <v>3748410</v>
      </c>
      <c r="N88" s="187">
        <v>2043712</v>
      </c>
      <c r="O88" s="188">
        <v>1577034</v>
      </c>
      <c r="P88" s="187">
        <f>SUM(J88:O88)</f>
        <v>9899534</v>
      </c>
      <c r="Q88" s="191">
        <f>I88+P88</f>
        <v>9940695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7039296</v>
      </c>
      <c r="H90" s="188">
        <f t="shared" si="24"/>
        <v>8146058</v>
      </c>
      <c r="I90" s="189">
        <f t="shared" si="24"/>
        <v>15185354</v>
      </c>
      <c r="J90" s="190">
        <f t="shared" si="24"/>
        <v>0</v>
      </c>
      <c r="K90" s="188">
        <f t="shared" si="24"/>
        <v>13470447</v>
      </c>
      <c r="L90" s="187">
        <f t="shared" si="24"/>
        <v>14552259</v>
      </c>
      <c r="M90" s="187">
        <f t="shared" si="24"/>
        <v>15464024</v>
      </c>
      <c r="N90" s="187">
        <f t="shared" si="24"/>
        <v>10731250</v>
      </c>
      <c r="O90" s="188">
        <f t="shared" si="24"/>
        <v>10741120</v>
      </c>
      <c r="P90" s="187">
        <f t="shared" si="24"/>
        <v>64959100</v>
      </c>
      <c r="Q90" s="191">
        <f t="shared" si="24"/>
        <v>80144454</v>
      </c>
    </row>
    <row r="91" spans="3:17" ht="18" customHeight="1">
      <c r="C91" s="130"/>
      <c r="D91" s="133"/>
      <c r="E91" s="139" t="s">
        <v>102</v>
      </c>
      <c r="F91" s="135"/>
      <c r="G91" s="187">
        <v>3269860</v>
      </c>
      <c r="H91" s="188">
        <v>4126890</v>
      </c>
      <c r="I91" s="189">
        <f>SUM(G91:H91)</f>
        <v>7396750</v>
      </c>
      <c r="J91" s="190">
        <v>0</v>
      </c>
      <c r="K91" s="188">
        <v>8559590</v>
      </c>
      <c r="L91" s="187">
        <v>12358010</v>
      </c>
      <c r="M91" s="187">
        <v>12958520</v>
      </c>
      <c r="N91" s="187">
        <v>9382260</v>
      </c>
      <c r="O91" s="188">
        <v>10253440</v>
      </c>
      <c r="P91" s="187">
        <f>SUM(J91:O91)</f>
        <v>53511820</v>
      </c>
      <c r="Q91" s="191">
        <f>I91+P91</f>
        <v>60908570</v>
      </c>
    </row>
    <row r="92" spans="3:17" ht="18" customHeight="1">
      <c r="C92" s="130"/>
      <c r="D92" s="140"/>
      <c r="E92" s="137" t="s">
        <v>74</v>
      </c>
      <c r="F92" s="141"/>
      <c r="G92" s="187">
        <v>546470</v>
      </c>
      <c r="H92" s="188">
        <v>741072</v>
      </c>
      <c r="I92" s="189">
        <f>SUM(G92:H92)</f>
        <v>1287542</v>
      </c>
      <c r="J92" s="190">
        <v>0</v>
      </c>
      <c r="K92" s="188">
        <v>1019828</v>
      </c>
      <c r="L92" s="187">
        <v>480935</v>
      </c>
      <c r="M92" s="187">
        <v>1175014</v>
      </c>
      <c r="N92" s="187">
        <v>956199</v>
      </c>
      <c r="O92" s="188">
        <v>330180</v>
      </c>
      <c r="P92" s="187">
        <f>SUM(J92:O92)</f>
        <v>3962156</v>
      </c>
      <c r="Q92" s="191">
        <f>I92+P92</f>
        <v>5249698</v>
      </c>
    </row>
    <row r="93" spans="3:17" ht="18" customHeight="1">
      <c r="C93" s="130"/>
      <c r="D93" s="142"/>
      <c r="E93" s="134" t="s">
        <v>75</v>
      </c>
      <c r="F93" s="143"/>
      <c r="G93" s="187">
        <v>3222966</v>
      </c>
      <c r="H93" s="188">
        <v>3278096</v>
      </c>
      <c r="I93" s="189">
        <f>SUM(G93:H93)</f>
        <v>6501062</v>
      </c>
      <c r="J93" s="190">
        <v>0</v>
      </c>
      <c r="K93" s="188">
        <v>3891029</v>
      </c>
      <c r="L93" s="187">
        <v>1713314</v>
      </c>
      <c r="M93" s="187">
        <v>1330490</v>
      </c>
      <c r="N93" s="187">
        <v>392791</v>
      </c>
      <c r="O93" s="188">
        <v>157500</v>
      </c>
      <c r="P93" s="187">
        <f>SUM(J93:O93)</f>
        <v>7485124</v>
      </c>
      <c r="Q93" s="191">
        <f>I93+P93</f>
        <v>13986186</v>
      </c>
    </row>
    <row r="94" spans="3:17" ht="18" customHeight="1">
      <c r="C94" s="130"/>
      <c r="D94" s="133" t="s">
        <v>76</v>
      </c>
      <c r="E94" s="144"/>
      <c r="F94" s="144"/>
      <c r="G94" s="187">
        <v>3950160</v>
      </c>
      <c r="H94" s="188">
        <v>6618628</v>
      </c>
      <c r="I94" s="189">
        <f>SUM(G94:H94)</f>
        <v>10568788</v>
      </c>
      <c r="J94" s="190">
        <v>0</v>
      </c>
      <c r="K94" s="188">
        <v>20392550</v>
      </c>
      <c r="L94" s="187">
        <v>17812636</v>
      </c>
      <c r="M94" s="187">
        <v>25309276</v>
      </c>
      <c r="N94" s="187">
        <v>15337921</v>
      </c>
      <c r="O94" s="188">
        <v>17854380</v>
      </c>
      <c r="P94" s="187">
        <f>SUM(J94:O94)</f>
        <v>96706763</v>
      </c>
      <c r="Q94" s="191">
        <f>I94+P94</f>
        <v>107275551</v>
      </c>
    </row>
    <row r="95" spans="3:17" ht="18" customHeight="1">
      <c r="C95" s="145"/>
      <c r="D95" s="146" t="s">
        <v>103</v>
      </c>
      <c r="E95" s="147"/>
      <c r="F95" s="147"/>
      <c r="G95" s="192">
        <v>8759928</v>
      </c>
      <c r="H95" s="193">
        <v>5453406</v>
      </c>
      <c r="I95" s="194">
        <f>SUM(G95:H95)</f>
        <v>14213334</v>
      </c>
      <c r="J95" s="195">
        <v>0</v>
      </c>
      <c r="K95" s="193">
        <v>25437672</v>
      </c>
      <c r="L95" s="192">
        <v>17705214</v>
      </c>
      <c r="M95" s="192">
        <v>17100347</v>
      </c>
      <c r="N95" s="192">
        <v>9772953</v>
      </c>
      <c r="O95" s="193">
        <v>8413642</v>
      </c>
      <c r="P95" s="194">
        <f>SUM(J95:O95)</f>
        <v>78429828</v>
      </c>
      <c r="Q95" s="196">
        <f>I95+P95</f>
        <v>92643162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137971</v>
      </c>
      <c r="H96" s="183">
        <f t="shared" si="25"/>
        <v>2726804</v>
      </c>
      <c r="I96" s="184">
        <f t="shared" si="25"/>
        <v>2864775</v>
      </c>
      <c r="J96" s="185">
        <f t="shared" si="25"/>
        <v>0</v>
      </c>
      <c r="K96" s="223">
        <f t="shared" si="25"/>
        <v>26575412</v>
      </c>
      <c r="L96" s="182">
        <f t="shared" si="25"/>
        <v>26474772</v>
      </c>
      <c r="M96" s="182">
        <f t="shared" si="25"/>
        <v>30284204</v>
      </c>
      <c r="N96" s="182">
        <f t="shared" si="25"/>
        <v>21621083</v>
      </c>
      <c r="O96" s="183">
        <f t="shared" si="25"/>
        <v>14044235</v>
      </c>
      <c r="P96" s="182">
        <f t="shared" si="25"/>
        <v>118999706</v>
      </c>
      <c r="Q96" s="186">
        <f>SUM(Q97:Q102)</f>
        <v>121864481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26396</v>
      </c>
      <c r="H98" s="188">
        <v>151645</v>
      </c>
      <c r="I98" s="189">
        <f>SUM(G98:H98)</f>
        <v>178041</v>
      </c>
      <c r="J98" s="190">
        <v>0</v>
      </c>
      <c r="K98" s="224">
        <v>2273084</v>
      </c>
      <c r="L98" s="187">
        <v>1690001</v>
      </c>
      <c r="M98" s="187">
        <v>3436524</v>
      </c>
      <c r="N98" s="187">
        <v>4110493</v>
      </c>
      <c r="O98" s="188">
        <v>3790326</v>
      </c>
      <c r="P98" s="187">
        <f t="shared" si="26"/>
        <v>15300428</v>
      </c>
      <c r="Q98" s="191">
        <f>I98+P98</f>
        <v>15478469</v>
      </c>
    </row>
    <row r="99" spans="3:17" ht="18" customHeight="1">
      <c r="C99" s="130"/>
      <c r="D99" s="284" t="s">
        <v>80</v>
      </c>
      <c r="E99" s="285"/>
      <c r="F99" s="286"/>
      <c r="G99" s="187">
        <v>111575</v>
      </c>
      <c r="H99" s="188">
        <v>337388</v>
      </c>
      <c r="I99" s="189">
        <f>SUM(G99:H99)</f>
        <v>448963</v>
      </c>
      <c r="J99" s="190">
        <v>0</v>
      </c>
      <c r="K99" s="224">
        <v>2301430</v>
      </c>
      <c r="L99" s="187">
        <v>2334252</v>
      </c>
      <c r="M99" s="187">
        <v>5095071</v>
      </c>
      <c r="N99" s="187">
        <v>3367914</v>
      </c>
      <c r="O99" s="188">
        <v>-22366</v>
      </c>
      <c r="P99" s="187">
        <f>SUM(J99:O99)</f>
        <v>13076301</v>
      </c>
      <c r="Q99" s="191">
        <f t="shared" si="27"/>
        <v>13525264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2237771</v>
      </c>
      <c r="I100" s="189">
        <f>SUM(G100:H100)</f>
        <v>2237771</v>
      </c>
      <c r="J100" s="200"/>
      <c r="K100" s="224">
        <v>22000898</v>
      </c>
      <c r="L100" s="187">
        <v>22450519</v>
      </c>
      <c r="M100" s="187">
        <v>21752609</v>
      </c>
      <c r="N100" s="187">
        <v>14142676</v>
      </c>
      <c r="O100" s="188">
        <v>10276275</v>
      </c>
      <c r="P100" s="187">
        <f t="shared" si="26"/>
        <v>90622977</v>
      </c>
      <c r="Q100" s="191">
        <f t="shared" si="27"/>
        <v>92860748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52696904</v>
      </c>
      <c r="L103" s="182">
        <f t="shared" si="28"/>
        <v>96951009</v>
      </c>
      <c r="M103" s="182">
        <f t="shared" si="28"/>
        <v>164462416</v>
      </c>
      <c r="N103" s="182">
        <f t="shared" si="28"/>
        <v>162169702</v>
      </c>
      <c r="O103" s="183">
        <f t="shared" si="28"/>
        <v>240397070</v>
      </c>
      <c r="P103" s="182">
        <f t="shared" si="28"/>
        <v>716677101</v>
      </c>
      <c r="Q103" s="186">
        <f>SUM(Q104:Q106)</f>
        <v>716677101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13212781</v>
      </c>
      <c r="L104" s="187">
        <v>38519730</v>
      </c>
      <c r="M104" s="187">
        <v>80104425</v>
      </c>
      <c r="N104" s="187">
        <v>87717571</v>
      </c>
      <c r="O104" s="188">
        <v>126345134</v>
      </c>
      <c r="P104" s="187">
        <f>SUM(J104:O104)</f>
        <v>345899641</v>
      </c>
      <c r="Q104" s="191">
        <f>I104+P104</f>
        <v>345899641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37942361</v>
      </c>
      <c r="L105" s="187">
        <v>56717552</v>
      </c>
      <c r="M105" s="187">
        <v>80340883</v>
      </c>
      <c r="N105" s="187">
        <v>61597824</v>
      </c>
      <c r="O105" s="188">
        <v>43831258</v>
      </c>
      <c r="P105" s="187">
        <f>SUM(J105:O105)</f>
        <v>280429878</v>
      </c>
      <c r="Q105" s="191">
        <f>I105+P105</f>
        <v>280429878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1541762</v>
      </c>
      <c r="L106" s="209">
        <v>1713727</v>
      </c>
      <c r="M106" s="209">
        <v>4017108</v>
      </c>
      <c r="N106" s="209">
        <v>12854307</v>
      </c>
      <c r="O106" s="208">
        <v>70220678</v>
      </c>
      <c r="P106" s="209">
        <f>SUM(J106:O106)</f>
        <v>90347582</v>
      </c>
      <c r="Q106" s="210">
        <f>I106+P106</f>
        <v>90347582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66240487</v>
      </c>
      <c r="H107" s="212">
        <f t="shared" si="29"/>
        <v>75116404</v>
      </c>
      <c r="I107" s="213">
        <f t="shared" si="29"/>
        <v>141356891</v>
      </c>
      <c r="J107" s="214">
        <f t="shared" si="29"/>
        <v>0</v>
      </c>
      <c r="K107" s="227">
        <f t="shared" si="29"/>
        <v>290108896</v>
      </c>
      <c r="L107" s="211">
        <f t="shared" si="29"/>
        <v>317627497</v>
      </c>
      <c r="M107" s="211">
        <f t="shared" si="29"/>
        <v>410314016</v>
      </c>
      <c r="N107" s="211">
        <f t="shared" si="29"/>
        <v>331668861</v>
      </c>
      <c r="O107" s="212">
        <f t="shared" si="29"/>
        <v>410779629</v>
      </c>
      <c r="P107" s="211">
        <f t="shared" si="29"/>
        <v>1760498899</v>
      </c>
      <c r="Q107" s="215">
        <f>Q76+Q96+Q103</f>
        <v>1901855790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60367141</v>
      </c>
      <c r="H109" s="183">
        <f t="shared" si="30"/>
        <v>65684782</v>
      </c>
      <c r="I109" s="184">
        <f t="shared" si="30"/>
        <v>126051923</v>
      </c>
      <c r="J109" s="185">
        <f t="shared" si="30"/>
        <v>0</v>
      </c>
      <c r="K109" s="223">
        <f t="shared" si="30"/>
        <v>192295419</v>
      </c>
      <c r="L109" s="182">
        <f t="shared" si="30"/>
        <v>176551072</v>
      </c>
      <c r="M109" s="182">
        <f t="shared" si="30"/>
        <v>195716709</v>
      </c>
      <c r="N109" s="182">
        <f t="shared" si="30"/>
        <v>134080815</v>
      </c>
      <c r="O109" s="183">
        <f t="shared" si="30"/>
        <v>141545279</v>
      </c>
      <c r="P109" s="182">
        <f t="shared" si="30"/>
        <v>840189294</v>
      </c>
      <c r="Q109" s="186">
        <f t="shared" si="30"/>
        <v>966241217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26706453</v>
      </c>
      <c r="H110" s="188">
        <f t="shared" si="31"/>
        <v>22188670</v>
      </c>
      <c r="I110" s="189">
        <f t="shared" si="31"/>
        <v>48895123</v>
      </c>
      <c r="J110" s="190">
        <f t="shared" si="31"/>
        <v>0</v>
      </c>
      <c r="K110" s="224">
        <f t="shared" si="31"/>
        <v>70044496</v>
      </c>
      <c r="L110" s="187">
        <f t="shared" si="31"/>
        <v>63892158</v>
      </c>
      <c r="M110" s="187">
        <f t="shared" si="31"/>
        <v>73965600</v>
      </c>
      <c r="N110" s="187">
        <f t="shared" si="31"/>
        <v>57779796</v>
      </c>
      <c r="O110" s="188">
        <f t="shared" si="31"/>
        <v>82657311</v>
      </c>
      <c r="P110" s="187">
        <f t="shared" si="31"/>
        <v>348339361</v>
      </c>
      <c r="Q110" s="191">
        <f t="shared" si="31"/>
        <v>397234484</v>
      </c>
    </row>
    <row r="111" spans="3:17" ht="18" customHeight="1">
      <c r="C111" s="130"/>
      <c r="D111" s="133"/>
      <c r="E111" s="134" t="s">
        <v>92</v>
      </c>
      <c r="F111" s="135"/>
      <c r="G111" s="187">
        <v>24099373</v>
      </c>
      <c r="H111" s="188">
        <v>16788981</v>
      </c>
      <c r="I111" s="189">
        <f>SUM(G111:H111)</f>
        <v>40888354</v>
      </c>
      <c r="J111" s="190">
        <v>0</v>
      </c>
      <c r="K111" s="224">
        <v>55512944</v>
      </c>
      <c r="L111" s="187">
        <v>48188562</v>
      </c>
      <c r="M111" s="187">
        <v>55539766</v>
      </c>
      <c r="N111" s="187">
        <v>42976438</v>
      </c>
      <c r="O111" s="188">
        <v>50736769</v>
      </c>
      <c r="P111" s="187">
        <f>SUM(J111:O111)</f>
        <v>252954479</v>
      </c>
      <c r="Q111" s="191">
        <f>I111+P111</f>
        <v>293842833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41118</v>
      </c>
      <c r="I112" s="189">
        <f>SUM(G112:H112)</f>
        <v>41118</v>
      </c>
      <c r="J112" s="190">
        <v>0</v>
      </c>
      <c r="K112" s="224">
        <v>409272</v>
      </c>
      <c r="L112" s="187">
        <v>481498</v>
      </c>
      <c r="M112" s="187">
        <v>1625056</v>
      </c>
      <c r="N112" s="187">
        <v>2539901</v>
      </c>
      <c r="O112" s="188">
        <v>11006942</v>
      </c>
      <c r="P112" s="187">
        <f>SUM(J112:O112)</f>
        <v>16062669</v>
      </c>
      <c r="Q112" s="191">
        <f>I112+P112</f>
        <v>16103787</v>
      </c>
    </row>
    <row r="113" spans="3:17" ht="18" customHeight="1">
      <c r="C113" s="130"/>
      <c r="D113" s="133"/>
      <c r="E113" s="134" t="s">
        <v>94</v>
      </c>
      <c r="F113" s="135"/>
      <c r="G113" s="187">
        <v>1550022</v>
      </c>
      <c r="H113" s="188">
        <v>4189288</v>
      </c>
      <c r="I113" s="189">
        <f>SUM(G113:H113)</f>
        <v>5739310</v>
      </c>
      <c r="J113" s="190">
        <v>0</v>
      </c>
      <c r="K113" s="224">
        <v>10721862</v>
      </c>
      <c r="L113" s="187">
        <v>11364479</v>
      </c>
      <c r="M113" s="187">
        <v>13570326</v>
      </c>
      <c r="N113" s="187">
        <v>9704255</v>
      </c>
      <c r="O113" s="188">
        <v>17592438</v>
      </c>
      <c r="P113" s="187">
        <f>SUM(J113:O113)</f>
        <v>62953360</v>
      </c>
      <c r="Q113" s="191">
        <f>I113+P113</f>
        <v>68692670</v>
      </c>
    </row>
    <row r="114" spans="3:17" ht="18" customHeight="1">
      <c r="C114" s="130"/>
      <c r="D114" s="133"/>
      <c r="E114" s="134" t="s">
        <v>95</v>
      </c>
      <c r="F114" s="135"/>
      <c r="G114" s="187">
        <v>299798</v>
      </c>
      <c r="H114" s="188">
        <v>436863</v>
      </c>
      <c r="I114" s="189">
        <f>SUM(G114:H114)</f>
        <v>736661</v>
      </c>
      <c r="J114" s="190">
        <v>0</v>
      </c>
      <c r="K114" s="224">
        <v>700868</v>
      </c>
      <c r="L114" s="187">
        <v>1013799</v>
      </c>
      <c r="M114" s="187">
        <v>381052</v>
      </c>
      <c r="N114" s="187">
        <v>564982</v>
      </c>
      <c r="O114" s="188">
        <v>472572</v>
      </c>
      <c r="P114" s="187">
        <f>SUM(J114:O114)</f>
        <v>3133273</v>
      </c>
      <c r="Q114" s="191">
        <f>I114+P114</f>
        <v>3869934</v>
      </c>
    </row>
    <row r="115" spans="3:17" ht="18" customHeight="1">
      <c r="C115" s="130"/>
      <c r="D115" s="133"/>
      <c r="E115" s="290" t="s">
        <v>105</v>
      </c>
      <c r="F115" s="291"/>
      <c r="G115" s="187">
        <v>757260</v>
      </c>
      <c r="H115" s="188">
        <v>732420</v>
      </c>
      <c r="I115" s="189">
        <f>SUM(G115:H115)</f>
        <v>1489680</v>
      </c>
      <c r="J115" s="190">
        <v>0</v>
      </c>
      <c r="K115" s="224">
        <v>2699550</v>
      </c>
      <c r="L115" s="187">
        <v>2843820</v>
      </c>
      <c r="M115" s="187">
        <v>2849400</v>
      </c>
      <c r="N115" s="187">
        <v>1994220</v>
      </c>
      <c r="O115" s="188">
        <v>2848590</v>
      </c>
      <c r="P115" s="187">
        <f>SUM(J115:O115)</f>
        <v>13235580</v>
      </c>
      <c r="Q115" s="191">
        <f>I115+P115</f>
        <v>14725260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14894297</v>
      </c>
      <c r="H116" s="188">
        <f t="shared" si="32"/>
        <v>24084494</v>
      </c>
      <c r="I116" s="189">
        <f t="shared" si="32"/>
        <v>38978791</v>
      </c>
      <c r="J116" s="190">
        <f t="shared" si="32"/>
        <v>0</v>
      </c>
      <c r="K116" s="224">
        <f t="shared" si="32"/>
        <v>60190634</v>
      </c>
      <c r="L116" s="187">
        <f t="shared" si="32"/>
        <v>57193682</v>
      </c>
      <c r="M116" s="187">
        <f t="shared" si="32"/>
        <v>51129062</v>
      </c>
      <c r="N116" s="187">
        <f t="shared" si="32"/>
        <v>31067307</v>
      </c>
      <c r="O116" s="188">
        <f t="shared" si="32"/>
        <v>15379943</v>
      </c>
      <c r="P116" s="187">
        <f t="shared" si="32"/>
        <v>214960628</v>
      </c>
      <c r="Q116" s="191">
        <f t="shared" si="32"/>
        <v>253939419</v>
      </c>
    </row>
    <row r="117" spans="3:17" ht="18" customHeight="1">
      <c r="C117" s="130"/>
      <c r="D117" s="133"/>
      <c r="E117" s="137" t="s">
        <v>97</v>
      </c>
      <c r="F117" s="137"/>
      <c r="G117" s="187">
        <v>11620113</v>
      </c>
      <c r="H117" s="188">
        <v>18840384</v>
      </c>
      <c r="I117" s="189">
        <f>SUM(G117:H117)</f>
        <v>30460497</v>
      </c>
      <c r="J117" s="190">
        <v>0</v>
      </c>
      <c r="K117" s="224">
        <v>50382549</v>
      </c>
      <c r="L117" s="187">
        <v>44103218</v>
      </c>
      <c r="M117" s="187">
        <v>41022415</v>
      </c>
      <c r="N117" s="187">
        <v>24825677</v>
      </c>
      <c r="O117" s="188">
        <v>13230169</v>
      </c>
      <c r="P117" s="187">
        <f>SUM(J117:O117)</f>
        <v>173564028</v>
      </c>
      <c r="Q117" s="191">
        <f>I117+P117</f>
        <v>204024525</v>
      </c>
    </row>
    <row r="118" spans="3:17" ht="18" customHeight="1">
      <c r="C118" s="130"/>
      <c r="D118" s="133"/>
      <c r="E118" s="137" t="s">
        <v>98</v>
      </c>
      <c r="F118" s="137"/>
      <c r="G118" s="187">
        <v>3274184</v>
      </c>
      <c r="H118" s="188">
        <v>5244110</v>
      </c>
      <c r="I118" s="189">
        <f>SUM(G118:H118)</f>
        <v>8518294</v>
      </c>
      <c r="J118" s="190">
        <v>0</v>
      </c>
      <c r="K118" s="224">
        <v>9808085</v>
      </c>
      <c r="L118" s="187">
        <v>13090464</v>
      </c>
      <c r="M118" s="187">
        <v>10106647</v>
      </c>
      <c r="N118" s="187">
        <v>6241630</v>
      </c>
      <c r="O118" s="188">
        <v>2149774</v>
      </c>
      <c r="P118" s="187">
        <f>SUM(J118:O118)</f>
        <v>41396600</v>
      </c>
      <c r="Q118" s="191">
        <f>I118+P118</f>
        <v>49914894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115987</v>
      </c>
      <c r="H119" s="188">
        <f t="shared" si="33"/>
        <v>670017</v>
      </c>
      <c r="I119" s="189">
        <f t="shared" si="33"/>
        <v>786004</v>
      </c>
      <c r="J119" s="190">
        <f t="shared" si="33"/>
        <v>0</v>
      </c>
      <c r="K119" s="224">
        <f t="shared" si="33"/>
        <v>6145946</v>
      </c>
      <c r="L119" s="187">
        <f t="shared" si="33"/>
        <v>8631655</v>
      </c>
      <c r="M119" s="187">
        <f t="shared" si="33"/>
        <v>16828883</v>
      </c>
      <c r="N119" s="187">
        <f t="shared" si="33"/>
        <v>11998535</v>
      </c>
      <c r="O119" s="188">
        <f t="shared" si="33"/>
        <v>9358464</v>
      </c>
      <c r="P119" s="187">
        <f t="shared" si="33"/>
        <v>52963483</v>
      </c>
      <c r="Q119" s="191">
        <f t="shared" si="33"/>
        <v>53749487</v>
      </c>
    </row>
    <row r="120" spans="3:17" ht="18" customHeight="1">
      <c r="C120" s="130"/>
      <c r="D120" s="133"/>
      <c r="E120" s="134" t="s">
        <v>99</v>
      </c>
      <c r="F120" s="135"/>
      <c r="G120" s="187">
        <v>115987</v>
      </c>
      <c r="H120" s="188">
        <v>632973</v>
      </c>
      <c r="I120" s="189">
        <f>SUM(G120:H120)</f>
        <v>748960</v>
      </c>
      <c r="J120" s="190">
        <v>0</v>
      </c>
      <c r="K120" s="224">
        <v>5368575</v>
      </c>
      <c r="L120" s="187">
        <v>7131708</v>
      </c>
      <c r="M120" s="187">
        <v>13455332</v>
      </c>
      <c r="N120" s="187">
        <v>10159208</v>
      </c>
      <c r="O120" s="188">
        <v>7939146</v>
      </c>
      <c r="P120" s="187">
        <f>SUM(J120:O120)</f>
        <v>44053969</v>
      </c>
      <c r="Q120" s="191">
        <f>I120+P120</f>
        <v>44802929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37044</v>
      </c>
      <c r="I121" s="189">
        <f>SUM(G121:H121)</f>
        <v>37044</v>
      </c>
      <c r="J121" s="190">
        <v>0</v>
      </c>
      <c r="K121" s="224">
        <v>777371</v>
      </c>
      <c r="L121" s="187">
        <v>1499947</v>
      </c>
      <c r="M121" s="187">
        <v>3373551</v>
      </c>
      <c r="N121" s="187">
        <v>1839327</v>
      </c>
      <c r="O121" s="188">
        <v>1419318</v>
      </c>
      <c r="P121" s="187">
        <f>SUM(J121:O121)</f>
        <v>8909514</v>
      </c>
      <c r="Q121" s="191">
        <f>I121+P121</f>
        <v>8946558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6335363</v>
      </c>
      <c r="H123" s="188">
        <f t="shared" si="34"/>
        <v>7331448</v>
      </c>
      <c r="I123" s="189">
        <f t="shared" si="34"/>
        <v>13666811</v>
      </c>
      <c r="J123" s="190">
        <f t="shared" si="34"/>
        <v>0</v>
      </c>
      <c r="K123" s="188">
        <f t="shared" si="34"/>
        <v>12123396</v>
      </c>
      <c r="L123" s="187">
        <f t="shared" si="34"/>
        <v>13097030</v>
      </c>
      <c r="M123" s="187">
        <f t="shared" si="34"/>
        <v>13914540</v>
      </c>
      <c r="N123" s="187">
        <f t="shared" si="34"/>
        <v>9658122</v>
      </c>
      <c r="O123" s="188">
        <f t="shared" si="34"/>
        <v>9667008</v>
      </c>
      <c r="P123" s="187">
        <f t="shared" si="34"/>
        <v>58460096</v>
      </c>
      <c r="Q123" s="191">
        <f t="shared" si="34"/>
        <v>72126907</v>
      </c>
    </row>
    <row r="124" spans="3:17" ht="18" customHeight="1">
      <c r="C124" s="130"/>
      <c r="D124" s="133"/>
      <c r="E124" s="139" t="s">
        <v>102</v>
      </c>
      <c r="F124" s="135"/>
      <c r="G124" s="187">
        <v>2942874</v>
      </c>
      <c r="H124" s="188">
        <v>3714201</v>
      </c>
      <c r="I124" s="189">
        <f>SUM(G124:H124)</f>
        <v>6657075</v>
      </c>
      <c r="J124" s="190">
        <v>0</v>
      </c>
      <c r="K124" s="188">
        <v>7703631</v>
      </c>
      <c r="L124" s="187">
        <v>11122209</v>
      </c>
      <c r="M124" s="187">
        <v>11659588</v>
      </c>
      <c r="N124" s="187">
        <v>8444034</v>
      </c>
      <c r="O124" s="188">
        <v>9228096</v>
      </c>
      <c r="P124" s="187">
        <f>SUM(J124:O124)</f>
        <v>48157558</v>
      </c>
      <c r="Q124" s="191">
        <f>I124+P124</f>
        <v>54814633</v>
      </c>
    </row>
    <row r="125" spans="3:17" ht="18" customHeight="1">
      <c r="C125" s="130"/>
      <c r="D125" s="140"/>
      <c r="E125" s="137" t="s">
        <v>74</v>
      </c>
      <c r="F125" s="141"/>
      <c r="G125" s="187">
        <v>491823</v>
      </c>
      <c r="H125" s="188">
        <v>666964</v>
      </c>
      <c r="I125" s="189">
        <f>SUM(G125:H125)</f>
        <v>1158787</v>
      </c>
      <c r="J125" s="190">
        <v>0</v>
      </c>
      <c r="K125" s="188">
        <v>917842</v>
      </c>
      <c r="L125" s="187">
        <v>432841</v>
      </c>
      <c r="M125" s="187">
        <v>1057511</v>
      </c>
      <c r="N125" s="187">
        <v>860577</v>
      </c>
      <c r="O125" s="188">
        <v>297162</v>
      </c>
      <c r="P125" s="187">
        <f>SUM(J125:O125)</f>
        <v>3565933</v>
      </c>
      <c r="Q125" s="191">
        <f>I125+P125</f>
        <v>4724720</v>
      </c>
    </row>
    <row r="126" spans="3:17" ht="18" customHeight="1">
      <c r="C126" s="130"/>
      <c r="D126" s="142"/>
      <c r="E126" s="134" t="s">
        <v>75</v>
      </c>
      <c r="F126" s="143"/>
      <c r="G126" s="187">
        <v>2900666</v>
      </c>
      <c r="H126" s="188">
        <v>2950283</v>
      </c>
      <c r="I126" s="189">
        <f>SUM(G126:H126)</f>
        <v>5850949</v>
      </c>
      <c r="J126" s="190">
        <v>0</v>
      </c>
      <c r="K126" s="188">
        <v>3501923</v>
      </c>
      <c r="L126" s="187">
        <v>1541980</v>
      </c>
      <c r="M126" s="187">
        <v>1197441</v>
      </c>
      <c r="N126" s="187">
        <v>353511</v>
      </c>
      <c r="O126" s="188">
        <v>141750</v>
      </c>
      <c r="P126" s="187">
        <f>SUM(J126:O126)</f>
        <v>6736605</v>
      </c>
      <c r="Q126" s="191">
        <f>I126+P126</f>
        <v>12587554</v>
      </c>
    </row>
    <row r="127" spans="3:17" ht="18" customHeight="1">
      <c r="C127" s="130"/>
      <c r="D127" s="133" t="s">
        <v>76</v>
      </c>
      <c r="E127" s="144"/>
      <c r="F127" s="144"/>
      <c r="G127" s="187">
        <v>3555113</v>
      </c>
      <c r="H127" s="188">
        <v>5956747</v>
      </c>
      <c r="I127" s="189">
        <f>SUM(G127:H127)</f>
        <v>9511860</v>
      </c>
      <c r="J127" s="190">
        <v>0</v>
      </c>
      <c r="K127" s="188">
        <v>18353275</v>
      </c>
      <c r="L127" s="187">
        <v>16031333</v>
      </c>
      <c r="M127" s="187">
        <v>22778277</v>
      </c>
      <c r="N127" s="187">
        <v>13804102</v>
      </c>
      <c r="O127" s="188">
        <v>16068911</v>
      </c>
      <c r="P127" s="187">
        <f>SUM(J127:O127)</f>
        <v>87035898</v>
      </c>
      <c r="Q127" s="191">
        <f>I127+P127</f>
        <v>96547758</v>
      </c>
    </row>
    <row r="128" spans="3:17" ht="18" customHeight="1">
      <c r="C128" s="145"/>
      <c r="D128" s="146" t="s">
        <v>103</v>
      </c>
      <c r="E128" s="147"/>
      <c r="F128" s="147"/>
      <c r="G128" s="192">
        <v>8759928</v>
      </c>
      <c r="H128" s="193">
        <v>5453406</v>
      </c>
      <c r="I128" s="194">
        <f>SUM(G128:H128)</f>
        <v>14213334</v>
      </c>
      <c r="J128" s="195">
        <v>0</v>
      </c>
      <c r="K128" s="193">
        <v>25437672</v>
      </c>
      <c r="L128" s="192">
        <v>17705214</v>
      </c>
      <c r="M128" s="192">
        <v>17100347</v>
      </c>
      <c r="N128" s="192">
        <v>9772953</v>
      </c>
      <c r="O128" s="193">
        <v>8413642</v>
      </c>
      <c r="P128" s="194">
        <f>SUM(J128:O128)</f>
        <v>78429828</v>
      </c>
      <c r="Q128" s="196">
        <f>I128+P128</f>
        <v>92643162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124173</v>
      </c>
      <c r="H129" s="183">
        <f t="shared" si="35"/>
        <v>2454116</v>
      </c>
      <c r="I129" s="184">
        <f t="shared" si="35"/>
        <v>2578289</v>
      </c>
      <c r="J129" s="185">
        <f t="shared" si="35"/>
        <v>0</v>
      </c>
      <c r="K129" s="223">
        <f t="shared" si="35"/>
        <v>23917825</v>
      </c>
      <c r="L129" s="182">
        <f t="shared" si="35"/>
        <v>23827236</v>
      </c>
      <c r="M129" s="182">
        <f t="shared" si="35"/>
        <v>27255732</v>
      </c>
      <c r="N129" s="182">
        <f t="shared" si="35"/>
        <v>19458938</v>
      </c>
      <c r="O129" s="183">
        <f t="shared" si="35"/>
        <v>12639779</v>
      </c>
      <c r="P129" s="182">
        <f t="shared" si="35"/>
        <v>107099510</v>
      </c>
      <c r="Q129" s="186">
        <f t="shared" si="35"/>
        <v>109677799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23756</v>
      </c>
      <c r="H131" s="188">
        <v>136479</v>
      </c>
      <c r="I131" s="189">
        <f>SUM(G131:H131)</f>
        <v>160235</v>
      </c>
      <c r="J131" s="190">
        <v>0</v>
      </c>
      <c r="K131" s="224">
        <v>2045764</v>
      </c>
      <c r="L131" s="187">
        <v>1520989</v>
      </c>
      <c r="M131" s="187">
        <v>3092856</v>
      </c>
      <c r="N131" s="187">
        <v>3699431</v>
      </c>
      <c r="O131" s="188">
        <v>3411279</v>
      </c>
      <c r="P131" s="187">
        <f t="shared" si="36"/>
        <v>13770319</v>
      </c>
      <c r="Q131" s="191">
        <f t="shared" si="37"/>
        <v>13930554</v>
      </c>
    </row>
    <row r="132" spans="3:17" ht="18" customHeight="1">
      <c r="C132" s="130"/>
      <c r="D132" s="284" t="s">
        <v>80</v>
      </c>
      <c r="E132" s="285"/>
      <c r="F132" s="286"/>
      <c r="G132" s="187">
        <v>100417</v>
      </c>
      <c r="H132" s="188">
        <v>303648</v>
      </c>
      <c r="I132" s="189">
        <f>SUM(G132:H132)</f>
        <v>404065</v>
      </c>
      <c r="J132" s="190">
        <v>0</v>
      </c>
      <c r="K132" s="224">
        <v>2071278</v>
      </c>
      <c r="L132" s="187">
        <v>2100821</v>
      </c>
      <c r="M132" s="187">
        <v>4585556</v>
      </c>
      <c r="N132" s="187">
        <v>3031119</v>
      </c>
      <c r="O132" s="188">
        <v>-20129</v>
      </c>
      <c r="P132" s="187">
        <f t="shared" si="36"/>
        <v>11768645</v>
      </c>
      <c r="Q132" s="191">
        <f t="shared" si="37"/>
        <v>12172710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2013989</v>
      </c>
      <c r="I133" s="189">
        <f>SUM(G133:H133)</f>
        <v>2013989</v>
      </c>
      <c r="J133" s="200"/>
      <c r="K133" s="224">
        <v>19800783</v>
      </c>
      <c r="L133" s="187">
        <v>20205426</v>
      </c>
      <c r="M133" s="187">
        <v>19577320</v>
      </c>
      <c r="N133" s="187">
        <v>12728388</v>
      </c>
      <c r="O133" s="188">
        <v>9248629</v>
      </c>
      <c r="P133" s="187">
        <f t="shared" si="36"/>
        <v>81560546</v>
      </c>
      <c r="Q133" s="191">
        <f t="shared" si="37"/>
        <v>83574535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47486770</v>
      </c>
      <c r="L136" s="182">
        <f t="shared" si="38"/>
        <v>87260268</v>
      </c>
      <c r="M136" s="182">
        <f t="shared" si="38"/>
        <v>148089191</v>
      </c>
      <c r="N136" s="182">
        <f t="shared" si="38"/>
        <v>146183347</v>
      </c>
      <c r="O136" s="183">
        <f t="shared" si="38"/>
        <v>216710091</v>
      </c>
      <c r="P136" s="182">
        <f t="shared" si="38"/>
        <v>645729667</v>
      </c>
      <c r="Q136" s="186">
        <f t="shared" si="38"/>
        <v>645729667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11951108</v>
      </c>
      <c r="L137" s="187">
        <v>34672226</v>
      </c>
      <c r="M137" s="187">
        <v>72167151</v>
      </c>
      <c r="N137" s="187">
        <v>79176545</v>
      </c>
      <c r="O137" s="188">
        <v>114063484</v>
      </c>
      <c r="P137" s="187">
        <f>SUM(J137:O137)</f>
        <v>312030514</v>
      </c>
      <c r="Q137" s="191">
        <f>I137+P137</f>
        <v>312030514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34148078</v>
      </c>
      <c r="L138" s="187">
        <v>51045690</v>
      </c>
      <c r="M138" s="187">
        <v>72306648</v>
      </c>
      <c r="N138" s="187">
        <v>55437940</v>
      </c>
      <c r="O138" s="188">
        <v>39448065</v>
      </c>
      <c r="P138" s="187">
        <f>SUM(J138:O138)</f>
        <v>252386421</v>
      </c>
      <c r="Q138" s="191">
        <f>I138+P138</f>
        <v>252386421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1387584</v>
      </c>
      <c r="L139" s="209">
        <v>1542352</v>
      </c>
      <c r="M139" s="209">
        <v>3615392</v>
      </c>
      <c r="N139" s="209">
        <v>11568862</v>
      </c>
      <c r="O139" s="208">
        <v>63198542</v>
      </c>
      <c r="P139" s="209">
        <f>SUM(J139:O139)</f>
        <v>81312732</v>
      </c>
      <c r="Q139" s="210">
        <f>I139+P139</f>
        <v>81312732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60491314</v>
      </c>
      <c r="H140" s="212">
        <f t="shared" si="39"/>
        <v>68138898</v>
      </c>
      <c r="I140" s="213">
        <f t="shared" si="39"/>
        <v>128630212</v>
      </c>
      <c r="J140" s="214">
        <f t="shared" si="39"/>
        <v>0</v>
      </c>
      <c r="K140" s="227">
        <f t="shared" si="39"/>
        <v>263700014</v>
      </c>
      <c r="L140" s="211">
        <f t="shared" si="39"/>
        <v>287638576</v>
      </c>
      <c r="M140" s="211">
        <f t="shared" si="39"/>
        <v>371061632</v>
      </c>
      <c r="N140" s="211">
        <f t="shared" si="39"/>
        <v>299723100</v>
      </c>
      <c r="O140" s="212">
        <f t="shared" si="39"/>
        <v>370895149</v>
      </c>
      <c r="P140" s="211">
        <f t="shared" si="39"/>
        <v>1593018471</v>
      </c>
      <c r="Q140" s="215">
        <f t="shared" si="39"/>
        <v>1721648683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2" sqref="A2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平成２２年９月月報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8</v>
      </c>
      <c r="I11" s="184">
        <f t="shared" si="0"/>
        <v>10</v>
      </c>
      <c r="J11" s="185">
        <f t="shared" si="0"/>
        <v>0</v>
      </c>
      <c r="K11" s="228">
        <f t="shared" si="0"/>
        <v>192</v>
      </c>
      <c r="L11" s="221">
        <f t="shared" si="0"/>
        <v>315</v>
      </c>
      <c r="M11" s="221">
        <f t="shared" si="0"/>
        <v>522</v>
      </c>
      <c r="N11" s="221">
        <f t="shared" si="0"/>
        <v>443</v>
      </c>
      <c r="O11" s="221">
        <f t="shared" si="0"/>
        <v>501</v>
      </c>
      <c r="P11" s="184">
        <f t="shared" si="0"/>
        <v>1973</v>
      </c>
      <c r="Q11" s="186">
        <f t="shared" si="0"/>
        <v>1983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41</v>
      </c>
      <c r="L12" s="221">
        <v>110</v>
      </c>
      <c r="M12" s="221">
        <v>235</v>
      </c>
      <c r="N12" s="221">
        <v>229</v>
      </c>
      <c r="O12" s="221">
        <v>285</v>
      </c>
      <c r="P12" s="219">
        <f aca="true" t="shared" si="2" ref="P12:P18">SUM(J12:O12)</f>
        <v>900</v>
      </c>
      <c r="Q12" s="222">
        <f aca="true" t="shared" si="3" ref="Q12:Q18">I12+P12</f>
        <v>900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83</v>
      </c>
      <c r="L13" s="221">
        <v>122</v>
      </c>
      <c r="M13" s="221">
        <v>169</v>
      </c>
      <c r="N13" s="221">
        <v>113</v>
      </c>
      <c r="O13" s="221">
        <v>84</v>
      </c>
      <c r="P13" s="219">
        <f t="shared" si="2"/>
        <v>571</v>
      </c>
      <c r="Q13" s="222">
        <f t="shared" si="3"/>
        <v>571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4</v>
      </c>
      <c r="L14" s="221">
        <v>6</v>
      </c>
      <c r="M14" s="221">
        <v>11</v>
      </c>
      <c r="N14" s="221">
        <v>19</v>
      </c>
      <c r="O14" s="221">
        <v>91</v>
      </c>
      <c r="P14" s="219">
        <f t="shared" si="2"/>
        <v>131</v>
      </c>
      <c r="Q14" s="222">
        <f t="shared" si="3"/>
        <v>131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8</v>
      </c>
      <c r="I16" s="219">
        <f t="shared" si="1"/>
        <v>10</v>
      </c>
      <c r="J16" s="220">
        <v>0</v>
      </c>
      <c r="K16" s="229">
        <v>59</v>
      </c>
      <c r="L16" s="221">
        <v>71</v>
      </c>
      <c r="M16" s="221">
        <v>92</v>
      </c>
      <c r="N16" s="221">
        <v>73</v>
      </c>
      <c r="O16" s="221">
        <v>37</v>
      </c>
      <c r="P16" s="219">
        <f t="shared" si="2"/>
        <v>332</v>
      </c>
      <c r="Q16" s="222">
        <f t="shared" si="3"/>
        <v>342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5</v>
      </c>
      <c r="L17" s="230">
        <v>6</v>
      </c>
      <c r="M17" s="230">
        <v>15</v>
      </c>
      <c r="N17" s="230">
        <v>9</v>
      </c>
      <c r="O17" s="230">
        <v>4</v>
      </c>
      <c r="P17" s="231">
        <f t="shared" si="2"/>
        <v>39</v>
      </c>
      <c r="Q17" s="234">
        <f t="shared" si="3"/>
        <v>39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6</v>
      </c>
      <c r="I19" s="189">
        <f t="shared" si="4"/>
        <v>8</v>
      </c>
      <c r="J19" s="190">
        <f t="shared" si="4"/>
        <v>0</v>
      </c>
      <c r="K19" s="228">
        <f t="shared" si="4"/>
        <v>80</v>
      </c>
      <c r="L19" s="187">
        <f t="shared" si="4"/>
        <v>139</v>
      </c>
      <c r="M19" s="187">
        <f t="shared" si="4"/>
        <v>226</v>
      </c>
      <c r="N19" s="187">
        <f t="shared" si="4"/>
        <v>167</v>
      </c>
      <c r="O19" s="187">
        <f t="shared" si="4"/>
        <v>151</v>
      </c>
      <c r="P19" s="189">
        <f t="shared" si="4"/>
        <v>763</v>
      </c>
      <c r="Q19" s="191">
        <f t="shared" si="4"/>
        <v>771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21</v>
      </c>
      <c r="L20" s="221">
        <v>55</v>
      </c>
      <c r="M20" s="221">
        <v>123</v>
      </c>
      <c r="N20" s="221">
        <v>86</v>
      </c>
      <c r="O20" s="221">
        <v>95</v>
      </c>
      <c r="P20" s="219">
        <f aca="true" t="shared" si="6" ref="P20:P26">SUM(J20:O20)</f>
        <v>380</v>
      </c>
      <c r="Q20" s="222">
        <f aca="true" t="shared" si="7" ref="Q20:Q26">I20+P20</f>
        <v>380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18</v>
      </c>
      <c r="L21" s="221">
        <v>26</v>
      </c>
      <c r="M21" s="221">
        <v>28</v>
      </c>
      <c r="N21" s="221">
        <v>16</v>
      </c>
      <c r="O21" s="221">
        <v>14</v>
      </c>
      <c r="P21" s="219">
        <f t="shared" si="6"/>
        <v>102</v>
      </c>
      <c r="Q21" s="222">
        <f t="shared" si="7"/>
        <v>102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1</v>
      </c>
      <c r="N22" s="221">
        <v>4</v>
      </c>
      <c r="O22" s="221">
        <v>13</v>
      </c>
      <c r="P22" s="219">
        <f t="shared" si="6"/>
        <v>21</v>
      </c>
      <c r="Q22" s="222">
        <f t="shared" si="7"/>
        <v>21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6</v>
      </c>
      <c r="I24" s="219">
        <f t="shared" si="5"/>
        <v>8</v>
      </c>
      <c r="J24" s="220">
        <v>0</v>
      </c>
      <c r="K24" s="229">
        <v>39</v>
      </c>
      <c r="L24" s="221">
        <v>55</v>
      </c>
      <c r="M24" s="221">
        <v>74</v>
      </c>
      <c r="N24" s="221">
        <v>59</v>
      </c>
      <c r="O24" s="221">
        <v>29</v>
      </c>
      <c r="P24" s="219">
        <f t="shared" si="6"/>
        <v>256</v>
      </c>
      <c r="Q24" s="222">
        <f t="shared" si="7"/>
        <v>264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2</v>
      </c>
      <c r="M25" s="230">
        <v>0</v>
      </c>
      <c r="N25" s="230">
        <v>2</v>
      </c>
      <c r="O25" s="230">
        <v>0</v>
      </c>
      <c r="P25" s="231">
        <f t="shared" si="6"/>
        <v>4</v>
      </c>
      <c r="Q25" s="234">
        <f t="shared" si="7"/>
        <v>4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5240</v>
      </c>
      <c r="H28" s="221">
        <f t="shared" si="8"/>
        <v>22710</v>
      </c>
      <c r="I28" s="184">
        <f t="shared" si="8"/>
        <v>27950</v>
      </c>
      <c r="J28" s="185">
        <f t="shared" si="8"/>
        <v>0</v>
      </c>
      <c r="K28" s="228">
        <f t="shared" si="8"/>
        <v>3887390</v>
      </c>
      <c r="L28" s="221">
        <f t="shared" si="8"/>
        <v>7389990</v>
      </c>
      <c r="M28" s="221">
        <f t="shared" si="8"/>
        <v>12472550</v>
      </c>
      <c r="N28" s="221">
        <f t="shared" si="8"/>
        <v>11247330</v>
      </c>
      <c r="O28" s="221">
        <f t="shared" si="8"/>
        <v>13620610</v>
      </c>
      <c r="P28" s="184">
        <f t="shared" si="8"/>
        <v>48617870</v>
      </c>
      <c r="Q28" s="186">
        <f>SUM(Q29:Q35)</f>
        <v>48645820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1164040</v>
      </c>
      <c r="L29" s="221">
        <v>3111380</v>
      </c>
      <c r="M29" s="221">
        <v>6622060</v>
      </c>
      <c r="N29" s="221">
        <v>6620870</v>
      </c>
      <c r="O29" s="221">
        <v>8425820</v>
      </c>
      <c r="P29" s="219">
        <f aca="true" t="shared" si="10" ref="P29:P35">SUM(J29:O29)</f>
        <v>25944170</v>
      </c>
      <c r="Q29" s="222">
        <f aca="true" t="shared" si="11" ref="Q29:Q35">I29+P29</f>
        <v>25944170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2215580</v>
      </c>
      <c r="L30" s="221">
        <v>3663440</v>
      </c>
      <c r="M30" s="221">
        <v>4628570</v>
      </c>
      <c r="N30" s="221">
        <v>3372840</v>
      </c>
      <c r="O30" s="221">
        <v>2212040</v>
      </c>
      <c r="P30" s="219">
        <f t="shared" si="10"/>
        <v>16092470</v>
      </c>
      <c r="Q30" s="222">
        <f t="shared" si="11"/>
        <v>16092470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122760</v>
      </c>
      <c r="L31" s="221">
        <v>119370</v>
      </c>
      <c r="M31" s="221">
        <v>233250</v>
      </c>
      <c r="N31" s="221">
        <v>535580</v>
      </c>
      <c r="O31" s="221">
        <v>2577430</v>
      </c>
      <c r="P31" s="219">
        <f t="shared" si="10"/>
        <v>3588390</v>
      </c>
      <c r="Q31" s="222">
        <f>I31+P31</f>
        <v>3588390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5240</v>
      </c>
      <c r="H33" s="221">
        <v>22710</v>
      </c>
      <c r="I33" s="219">
        <f t="shared" si="9"/>
        <v>27950</v>
      </c>
      <c r="J33" s="220">
        <v>0</v>
      </c>
      <c r="K33" s="229">
        <v>367990</v>
      </c>
      <c r="L33" s="221">
        <v>469160</v>
      </c>
      <c r="M33" s="221">
        <v>847610</v>
      </c>
      <c r="N33" s="221">
        <v>669770</v>
      </c>
      <c r="O33" s="221">
        <v>390550</v>
      </c>
      <c r="P33" s="219">
        <f t="shared" si="10"/>
        <v>2745080</v>
      </c>
      <c r="Q33" s="222">
        <f t="shared" si="11"/>
        <v>2773030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17020</v>
      </c>
      <c r="L34" s="230">
        <v>26640</v>
      </c>
      <c r="M34" s="230">
        <v>141060</v>
      </c>
      <c r="N34" s="230">
        <v>48270</v>
      </c>
      <c r="O34" s="230">
        <v>14770</v>
      </c>
      <c r="P34" s="231">
        <f t="shared" si="10"/>
        <v>247760</v>
      </c>
      <c r="Q34" s="234">
        <f t="shared" si="11"/>
        <v>247760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4380</v>
      </c>
      <c r="H36" s="187">
        <f t="shared" si="12"/>
        <v>11680</v>
      </c>
      <c r="I36" s="189">
        <f t="shared" si="12"/>
        <v>16060</v>
      </c>
      <c r="J36" s="190">
        <f t="shared" si="12"/>
        <v>0</v>
      </c>
      <c r="K36" s="228">
        <f t="shared" si="12"/>
        <v>1188020</v>
      </c>
      <c r="L36" s="187">
        <f t="shared" si="12"/>
        <v>2276300</v>
      </c>
      <c r="M36" s="187">
        <f t="shared" si="12"/>
        <v>4063140</v>
      </c>
      <c r="N36" s="187">
        <f t="shared" si="12"/>
        <v>2758740</v>
      </c>
      <c r="O36" s="187">
        <f t="shared" si="12"/>
        <v>3193740</v>
      </c>
      <c r="P36" s="189">
        <f t="shared" si="12"/>
        <v>13479940</v>
      </c>
      <c r="Q36" s="191">
        <f>SUM(Q37:Q43)</f>
        <v>13496000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505480</v>
      </c>
      <c r="L37" s="221">
        <v>1413510</v>
      </c>
      <c r="M37" s="221">
        <v>2933860</v>
      </c>
      <c r="N37" s="221">
        <v>1987930</v>
      </c>
      <c r="O37" s="221">
        <v>2419660</v>
      </c>
      <c r="P37" s="219">
        <f aca="true" t="shared" si="14" ref="P37:P43">SUM(J37:O37)</f>
        <v>9260440</v>
      </c>
      <c r="Q37" s="222">
        <f aca="true" t="shared" si="15" ref="Q37:Q43">I37+P37</f>
        <v>9260440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407930</v>
      </c>
      <c r="L38" s="221">
        <v>525500</v>
      </c>
      <c r="M38" s="221">
        <v>545280</v>
      </c>
      <c r="N38" s="221">
        <v>282880</v>
      </c>
      <c r="O38" s="221">
        <v>310330</v>
      </c>
      <c r="P38" s="219">
        <f t="shared" si="14"/>
        <v>2071920</v>
      </c>
      <c r="Q38" s="222">
        <f t="shared" si="15"/>
        <v>2071920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35650</v>
      </c>
      <c r="M39" s="221">
        <v>1280</v>
      </c>
      <c r="N39" s="221">
        <v>91760</v>
      </c>
      <c r="O39" s="221">
        <v>202630</v>
      </c>
      <c r="P39" s="219">
        <f t="shared" si="14"/>
        <v>402620</v>
      </c>
      <c r="Q39" s="222">
        <f>I39+P39</f>
        <v>402620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4380</v>
      </c>
      <c r="H41" s="221">
        <v>11680</v>
      </c>
      <c r="I41" s="219">
        <f t="shared" si="13"/>
        <v>16060</v>
      </c>
      <c r="J41" s="220">
        <v>0</v>
      </c>
      <c r="K41" s="229">
        <v>203310</v>
      </c>
      <c r="L41" s="221">
        <v>292440</v>
      </c>
      <c r="M41" s="221">
        <v>582720</v>
      </c>
      <c r="N41" s="221">
        <v>390290</v>
      </c>
      <c r="O41" s="221">
        <v>261120</v>
      </c>
      <c r="P41" s="219">
        <f t="shared" si="14"/>
        <v>1729880</v>
      </c>
      <c r="Q41" s="222">
        <f t="shared" si="15"/>
        <v>1745940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9200</v>
      </c>
      <c r="M42" s="221">
        <v>0</v>
      </c>
      <c r="N42" s="221">
        <v>5880</v>
      </c>
      <c r="O42" s="221">
        <v>0</v>
      </c>
      <c r="P42" s="219">
        <f t="shared" si="14"/>
        <v>15080</v>
      </c>
      <c r="Q42" s="222">
        <f t="shared" si="15"/>
        <v>15080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9620</v>
      </c>
      <c r="H44" s="211">
        <f t="shared" si="16"/>
        <v>34390</v>
      </c>
      <c r="I44" s="213">
        <f t="shared" si="16"/>
        <v>44010</v>
      </c>
      <c r="J44" s="214">
        <f t="shared" si="16"/>
        <v>0</v>
      </c>
      <c r="K44" s="243">
        <f t="shared" si="16"/>
        <v>5075410</v>
      </c>
      <c r="L44" s="211">
        <f t="shared" si="16"/>
        <v>9666290</v>
      </c>
      <c r="M44" s="211">
        <f t="shared" si="16"/>
        <v>16535690</v>
      </c>
      <c r="N44" s="211">
        <f t="shared" si="16"/>
        <v>14006070</v>
      </c>
      <c r="O44" s="211">
        <f>O28+O36</f>
        <v>16814350</v>
      </c>
      <c r="P44" s="213">
        <f t="shared" si="16"/>
        <v>62097810</v>
      </c>
      <c r="Q44" s="215">
        <f>Q28+Q36</f>
        <v>62141820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平成２２年９月月報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218</v>
      </c>
      <c r="H14" s="254">
        <v>322</v>
      </c>
      <c r="I14" s="312">
        <f>SUM(G14:H14)</f>
        <v>540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1083138</v>
      </c>
      <c r="H15" s="255">
        <v>3040529</v>
      </c>
      <c r="I15" s="314">
        <f>SUM(G15:H15)</f>
        <v>4123667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65</v>
      </c>
      <c r="H19" s="254">
        <v>457</v>
      </c>
      <c r="I19" s="312">
        <f>SUM(G19:H19)</f>
        <v>522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501932</v>
      </c>
      <c r="H20" s="255">
        <v>2791958</v>
      </c>
      <c r="I20" s="314">
        <f>SUM(G20:H20)</f>
        <v>3293890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63</v>
      </c>
      <c r="H24" s="254">
        <v>2138</v>
      </c>
      <c r="I24" s="312">
        <f>SUM(G24:H24)</f>
        <v>2201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663494</v>
      </c>
      <c r="H25" s="256">
        <v>25250855</v>
      </c>
      <c r="I25" s="314">
        <f>SUM(G25:H25)</f>
        <v>25914349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27</v>
      </c>
      <c r="I29" s="312">
        <f>SUM(G29:H29)</f>
        <v>27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354529</v>
      </c>
      <c r="I30" s="314">
        <f>SUM(G30:H30)</f>
        <v>354529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346</v>
      </c>
      <c r="H34" s="254">
        <f>H14+H19+H24+H29</f>
        <v>2944</v>
      </c>
      <c r="I34" s="312">
        <f>SUM(G34:H34)</f>
        <v>3290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2248564</v>
      </c>
      <c r="H35" s="255">
        <f>H15+H20+H25+H30</f>
        <v>31437871</v>
      </c>
      <c r="I35" s="314">
        <f>SUM(G35:H35)</f>
        <v>33686435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2010-10-18T08:40:03Z</cp:lastPrinted>
  <dcterms:created xsi:type="dcterms:W3CDTF">2006-12-27T00:16:47Z</dcterms:created>
  <dcterms:modified xsi:type="dcterms:W3CDTF">2010-10-21T00:24:01Z</dcterms:modified>
  <cp:category/>
  <cp:version/>
  <cp:contentType/>
  <cp:contentStatus/>
</cp:coreProperties>
</file>