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５" sheetId="2" r:id="rId2"/>
    <sheet name="様式２" sheetId="3" r:id="rId3"/>
    <sheet name="様式２の５" sheetId="4" r:id="rId4"/>
    <sheet name="様式２の７" sheetId="5" r:id="rId5"/>
  </sheets>
  <definedNames>
    <definedName name="_xlnm.Print_Area" localSheetId="2">'様式２'!$A$1:$Q$140</definedName>
    <definedName name="_xlnm.Print_Area" localSheetId="3">'様式２の５'!$A$1:$Q$44</definedName>
    <definedName name="_xlnm.Print_Titles" localSheetId="2">'様式２'!$1:$10</definedName>
  </definedNames>
  <calcPr fullCalcOnLoad="1"/>
</workbook>
</file>

<file path=xl/sharedStrings.xml><?xml version="1.0" encoding="utf-8"?>
<sst xmlns="http://schemas.openxmlformats.org/spreadsheetml/2006/main" count="346" uniqueCount="130">
  <si>
    <t>２．保険給付決定状況（続き）</t>
  </si>
  <si>
    <t>その他</t>
  </si>
  <si>
    <t>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</si>
  <si>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</si>
  <si>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</si>
  <si>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</si>
  <si>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</si>
  <si>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</si>
  <si>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</si>
  <si>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</si>
  <si>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要介護１</t>
  </si>
  <si>
    <t>要介護２</t>
  </si>
  <si>
    <t>要介護３</t>
  </si>
  <si>
    <t>要介護４</t>
  </si>
  <si>
    <t>要介護５</t>
  </si>
  <si>
    <t>（様式１）</t>
  </si>
  <si>
    <t>介護保険事業状況報告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</si>
  <si>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</si>
  <si>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</si>
  <si>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</si>
  <si>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</si>
  <si>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</si>
  <si>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</si>
  <si>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65歳到達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</si>
  <si>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</si>
  <si>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</si>
  <si>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</si>
  <si>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</si>
  <si>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</si>
  <si>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</si>
  <si>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</si>
  <si>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</si>
  <si>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</si>
  <si>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</si>
  <si>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世　帯　合　算</t>
  </si>
  <si>
    <t>そ　の　他</t>
  </si>
  <si>
    <t>件　　　数</t>
  </si>
  <si>
    <t>適用除外
非該当</t>
  </si>
  <si>
    <t>適用除外
該当</t>
  </si>
  <si>
    <t>ア 利用者負担第四段階</t>
  </si>
  <si>
    <t>介護給付</t>
  </si>
  <si>
    <t>（様式１の５）</t>
  </si>
  <si>
    <t>(11) 要介護(要支援)認定者数</t>
  </si>
  <si>
    <t>要支援１</t>
  </si>
  <si>
    <t>要支援２</t>
  </si>
  <si>
    <t>計</t>
  </si>
  <si>
    <t>経過的
要介護</t>
  </si>
  <si>
    <t>合計</t>
  </si>
  <si>
    <t>(12) 居宅介護(介護予防)サービス受給者数</t>
  </si>
  <si>
    <t>予防給付</t>
  </si>
  <si>
    <t>介護給付</t>
  </si>
  <si>
    <t>(13) 地域密着型(介護予防)サービス受給者数</t>
  </si>
  <si>
    <t>(14) 施設介護サービス受給者数</t>
  </si>
  <si>
    <t>介護老人保健施設</t>
  </si>
  <si>
    <t>介護療養型医療施設</t>
  </si>
  <si>
    <t>前月末現在</t>
  </si>
  <si>
    <t>当月中増</t>
  </si>
  <si>
    <t>当月中減</t>
  </si>
  <si>
    <t>当月末現在</t>
  </si>
  <si>
    <t>(1) 第１号被保険者数</t>
  </si>
  <si>
    <t>(2) 第１号被保険者増減内訳</t>
  </si>
  <si>
    <t>当月中増※１</t>
  </si>
  <si>
    <t>当月中減※２</t>
  </si>
  <si>
    <t>要支援１</t>
  </si>
  <si>
    <t>要支援２</t>
  </si>
  <si>
    <t>（様式２）</t>
  </si>
  <si>
    <t>２．保険給付決定状況</t>
  </si>
  <si>
    <t>(1) 介護給付・予防給付</t>
  </si>
  <si>
    <t>種　　　　　　類</t>
  </si>
  <si>
    <t>ア　件数</t>
  </si>
  <si>
    <t>居宅（介護予防）サービス</t>
  </si>
  <si>
    <t>通所サービス</t>
  </si>
  <si>
    <t>短期入所サービス</t>
  </si>
  <si>
    <t>福祉用具・住宅改修サービス</t>
  </si>
  <si>
    <t>福祉用具購入費</t>
  </si>
  <si>
    <t>住宅改修費</t>
  </si>
  <si>
    <t>特定施設入居者生活介護</t>
  </si>
  <si>
    <t>地域密着型（介護予防）サービス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</si>
  <si>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</si>
  <si>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</si>
  <si>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</si>
  <si>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</si>
  <si>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</si>
  <si>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地域密着型介護老人福祉施設入居者生活介護</t>
  </si>
  <si>
    <t>総　　　　計</t>
  </si>
  <si>
    <t>イ　単位数</t>
  </si>
  <si>
    <t>ウ　費用額</t>
  </si>
  <si>
    <t>エ　給付費</t>
  </si>
  <si>
    <t>① 総  数</t>
  </si>
  <si>
    <t>要支援１</t>
  </si>
  <si>
    <t>要支援２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</si>
  <si>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</si>
  <si>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</si>
  <si>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</si>
  <si>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</si>
  <si>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</si>
  <si>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</si>
  <si>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</si>
  <si>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</si>
  <si>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</si>
  <si>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</si>
  <si>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</si>
  <si>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</si>
  <si>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介護予防支援・居宅介護支援</t>
  </si>
  <si>
    <t>施設サービス</t>
  </si>
  <si>
    <t>居宅療養管理指導</t>
  </si>
  <si>
    <t>特定施設入所者生活介護</t>
  </si>
  <si>
    <t>介護予防支援・居宅介護支援</t>
  </si>
  <si>
    <t>種　　　　類</t>
  </si>
  <si>
    <t>地域密着型介護老人福祉施設入居者生活介護</t>
  </si>
  <si>
    <t>短期入所療養介護（介護老人保健施設）</t>
  </si>
  <si>
    <t>短期入所療養介護（介護療養型医療施設等）</t>
  </si>
  <si>
    <t>（様式２の５)</t>
  </si>
  <si>
    <t>(２） 特定入所者介護（介護予防）サービス費（別掲）</t>
  </si>
  <si>
    <t>① 総  数</t>
  </si>
  <si>
    <t>介護老人福祉施設</t>
  </si>
  <si>
    <t>介護療養型医療施設</t>
  </si>
  <si>
    <t>短期入所生活介護</t>
  </si>
  <si>
    <t>居住費（滞在費）</t>
  </si>
  <si>
    <t>イ　給付費</t>
  </si>
  <si>
    <t>食費</t>
  </si>
  <si>
    <t>食費</t>
  </si>
  <si>
    <t>（様式２の７)</t>
  </si>
  <si>
    <t>（３）高額介護(介護予防)サービス費</t>
  </si>
  <si>
    <t>給　付　費</t>
  </si>
  <si>
    <t xml:space="preserve">イ 利用者負担第三段階 </t>
  </si>
  <si>
    <t>ウ 利用者負担第二段階</t>
  </si>
  <si>
    <t>エ 利用者負担第一段階</t>
  </si>
  <si>
    <t>オ 合計</t>
  </si>
  <si>
    <t>平成２３年１月月報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</si>
</sst>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</numFmts>
  <fonts count="1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double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double"/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double"/>
      <right style="medium"/>
      <top style="hair"/>
      <bottom style="thin"/>
    </border>
    <border diagonalUp="1">
      <left style="thin"/>
      <right>
        <color indexed="63"/>
      </right>
      <top style="hair"/>
      <bottom style="hair"/>
      <diagonal style="hair"/>
    </border>
    <border diagonalUp="1">
      <left style="thin"/>
      <right style="thin"/>
      <top style="hair"/>
      <bottom style="hair"/>
      <diagonal style="hair"/>
    </border>
    <border diagonalUp="1">
      <left style="thin"/>
      <right style="double"/>
      <top style="hair"/>
      <bottom style="hair"/>
      <diagonal style="hair"/>
    </border>
    <border diagonalUp="1">
      <left style="double"/>
      <right style="thin"/>
      <top style="hair"/>
      <bottom style="hair"/>
      <diagonal style="hair"/>
    </border>
    <border diagonalUp="1">
      <left style="double"/>
      <right style="thin"/>
      <top>
        <color indexed="63"/>
      </top>
      <bottom style="hair"/>
      <diagonal style="hair"/>
    </border>
    <border diagonalUp="1">
      <left style="double"/>
      <right style="thin"/>
      <top>
        <color indexed="63"/>
      </top>
      <bottom style="thin"/>
      <diagonal style="hair"/>
    </border>
    <border diagonalUp="1">
      <left style="double"/>
      <right style="thin"/>
      <top style="thin"/>
      <bottom style="hair"/>
      <diagonal style="hair"/>
    </border>
    <border diagonalUp="1">
      <left style="double"/>
      <right style="thin"/>
      <top style="hair"/>
      <bottom style="thin"/>
      <diagonal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medium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medium"/>
      <bottom style="thin"/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5" fillId="0" borderId="0" xfId="2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2" fillId="0" borderId="0" xfId="21">
      <alignment/>
      <protection/>
    </xf>
    <xf numFmtId="0" fontId="14" fillId="0" borderId="0" xfId="21" applyFont="1" applyAlignment="1">
      <alignment horizontal="centerContinuous" vertical="center"/>
      <protection/>
    </xf>
    <xf numFmtId="0" fontId="7" fillId="0" borderId="0" xfId="21" applyFont="1" applyAlignment="1">
      <alignment horizontal="centerContinuous" vertical="center"/>
      <protection/>
    </xf>
    <xf numFmtId="0" fontId="6" fillId="0" borderId="0" xfId="21" applyFont="1" applyAlignment="1">
      <alignment horizontal="centerContinuous" vertical="center"/>
      <protection/>
    </xf>
    <xf numFmtId="0" fontId="2" fillId="0" borderId="0" xfId="21" applyAlignment="1">
      <alignment horizontal="centerContinuous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vertical="center"/>
      <protection/>
    </xf>
    <xf numFmtId="0" fontId="13" fillId="0" borderId="1" xfId="21" applyFont="1" applyBorder="1" applyAlignment="1">
      <alignment vertical="center"/>
      <protection/>
    </xf>
    <xf numFmtId="0" fontId="13" fillId="0" borderId="0" xfId="21" applyFont="1" applyBorder="1" applyAlignment="1">
      <alignment vertical="center"/>
      <protection/>
    </xf>
    <xf numFmtId="0" fontId="2" fillId="0" borderId="0" xfId="21" applyBorder="1">
      <alignment/>
      <protection/>
    </xf>
    <xf numFmtId="0" fontId="9" fillId="0" borderId="0" xfId="21" applyFont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1" fillId="0" borderId="2" xfId="21" applyFont="1" applyBorder="1" applyAlignment="1">
      <alignment horizontal="centerContinuous" vertical="center"/>
      <protection/>
    </xf>
    <xf numFmtId="0" fontId="11" fillId="0" borderId="3" xfId="21" applyFont="1" applyBorder="1" applyAlignment="1">
      <alignment horizontal="centerContinuous" vertical="center"/>
      <protection/>
    </xf>
    <xf numFmtId="0" fontId="11" fillId="0" borderId="4" xfId="21" applyFont="1" applyBorder="1" applyAlignment="1">
      <alignment horizontal="centerContinuous" vertical="center"/>
      <protection/>
    </xf>
    <xf numFmtId="0" fontId="15" fillId="0" borderId="5" xfId="21" applyFont="1" applyBorder="1" applyAlignment="1">
      <alignment horizontal="center" vertical="center"/>
      <protection/>
    </xf>
    <xf numFmtId="0" fontId="15" fillId="0" borderId="6" xfId="21" applyFont="1" applyBorder="1" applyAlignment="1">
      <alignment horizontal="center" vertical="center"/>
      <protection/>
    </xf>
    <xf numFmtId="0" fontId="15" fillId="0" borderId="7" xfId="21" applyFont="1" applyBorder="1" applyAlignment="1">
      <alignment horizontal="center" vertical="center" wrapText="1"/>
      <protection/>
    </xf>
    <xf numFmtId="0" fontId="15" fillId="0" borderId="8" xfId="21" applyFont="1" applyBorder="1" applyAlignment="1">
      <alignment horizontal="distributed" vertical="center"/>
      <protection/>
    </xf>
    <xf numFmtId="0" fontId="15" fillId="0" borderId="5" xfId="21" applyFont="1" applyBorder="1" applyAlignment="1">
      <alignment horizontal="distributed" vertical="center"/>
      <protection/>
    </xf>
    <xf numFmtId="0" fontId="16" fillId="0" borderId="5" xfId="21" applyFont="1" applyBorder="1" applyAlignment="1">
      <alignment horizontal="distributed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16" fillId="0" borderId="10" xfId="21" applyFont="1" applyBorder="1" applyAlignment="1">
      <alignment vertical="center"/>
      <protection/>
    </xf>
    <xf numFmtId="0" fontId="16" fillId="0" borderId="1" xfId="21" applyFont="1" applyBorder="1" applyAlignment="1">
      <alignment horizontal="centerContinuous" vertical="center"/>
      <protection/>
    </xf>
    <xf numFmtId="0" fontId="17" fillId="0" borderId="1" xfId="21" applyFont="1" applyBorder="1" applyAlignment="1">
      <alignment vertical="center"/>
      <protection/>
    </xf>
    <xf numFmtId="0" fontId="16" fillId="0" borderId="1" xfId="21" applyFont="1" applyBorder="1" applyAlignment="1">
      <alignment vertical="center"/>
      <protection/>
    </xf>
    <xf numFmtId="0" fontId="16" fillId="0" borderId="11" xfId="21" applyFont="1" applyBorder="1" applyAlignment="1">
      <alignment horizontal="centerContinuous" vertical="center"/>
      <protection/>
    </xf>
    <xf numFmtId="0" fontId="16" fillId="0" borderId="12" xfId="21" applyFont="1" applyBorder="1" applyAlignment="1">
      <alignment horizontal="centerContinuous" vertical="center"/>
      <protection/>
    </xf>
    <xf numFmtId="0" fontId="16" fillId="0" borderId="0" xfId="21" applyFont="1" applyAlignment="1">
      <alignment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vertical="center"/>
      <protection/>
    </xf>
    <xf numFmtId="0" fontId="16" fillId="0" borderId="13" xfId="21" applyFont="1" applyBorder="1" applyAlignment="1">
      <alignment vertical="center"/>
      <protection/>
    </xf>
    <xf numFmtId="0" fontId="16" fillId="0" borderId="14" xfId="21" applyFont="1" applyBorder="1" applyAlignment="1">
      <alignment vertical="center"/>
      <protection/>
    </xf>
    <xf numFmtId="0" fontId="16" fillId="0" borderId="15" xfId="21" applyFont="1" applyBorder="1" applyAlignment="1">
      <alignment vertical="center"/>
      <protection/>
    </xf>
    <xf numFmtId="0" fontId="16" fillId="0" borderId="10" xfId="21" applyFont="1" applyBorder="1" applyAlignment="1">
      <alignment horizontal="centerContinuous" vertical="center"/>
      <protection/>
    </xf>
    <xf numFmtId="0" fontId="16" fillId="0" borderId="16" xfId="21" applyFont="1" applyBorder="1" applyAlignment="1">
      <alignment horizontal="centerContinuous" vertical="center"/>
      <protection/>
    </xf>
    <xf numFmtId="0" fontId="15" fillId="0" borderId="17" xfId="21" applyFont="1" applyBorder="1" applyAlignment="1">
      <alignment horizontal="center" vertical="center"/>
      <protection/>
    </xf>
    <xf numFmtId="0" fontId="15" fillId="0" borderId="18" xfId="21" applyFont="1" applyBorder="1" applyAlignment="1">
      <alignment horizontal="center" vertical="center"/>
      <protection/>
    </xf>
    <xf numFmtId="0" fontId="15" fillId="0" borderId="19" xfId="21" applyFont="1" applyBorder="1" applyAlignment="1">
      <alignment horizontal="center" vertical="center" wrapText="1"/>
      <protection/>
    </xf>
    <xf numFmtId="0" fontId="15" fillId="0" borderId="20" xfId="21" applyFont="1" applyBorder="1" applyAlignment="1">
      <alignment horizontal="distributed" vertical="center"/>
      <protection/>
    </xf>
    <xf numFmtId="0" fontId="15" fillId="0" borderId="17" xfId="21" applyFont="1" applyBorder="1" applyAlignment="1">
      <alignment horizontal="distributed" vertical="center"/>
      <protection/>
    </xf>
    <xf numFmtId="0" fontId="16" fillId="0" borderId="21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center" vertical="center"/>
      <protection/>
    </xf>
    <xf numFmtId="0" fontId="15" fillId="0" borderId="23" xfId="21" applyFont="1" applyBorder="1" applyAlignment="1">
      <alignment horizontal="center" vertical="center"/>
      <protection/>
    </xf>
    <xf numFmtId="0" fontId="15" fillId="0" borderId="24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distributed" vertical="center"/>
      <protection/>
    </xf>
    <xf numFmtId="0" fontId="16" fillId="0" borderId="25" xfId="21" applyFont="1" applyBorder="1" applyAlignment="1">
      <alignment horizontal="distributed" vertical="center"/>
      <protection/>
    </xf>
    <xf numFmtId="0" fontId="11" fillId="0" borderId="2" xfId="21" applyFont="1" applyBorder="1" applyAlignment="1">
      <alignment horizontal="left" vertical="center"/>
      <protection/>
    </xf>
    <xf numFmtId="0" fontId="11" fillId="0" borderId="3" xfId="21" applyFont="1" applyBorder="1" applyAlignment="1">
      <alignment horizontal="left" vertical="center"/>
      <protection/>
    </xf>
    <xf numFmtId="0" fontId="11" fillId="0" borderId="10" xfId="21" applyFont="1" applyBorder="1" applyAlignment="1">
      <alignment horizontal="centerContinuous" vertical="center"/>
      <protection/>
    </xf>
    <xf numFmtId="0" fontId="11" fillId="0" borderId="1" xfId="21" applyFont="1" applyBorder="1" applyAlignment="1">
      <alignment horizontal="centerContinuous" vertical="center"/>
      <protection/>
    </xf>
    <xf numFmtId="0" fontId="11" fillId="0" borderId="16" xfId="21" applyFont="1" applyBorder="1" applyAlignment="1">
      <alignment horizontal="centerContinuous" vertical="center"/>
      <protection/>
    </xf>
    <xf numFmtId="0" fontId="11" fillId="0" borderId="26" xfId="21" applyFont="1" applyBorder="1" applyAlignment="1">
      <alignment horizontal="centerContinuous" vertical="center"/>
      <protection/>
    </xf>
    <xf numFmtId="0" fontId="11" fillId="0" borderId="11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horizontal="centerContinuous" vertical="center"/>
      <protection/>
    </xf>
    <xf numFmtId="0" fontId="13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/>
      <protection/>
    </xf>
    <xf numFmtId="0" fontId="6" fillId="0" borderId="0" xfId="21" applyFont="1" applyBorder="1" applyAlignment="1">
      <alignment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57" fontId="13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vertical="center"/>
      <protection/>
    </xf>
    <xf numFmtId="57" fontId="8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13" fillId="0" borderId="2" xfId="21" applyFont="1" applyBorder="1" applyAlignment="1">
      <alignment horizontal="center" vertical="center"/>
      <protection/>
    </xf>
    <xf numFmtId="0" fontId="13" fillId="0" borderId="5" xfId="21" applyFont="1" applyBorder="1" applyAlignment="1">
      <alignment horizontal="centerContinuous" vertical="center"/>
      <protection/>
    </xf>
    <xf numFmtId="0" fontId="13" fillId="0" borderId="3" xfId="21" applyFont="1" applyBorder="1" applyAlignment="1">
      <alignment horizontal="centerContinuous" vertical="center"/>
      <protection/>
    </xf>
    <xf numFmtId="0" fontId="13" fillId="0" borderId="27" xfId="21" applyFont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13" fillId="0" borderId="28" xfId="21" applyFont="1" applyBorder="1" applyAlignment="1">
      <alignment vertical="center"/>
      <protection/>
    </xf>
    <xf numFmtId="0" fontId="13" fillId="0" borderId="10" xfId="21" applyFont="1" applyBorder="1" applyAlignment="1">
      <alignment vertical="center"/>
      <protection/>
    </xf>
    <xf numFmtId="0" fontId="13" fillId="0" borderId="11" xfId="21" applyFont="1" applyBorder="1" applyAlignment="1">
      <alignment horizontal="center" vertical="center"/>
      <protection/>
    </xf>
    <xf numFmtId="0" fontId="13" fillId="0" borderId="29" xfId="21" applyFont="1" applyBorder="1" applyAlignment="1">
      <alignment vertical="center"/>
      <protection/>
    </xf>
    <xf numFmtId="0" fontId="13" fillId="0" borderId="12" xfId="21" applyFont="1" applyBorder="1" applyAlignment="1">
      <alignment vertical="center"/>
      <protection/>
    </xf>
    <xf numFmtId="0" fontId="13" fillId="0" borderId="4" xfId="21" applyFont="1" applyBorder="1" applyAlignment="1">
      <alignment horizontal="centerContinuous" vertical="center"/>
      <protection/>
    </xf>
    <xf numFmtId="0" fontId="13" fillId="0" borderId="30" xfId="21" applyFont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13" fillId="0" borderId="17" xfId="21" applyFont="1" applyBorder="1" applyAlignment="1">
      <alignment horizontal="centerContinuous" vertical="center"/>
      <protection/>
    </xf>
    <xf numFmtId="0" fontId="13" fillId="0" borderId="31" xfId="21" applyFont="1" applyBorder="1" applyAlignment="1">
      <alignment horizontal="centerContinuous" vertical="center"/>
      <protection/>
    </xf>
    <xf numFmtId="0" fontId="13" fillId="0" borderId="32" xfId="21" applyFont="1" applyBorder="1" applyAlignment="1">
      <alignment horizontal="centerContinuous" vertical="center"/>
      <protection/>
    </xf>
    <xf numFmtId="0" fontId="13" fillId="0" borderId="21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3" fillId="0" borderId="0" xfId="21" applyFont="1" applyBorder="1" applyAlignment="1">
      <alignment horizontal="distributed" vertical="center"/>
      <protection/>
    </xf>
    <xf numFmtId="0" fontId="6" fillId="0" borderId="0" xfId="21" applyFont="1" applyBorder="1" applyAlignment="1">
      <alignment horizontal="distributed" vertical="center"/>
      <protection/>
    </xf>
    <xf numFmtId="38" fontId="13" fillId="0" borderId="21" xfId="21" applyNumberFormat="1" applyFont="1" applyBorder="1" applyAlignment="1">
      <alignment vertical="center"/>
      <protection/>
    </xf>
    <xf numFmtId="38" fontId="13" fillId="0" borderId="33" xfId="17" applyFont="1" applyBorder="1" applyAlignment="1">
      <alignment horizontal="right" vertical="center"/>
    </xf>
    <xf numFmtId="38" fontId="11" fillId="0" borderId="28" xfId="17" applyFont="1" applyBorder="1" applyAlignment="1">
      <alignment horizontal="right" vertical="center"/>
    </xf>
    <xf numFmtId="38" fontId="11" fillId="0" borderId="34" xfId="17" applyFont="1" applyBorder="1" applyAlignment="1">
      <alignment horizontal="right" vertical="center"/>
    </xf>
    <xf numFmtId="38" fontId="11" fillId="0" borderId="35" xfId="17" applyFont="1" applyBorder="1" applyAlignment="1">
      <alignment horizontal="right" vertical="center"/>
    </xf>
    <xf numFmtId="38" fontId="11" fillId="0" borderId="36" xfId="17" applyFont="1" applyBorder="1" applyAlignment="1">
      <alignment horizontal="right" vertical="center"/>
    </xf>
    <xf numFmtId="38" fontId="11" fillId="0" borderId="37" xfId="17" applyFont="1" applyBorder="1" applyAlignment="1">
      <alignment horizontal="right" vertical="center"/>
    </xf>
    <xf numFmtId="38" fontId="11" fillId="0" borderId="29" xfId="17" applyFont="1" applyBorder="1" applyAlignment="1">
      <alignment horizontal="right" vertical="center"/>
    </xf>
    <xf numFmtId="38" fontId="11" fillId="0" borderId="38" xfId="17" applyFont="1" applyBorder="1" applyAlignment="1">
      <alignment horizontal="right" vertical="center"/>
    </xf>
    <xf numFmtId="38" fontId="11" fillId="0" borderId="39" xfId="17" applyFont="1" applyBorder="1" applyAlignment="1">
      <alignment horizontal="right" vertical="center"/>
    </xf>
    <xf numFmtId="38" fontId="11" fillId="0" borderId="40" xfId="17" applyFont="1" applyBorder="1" applyAlignment="1">
      <alignment horizontal="right" vertical="center"/>
    </xf>
    <xf numFmtId="38" fontId="11" fillId="0" borderId="41" xfId="17" applyFont="1" applyBorder="1" applyAlignment="1">
      <alignment horizontal="right" vertical="center"/>
    </xf>
    <xf numFmtId="38" fontId="11" fillId="0" borderId="42" xfId="17" applyFont="1" applyBorder="1" applyAlignment="1">
      <alignment horizontal="right" vertical="center"/>
    </xf>
    <xf numFmtId="38" fontId="11" fillId="0" borderId="43" xfId="17" applyFont="1" applyBorder="1" applyAlignment="1">
      <alignment horizontal="right" vertical="center"/>
    </xf>
    <xf numFmtId="38" fontId="11" fillId="0" borderId="8" xfId="17" applyFont="1" applyBorder="1" applyAlignment="1">
      <alignment horizontal="right" vertical="center"/>
    </xf>
    <xf numFmtId="38" fontId="11" fillId="0" borderId="6" xfId="17" applyFont="1" applyBorder="1" applyAlignment="1">
      <alignment horizontal="right" vertical="center"/>
    </xf>
    <xf numFmtId="38" fontId="11" fillId="0" borderId="5" xfId="17" applyFont="1" applyBorder="1" applyAlignment="1">
      <alignment horizontal="right" vertical="center"/>
    </xf>
    <xf numFmtId="38" fontId="11" fillId="0" borderId="30" xfId="17" applyFont="1" applyBorder="1" applyAlignment="1">
      <alignment horizontal="right" vertical="center"/>
    </xf>
    <xf numFmtId="38" fontId="11" fillId="0" borderId="44" xfId="17" applyFont="1" applyBorder="1" applyAlignment="1">
      <alignment horizontal="right" vertical="center"/>
    </xf>
    <xf numFmtId="38" fontId="11" fillId="0" borderId="45" xfId="17" applyFont="1" applyBorder="1" applyAlignment="1">
      <alignment horizontal="right" vertical="center"/>
    </xf>
    <xf numFmtId="38" fontId="11" fillId="0" borderId="46" xfId="17" applyFont="1" applyBorder="1" applyAlignment="1">
      <alignment horizontal="right" vertical="center"/>
    </xf>
    <xf numFmtId="38" fontId="11" fillId="0" borderId="47" xfId="17" applyFont="1" applyBorder="1" applyAlignment="1">
      <alignment horizontal="right" vertical="center"/>
    </xf>
    <xf numFmtId="0" fontId="5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vertical="center"/>
      <protection/>
    </xf>
    <xf numFmtId="0" fontId="11" fillId="0" borderId="0" xfId="21" applyFont="1" applyFill="1" applyAlignment="1">
      <alignment vertical="center"/>
      <protection/>
    </xf>
    <xf numFmtId="0" fontId="12" fillId="0" borderId="0" xfId="21" applyFont="1" applyFill="1" applyAlignment="1">
      <alignment vertical="center"/>
      <protection/>
    </xf>
    <xf numFmtId="0" fontId="17" fillId="0" borderId="0" xfId="21" applyFont="1" applyFill="1" applyAlignment="1">
      <alignment vertical="center"/>
      <protection/>
    </xf>
    <xf numFmtId="0" fontId="11" fillId="0" borderId="37" xfId="21" applyFont="1" applyFill="1" applyBorder="1" applyAlignment="1">
      <alignment horizontal="center" vertical="center"/>
      <protection/>
    </xf>
    <xf numFmtId="0" fontId="11" fillId="0" borderId="20" xfId="21" applyFont="1" applyFill="1" applyBorder="1" applyAlignment="1">
      <alignment horizontal="center" vertical="center"/>
      <protection/>
    </xf>
    <xf numFmtId="0" fontId="11" fillId="0" borderId="18" xfId="21" applyFont="1" applyFill="1" applyBorder="1" applyAlignment="1">
      <alignment horizontal="center" vertical="center"/>
      <protection/>
    </xf>
    <xf numFmtId="0" fontId="11" fillId="0" borderId="19" xfId="21" applyFont="1" applyFill="1" applyBorder="1" applyAlignment="1">
      <alignment horizontal="center" vertical="center" wrapText="1"/>
      <protection/>
    </xf>
    <xf numFmtId="0" fontId="11" fillId="0" borderId="48" xfId="21" applyFont="1" applyFill="1" applyBorder="1" applyAlignment="1">
      <alignment vertical="center"/>
      <protection/>
    </xf>
    <xf numFmtId="0" fontId="11" fillId="0" borderId="31" xfId="21" applyFont="1" applyFill="1" applyBorder="1" applyAlignment="1">
      <alignment horizontal="centerContinuous" vertical="center"/>
      <protection/>
    </xf>
    <xf numFmtId="0" fontId="11" fillId="0" borderId="31" xfId="21" applyFont="1" applyFill="1" applyBorder="1" applyAlignment="1">
      <alignment horizontal="center" vertical="center"/>
      <protection/>
    </xf>
    <xf numFmtId="0" fontId="11" fillId="0" borderId="49" xfId="21" applyFont="1" applyFill="1" applyBorder="1" applyAlignment="1">
      <alignment horizontal="center" vertical="center"/>
      <protection/>
    </xf>
    <xf numFmtId="0" fontId="11" fillId="0" borderId="5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/>
      <protection/>
    </xf>
    <xf numFmtId="0" fontId="11" fillId="0" borderId="52" xfId="21" applyFont="1" applyFill="1" applyBorder="1" applyAlignment="1">
      <alignment vertical="center"/>
      <protection/>
    </xf>
    <xf numFmtId="0" fontId="11" fillId="0" borderId="53" xfId="21" applyFont="1" applyFill="1" applyBorder="1" applyAlignment="1">
      <alignment vertical="center"/>
      <protection/>
    </xf>
    <xf numFmtId="0" fontId="11" fillId="0" borderId="54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/>
      <protection/>
    </xf>
    <xf numFmtId="0" fontId="11" fillId="0" borderId="55" xfId="21" applyFont="1" applyFill="1" applyBorder="1" applyAlignment="1">
      <alignment vertical="center"/>
      <protection/>
    </xf>
    <xf numFmtId="0" fontId="11" fillId="0" borderId="56" xfId="21" applyFont="1" applyFill="1" applyBorder="1" applyAlignment="1">
      <alignment vertical="center"/>
      <protection/>
    </xf>
    <xf numFmtId="0" fontId="11" fillId="0" borderId="57" xfId="21" applyFont="1" applyFill="1" applyBorder="1" applyAlignment="1">
      <alignment vertical="center"/>
      <protection/>
    </xf>
    <xf numFmtId="0" fontId="11" fillId="0" borderId="58" xfId="21" applyFont="1" applyFill="1" applyBorder="1" applyAlignment="1">
      <alignment vertical="center"/>
      <protection/>
    </xf>
    <xf numFmtId="0" fontId="11" fillId="0" borderId="59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 wrapText="1"/>
      <protection/>
    </xf>
    <xf numFmtId="0" fontId="11" fillId="0" borderId="60" xfId="21" applyFont="1" applyFill="1" applyBorder="1" applyAlignment="1">
      <alignment vertical="center"/>
      <protection/>
    </xf>
    <xf numFmtId="0" fontId="11" fillId="0" borderId="61" xfId="21" applyFont="1" applyFill="1" applyBorder="1" applyAlignment="1">
      <alignment vertical="center"/>
      <protection/>
    </xf>
    <xf numFmtId="0" fontId="11" fillId="0" borderId="62" xfId="21" applyFont="1" applyFill="1" applyBorder="1" applyAlignment="1">
      <alignment vertical="center"/>
      <protection/>
    </xf>
    <xf numFmtId="0" fontId="11" fillId="0" borderId="63" xfId="21" applyFont="1" applyFill="1" applyBorder="1" applyAlignment="1">
      <alignment vertical="center"/>
      <protection/>
    </xf>
    <xf numFmtId="0" fontId="11" fillId="0" borderId="64" xfId="21" applyFont="1" applyFill="1" applyBorder="1" applyAlignment="1">
      <alignment vertical="center"/>
      <protection/>
    </xf>
    <xf numFmtId="0" fontId="11" fillId="0" borderId="65" xfId="21" applyFont="1" applyFill="1" applyBorder="1" applyAlignment="1">
      <alignment vertical="center"/>
      <protection/>
    </xf>
    <xf numFmtId="0" fontId="11" fillId="0" borderId="66" xfId="21" applyFont="1" applyFill="1" applyBorder="1" applyAlignment="1">
      <alignment vertical="center"/>
      <protection/>
    </xf>
    <xf numFmtId="0" fontId="11" fillId="0" borderId="67" xfId="21" applyFont="1" applyFill="1" applyBorder="1" applyAlignment="1">
      <alignment vertical="center"/>
      <protection/>
    </xf>
    <xf numFmtId="0" fontId="11" fillId="0" borderId="68" xfId="21" applyFont="1" applyFill="1" applyBorder="1" applyAlignment="1">
      <alignment vertical="center"/>
      <protection/>
    </xf>
    <xf numFmtId="0" fontId="11" fillId="0" borderId="69" xfId="21" applyFont="1" applyFill="1" applyBorder="1" applyAlignment="1">
      <alignment vertical="center"/>
      <protection/>
    </xf>
    <xf numFmtId="0" fontId="11" fillId="0" borderId="7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 shrinkToFit="1"/>
      <protection/>
    </xf>
    <xf numFmtId="0" fontId="11" fillId="0" borderId="10" xfId="21" applyFont="1" applyFill="1" applyBorder="1" applyAlignment="1">
      <alignment vertical="center"/>
      <protection/>
    </xf>
    <xf numFmtId="0" fontId="11" fillId="0" borderId="71" xfId="21" applyFont="1" applyFill="1" applyBorder="1" applyAlignment="1">
      <alignment vertical="center"/>
      <protection/>
    </xf>
    <xf numFmtId="0" fontId="11" fillId="0" borderId="72" xfId="21" applyFont="1" applyFill="1" applyBorder="1" applyAlignment="1">
      <alignment vertical="center"/>
      <protection/>
    </xf>
    <xf numFmtId="0" fontId="11" fillId="0" borderId="28" xfId="21" applyFont="1" applyFill="1" applyBorder="1" applyAlignment="1">
      <alignment vertical="center"/>
      <protection/>
    </xf>
    <xf numFmtId="0" fontId="11" fillId="0" borderId="73" xfId="21" applyFont="1" applyFill="1" applyBorder="1" applyAlignment="1">
      <alignment vertical="center"/>
      <protection/>
    </xf>
    <xf numFmtId="0" fontId="11" fillId="0" borderId="74" xfId="21" applyFont="1" applyFill="1" applyBorder="1" applyAlignment="1">
      <alignment vertical="center"/>
      <protection/>
    </xf>
    <xf numFmtId="0" fontId="11" fillId="0" borderId="75" xfId="21" applyFont="1" applyFill="1" applyBorder="1" applyAlignment="1">
      <alignment horizontal="centerContinuous" vertical="center"/>
      <protection/>
    </xf>
    <xf numFmtId="0" fontId="11" fillId="0" borderId="76" xfId="21" applyFont="1" applyFill="1" applyBorder="1" applyAlignment="1">
      <alignment vertical="center"/>
      <protection/>
    </xf>
    <xf numFmtId="0" fontId="14" fillId="0" borderId="0" xfId="21" applyFont="1" applyFill="1" applyAlignment="1">
      <alignment horizontal="centerContinuous" vertical="center"/>
      <protection/>
    </xf>
    <xf numFmtId="0" fontId="7" fillId="0" borderId="0" xfId="21" applyFont="1" applyFill="1" applyAlignment="1">
      <alignment horizontal="centerContinuous" vertical="center"/>
      <protection/>
    </xf>
    <xf numFmtId="0" fontId="10" fillId="0" borderId="0" xfId="21" applyFont="1" applyFill="1" applyAlignment="1">
      <alignment vertical="center"/>
      <protection/>
    </xf>
    <xf numFmtId="0" fontId="13" fillId="0" borderId="0" xfId="21" applyFont="1" applyFill="1" applyAlignment="1">
      <alignment vertical="center"/>
      <protection/>
    </xf>
    <xf numFmtId="0" fontId="11" fillId="0" borderId="17" xfId="21" applyFont="1" applyFill="1" applyBorder="1" applyAlignment="1">
      <alignment horizontal="center" vertical="center"/>
      <protection/>
    </xf>
    <xf numFmtId="0" fontId="11" fillId="0" borderId="22" xfId="21" applyFont="1" applyFill="1" applyBorder="1" applyAlignment="1">
      <alignment vertical="center"/>
      <protection/>
    </xf>
    <xf numFmtId="0" fontId="11" fillId="0" borderId="77" xfId="21" applyFont="1" applyFill="1" applyBorder="1" applyAlignment="1">
      <alignment vertical="center"/>
      <protection/>
    </xf>
    <xf numFmtId="0" fontId="11" fillId="0" borderId="78" xfId="21" applyFont="1" applyFill="1" applyBorder="1" applyAlignment="1">
      <alignment vertical="center"/>
      <protection/>
    </xf>
    <xf numFmtId="0" fontId="11" fillId="0" borderId="11" xfId="21" applyFont="1" applyFill="1" applyBorder="1" applyAlignment="1">
      <alignment vertical="center"/>
      <protection/>
    </xf>
    <xf numFmtId="0" fontId="11" fillId="0" borderId="29" xfId="21" applyFont="1" applyFill="1" applyBorder="1" applyAlignment="1">
      <alignment vertical="center"/>
      <protection/>
    </xf>
    <xf numFmtId="0" fontId="11" fillId="0" borderId="1" xfId="21" applyFont="1" applyFill="1" applyBorder="1" applyAlignment="1">
      <alignment horizontal="centerContinuous" vertical="center"/>
      <protection/>
    </xf>
    <xf numFmtId="0" fontId="11" fillId="0" borderId="79" xfId="21" applyFont="1" applyFill="1" applyBorder="1" applyAlignment="1">
      <alignment vertical="center"/>
      <protection/>
    </xf>
    <xf numFmtId="38" fontId="6" fillId="0" borderId="0" xfId="17" applyFont="1" applyFill="1" applyAlignment="1">
      <alignment vertical="center"/>
    </xf>
    <xf numFmtId="38" fontId="6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vertical="center"/>
    </xf>
    <xf numFmtId="38" fontId="11" fillId="0" borderId="0" xfId="17" applyFont="1" applyFill="1" applyAlignment="1">
      <alignment vertical="center"/>
    </xf>
    <xf numFmtId="38" fontId="11" fillId="0" borderId="37" xfId="17" applyFont="1" applyFill="1" applyBorder="1" applyAlignment="1">
      <alignment horizontal="center" vertical="center"/>
    </xf>
    <xf numFmtId="38" fontId="11" fillId="0" borderId="20" xfId="17" applyFont="1" applyFill="1" applyBorder="1" applyAlignment="1">
      <alignment horizontal="center" vertical="center"/>
    </xf>
    <xf numFmtId="38" fontId="11" fillId="0" borderId="18" xfId="17" applyFont="1" applyFill="1" applyBorder="1" applyAlignment="1">
      <alignment horizontal="center" vertical="center"/>
    </xf>
    <xf numFmtId="38" fontId="11" fillId="0" borderId="19" xfId="17" applyFont="1" applyFill="1" applyBorder="1" applyAlignment="1">
      <alignment horizontal="center" vertical="center" wrapText="1"/>
    </xf>
    <xf numFmtId="38" fontId="11" fillId="0" borderId="31" xfId="17" applyFont="1" applyFill="1" applyBorder="1" applyAlignment="1">
      <alignment horizontal="center" vertical="center"/>
    </xf>
    <xf numFmtId="38" fontId="11" fillId="0" borderId="49" xfId="17" applyFont="1" applyFill="1" applyBorder="1" applyAlignment="1">
      <alignment horizontal="center" vertical="center"/>
    </xf>
    <xf numFmtId="38" fontId="11" fillId="0" borderId="80" xfId="17" applyFont="1" applyFill="1" applyBorder="1" applyAlignment="1">
      <alignment horizontal="right" vertical="center"/>
    </xf>
    <xf numFmtId="38" fontId="11" fillId="0" borderId="81" xfId="17" applyFont="1" applyFill="1" applyBorder="1" applyAlignment="1">
      <alignment horizontal="right" vertical="center"/>
    </xf>
    <xf numFmtId="38" fontId="11" fillId="0" borderId="82" xfId="17" applyFont="1" applyFill="1" applyBorder="1" applyAlignment="1">
      <alignment horizontal="right" vertical="center"/>
    </xf>
    <xf numFmtId="38" fontId="11" fillId="0" borderId="83" xfId="17" applyFont="1" applyFill="1" applyBorder="1" applyAlignment="1">
      <alignment horizontal="right" vertical="center"/>
    </xf>
    <xf numFmtId="38" fontId="11" fillId="0" borderId="84" xfId="17" applyFont="1" applyFill="1" applyBorder="1" applyAlignment="1">
      <alignment horizontal="right" vertical="center"/>
    </xf>
    <xf numFmtId="38" fontId="11" fillId="0" borderId="85" xfId="17" applyFont="1" applyFill="1" applyBorder="1" applyAlignment="1">
      <alignment horizontal="right" vertical="center"/>
    </xf>
    <xf numFmtId="38" fontId="11" fillId="0" borderId="86" xfId="17" applyFont="1" applyFill="1" applyBorder="1" applyAlignment="1">
      <alignment horizontal="right" vertical="center"/>
    </xf>
    <xf numFmtId="38" fontId="11" fillId="0" borderId="87" xfId="17" applyFont="1" applyFill="1" applyBorder="1" applyAlignment="1">
      <alignment horizontal="right" vertical="center"/>
    </xf>
    <xf numFmtId="38" fontId="11" fillId="0" borderId="88" xfId="17" applyFont="1" applyFill="1" applyBorder="1" applyAlignment="1">
      <alignment horizontal="right" vertical="center"/>
    </xf>
    <xf numFmtId="38" fontId="11" fillId="0" borderId="89" xfId="17" applyFont="1" applyFill="1" applyBorder="1" applyAlignment="1">
      <alignment horizontal="right" vertical="center"/>
    </xf>
    <xf numFmtId="38" fontId="11" fillId="0" borderId="90" xfId="17" applyFont="1" applyFill="1" applyBorder="1" applyAlignment="1">
      <alignment horizontal="right" vertical="center"/>
    </xf>
    <xf numFmtId="38" fontId="11" fillId="0" borderId="91" xfId="17" applyFont="1" applyFill="1" applyBorder="1" applyAlignment="1">
      <alignment horizontal="right" vertical="center"/>
    </xf>
    <xf numFmtId="38" fontId="11" fillId="0" borderId="92" xfId="17" applyFont="1" applyFill="1" applyBorder="1" applyAlignment="1">
      <alignment horizontal="right" vertical="center"/>
    </xf>
    <xf numFmtId="38" fontId="11" fillId="0" borderId="93" xfId="17" applyFont="1" applyFill="1" applyBorder="1" applyAlignment="1">
      <alignment horizontal="right" vertical="center"/>
    </xf>
    <xf numFmtId="38" fontId="11" fillId="0" borderId="94" xfId="17" applyFont="1" applyFill="1" applyBorder="1" applyAlignment="1">
      <alignment horizontal="right" vertical="center"/>
    </xf>
    <xf numFmtId="38" fontId="11" fillId="0" borderId="95" xfId="17" applyFont="1" applyFill="1" applyBorder="1" applyAlignment="1">
      <alignment horizontal="right" vertical="center"/>
    </xf>
    <xf numFmtId="38" fontId="11" fillId="0" borderId="96" xfId="17" applyFont="1" applyFill="1" applyBorder="1" applyAlignment="1">
      <alignment horizontal="right" vertical="center"/>
    </xf>
    <xf numFmtId="38" fontId="11" fillId="0" borderId="97" xfId="17" applyFont="1" applyFill="1" applyBorder="1" applyAlignment="1">
      <alignment horizontal="right" vertical="center"/>
    </xf>
    <xf numFmtId="38" fontId="11" fillId="0" borderId="98" xfId="17" applyFont="1" applyFill="1" applyBorder="1" applyAlignment="1">
      <alignment horizontal="right" vertical="center"/>
    </xf>
    <xf numFmtId="38" fontId="11" fillId="0" borderId="99" xfId="17" applyFont="1" applyFill="1" applyBorder="1" applyAlignment="1">
      <alignment horizontal="right" vertical="center"/>
    </xf>
    <xf numFmtId="38" fontId="11" fillId="0" borderId="100" xfId="17" applyFont="1" applyFill="1" applyBorder="1" applyAlignment="1">
      <alignment horizontal="right" vertical="center"/>
    </xf>
    <xf numFmtId="38" fontId="11" fillId="0" borderId="101" xfId="17" applyFont="1" applyFill="1" applyBorder="1" applyAlignment="1">
      <alignment horizontal="right" vertical="center"/>
    </xf>
    <xf numFmtId="38" fontId="11" fillId="0" borderId="28" xfId="17" applyFont="1" applyFill="1" applyBorder="1" applyAlignment="1">
      <alignment horizontal="right" vertical="center"/>
    </xf>
    <xf numFmtId="38" fontId="11" fillId="0" borderId="37" xfId="17" applyFont="1" applyFill="1" applyBorder="1" applyAlignment="1">
      <alignment horizontal="right" vertical="center"/>
    </xf>
    <xf numFmtId="38" fontId="11" fillId="0" borderId="34" xfId="17" applyFont="1" applyFill="1" applyBorder="1" applyAlignment="1">
      <alignment horizontal="right" vertical="center"/>
    </xf>
    <xf numFmtId="38" fontId="11" fillId="0" borderId="102" xfId="17" applyFont="1" applyFill="1" applyBorder="1" applyAlignment="1">
      <alignment horizontal="right" vertical="center"/>
    </xf>
    <xf numFmtId="38" fontId="11" fillId="0" borderId="103" xfId="17" applyFont="1" applyFill="1" applyBorder="1" applyAlignment="1">
      <alignment horizontal="right" vertical="center"/>
    </xf>
    <xf numFmtId="38" fontId="11" fillId="0" borderId="73" xfId="17" applyFont="1" applyFill="1" applyBorder="1" applyAlignment="1">
      <alignment horizontal="right" vertical="center"/>
    </xf>
    <xf numFmtId="38" fontId="11" fillId="0" borderId="104" xfId="17" applyFont="1" applyFill="1" applyBorder="1" applyAlignment="1">
      <alignment horizontal="right" vertical="center"/>
    </xf>
    <xf numFmtId="38" fontId="11" fillId="0" borderId="105" xfId="17" applyFont="1" applyFill="1" applyBorder="1" applyAlignment="1">
      <alignment horizontal="right" vertical="center"/>
    </xf>
    <xf numFmtId="38" fontId="11" fillId="0" borderId="106" xfId="17" applyFont="1" applyFill="1" applyBorder="1" applyAlignment="1">
      <alignment horizontal="right" vertical="center"/>
    </xf>
    <xf numFmtId="38" fontId="11" fillId="0" borderId="107" xfId="17" applyFont="1" applyFill="1" applyBorder="1" applyAlignment="1">
      <alignment horizontal="right" vertical="center"/>
    </xf>
    <xf numFmtId="38" fontId="11" fillId="0" borderId="108" xfId="17" applyFont="1" applyFill="1" applyBorder="1" applyAlignment="1">
      <alignment horizontal="right" vertical="center"/>
    </xf>
    <xf numFmtId="38" fontId="11" fillId="0" borderId="40" xfId="17" applyFont="1" applyFill="1" applyBorder="1" applyAlignment="1">
      <alignment horizontal="right" vertical="center"/>
    </xf>
    <xf numFmtId="38" fontId="11" fillId="0" borderId="31" xfId="17" applyFont="1" applyFill="1" applyBorder="1" applyAlignment="1">
      <alignment horizontal="right" vertical="center"/>
    </xf>
    <xf numFmtId="38" fontId="11" fillId="0" borderId="49" xfId="17" applyFont="1" applyFill="1" applyBorder="1" applyAlignment="1">
      <alignment horizontal="right" vertical="center"/>
    </xf>
    <xf numFmtId="38" fontId="11" fillId="0" borderId="109" xfId="17" applyFont="1" applyFill="1" applyBorder="1" applyAlignment="1">
      <alignment horizontal="right" vertical="center"/>
    </xf>
    <xf numFmtId="38" fontId="11" fillId="0" borderId="110" xfId="17" applyFont="1" applyFill="1" applyBorder="1" applyAlignment="1">
      <alignment horizontal="right" vertical="center"/>
    </xf>
    <xf numFmtId="38" fontId="11" fillId="0" borderId="111" xfId="17" applyFont="1" applyFill="1" applyBorder="1" applyAlignment="1">
      <alignment horizontal="right" vertical="center"/>
    </xf>
    <xf numFmtId="38" fontId="11" fillId="0" borderId="112" xfId="17" applyFont="1" applyFill="1" applyBorder="1" applyAlignment="1">
      <alignment horizontal="right" vertical="center"/>
    </xf>
    <xf numFmtId="38" fontId="11" fillId="0" borderId="113" xfId="17" applyFont="1" applyFill="1" applyBorder="1" applyAlignment="1">
      <alignment horizontal="right" vertical="center"/>
    </xf>
    <xf numFmtId="38" fontId="11" fillId="0" borderId="52" xfId="17" applyFont="1" applyFill="1" applyBorder="1" applyAlignment="1">
      <alignment horizontal="right" vertical="center"/>
    </xf>
    <xf numFmtId="38" fontId="11" fillId="0" borderId="114" xfId="17" applyFont="1" applyFill="1" applyBorder="1" applyAlignment="1">
      <alignment horizontal="right" vertical="center"/>
    </xf>
    <xf numFmtId="38" fontId="11" fillId="0" borderId="72" xfId="17" applyFont="1" applyFill="1" applyBorder="1" applyAlignment="1">
      <alignment horizontal="right" vertical="center"/>
    </xf>
    <xf numFmtId="38" fontId="11" fillId="0" borderId="115" xfId="17" applyFont="1" applyFill="1" applyBorder="1" applyAlignment="1">
      <alignment horizontal="right" vertical="center"/>
    </xf>
    <xf numFmtId="38" fontId="11" fillId="0" borderId="116" xfId="17" applyFont="1" applyFill="1" applyBorder="1" applyAlignment="1">
      <alignment horizontal="right" vertical="center"/>
    </xf>
    <xf numFmtId="38" fontId="11" fillId="0" borderId="65" xfId="17" applyFont="1" applyFill="1" applyBorder="1" applyAlignment="1">
      <alignment horizontal="right" vertical="center"/>
    </xf>
    <xf numFmtId="38" fontId="11" fillId="0" borderId="58" xfId="17" applyFont="1" applyFill="1" applyBorder="1" applyAlignment="1">
      <alignment horizontal="right" vertical="center"/>
    </xf>
    <xf numFmtId="38" fontId="11" fillId="0" borderId="78" xfId="17" applyFont="1" applyFill="1" applyBorder="1" applyAlignment="1">
      <alignment horizontal="right" vertical="center"/>
    </xf>
    <xf numFmtId="38" fontId="11" fillId="0" borderId="117" xfId="17" applyFont="1" applyFill="1" applyBorder="1" applyAlignment="1">
      <alignment horizontal="right" vertical="center"/>
    </xf>
    <xf numFmtId="38" fontId="11" fillId="0" borderId="118" xfId="17" applyFont="1" applyFill="1" applyBorder="1" applyAlignment="1">
      <alignment horizontal="right" vertical="center"/>
    </xf>
    <xf numFmtId="38" fontId="11" fillId="0" borderId="119" xfId="17" applyFont="1" applyFill="1" applyBorder="1" applyAlignment="1">
      <alignment horizontal="right" vertical="center"/>
    </xf>
    <xf numFmtId="38" fontId="11" fillId="0" borderId="120" xfId="17" applyFont="1" applyFill="1" applyBorder="1" applyAlignment="1">
      <alignment horizontal="right" vertical="center"/>
    </xf>
    <xf numFmtId="38" fontId="11" fillId="0" borderId="68" xfId="17" applyFont="1" applyFill="1" applyBorder="1" applyAlignment="1">
      <alignment horizontal="right" vertical="center"/>
    </xf>
    <xf numFmtId="38" fontId="11" fillId="0" borderId="121" xfId="17" applyFont="1" applyFill="1" applyBorder="1" applyAlignment="1">
      <alignment horizontal="right" vertical="center"/>
    </xf>
    <xf numFmtId="38" fontId="11" fillId="0" borderId="122" xfId="17" applyFont="1" applyFill="1" applyBorder="1" applyAlignment="1">
      <alignment horizontal="right" vertical="center"/>
    </xf>
    <xf numFmtId="38" fontId="11" fillId="0" borderId="123" xfId="17" applyFont="1" applyFill="1" applyBorder="1" applyAlignment="1">
      <alignment horizontal="right" vertical="center"/>
    </xf>
    <xf numFmtId="38" fontId="11" fillId="0" borderId="124" xfId="17" applyFont="1" applyFill="1" applyBorder="1" applyAlignment="1">
      <alignment horizontal="right" vertical="center"/>
    </xf>
    <xf numFmtId="38" fontId="11" fillId="0" borderId="125" xfId="17" applyFont="1" applyFill="1" applyBorder="1" applyAlignment="1">
      <alignment horizontal="right" vertical="center"/>
    </xf>
    <xf numFmtId="38" fontId="11" fillId="0" borderId="1" xfId="17" applyFont="1" applyFill="1" applyBorder="1" applyAlignment="1">
      <alignment horizontal="right" vertical="center"/>
    </xf>
    <xf numFmtId="38" fontId="11" fillId="0" borderId="126" xfId="17" applyFont="1" applyFill="1" applyBorder="1" applyAlignment="1">
      <alignment horizontal="right" vertical="center"/>
    </xf>
    <xf numFmtId="38" fontId="11" fillId="0" borderId="75" xfId="17" applyFont="1" applyFill="1" applyBorder="1" applyAlignment="1">
      <alignment horizontal="right" vertical="center"/>
    </xf>
    <xf numFmtId="0" fontId="9" fillId="0" borderId="0" xfId="21" applyFont="1" applyBorder="1" applyAlignment="1">
      <alignment vertical="center"/>
      <protection/>
    </xf>
    <xf numFmtId="0" fontId="11" fillId="0" borderId="53" xfId="21" applyFont="1" applyBorder="1" applyAlignment="1">
      <alignment vertical="center"/>
      <protection/>
    </xf>
    <xf numFmtId="0" fontId="11" fillId="0" borderId="5" xfId="21" applyFont="1" applyBorder="1" applyAlignment="1">
      <alignment horizontal="centerContinuous" vertical="center"/>
      <protection/>
    </xf>
    <xf numFmtId="0" fontId="11" fillId="0" borderId="27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vertical="center"/>
      <protection/>
    </xf>
    <xf numFmtId="0" fontId="11" fillId="0" borderId="31" xfId="21" applyFont="1" applyBorder="1" applyAlignment="1">
      <alignment horizontal="centerContinuous" vertical="center"/>
      <protection/>
    </xf>
    <xf numFmtId="0" fontId="11" fillId="0" borderId="48" xfId="21" applyFont="1" applyBorder="1" applyAlignment="1">
      <alignment horizontal="centerContinuous" vertical="center"/>
      <protection/>
    </xf>
    <xf numFmtId="0" fontId="11" fillId="0" borderId="8" xfId="21" applyFont="1" applyBorder="1" applyAlignment="1">
      <alignment horizontal="centerContinuous" vertical="center"/>
      <protection/>
    </xf>
    <xf numFmtId="0" fontId="11" fillId="0" borderId="14" xfId="21" applyFont="1" applyBorder="1" applyAlignment="1">
      <alignment vertical="center"/>
      <protection/>
    </xf>
    <xf numFmtId="0" fontId="12" fillId="0" borderId="0" xfId="21" applyFont="1" applyBorder="1" applyAlignment="1">
      <alignment horizontal="distributed" vertical="center"/>
      <protection/>
    </xf>
    <xf numFmtId="38" fontId="11" fillId="0" borderId="17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1" fillId="0" borderId="29" xfId="21" applyNumberFormat="1" applyFont="1" applyBorder="1" applyAlignment="1">
      <alignment vertical="center"/>
      <protection/>
    </xf>
    <xf numFmtId="38" fontId="13" fillId="0" borderId="17" xfId="17" applyFont="1" applyBorder="1" applyAlignment="1">
      <alignment horizontal="right" vertical="center"/>
    </xf>
    <xf numFmtId="38" fontId="13" fillId="0" borderId="31" xfId="17" applyFont="1" applyBorder="1" applyAlignment="1">
      <alignment horizontal="right" vertical="center"/>
    </xf>
    <xf numFmtId="38" fontId="13" fillId="0" borderId="32" xfId="17" applyFont="1" applyBorder="1" applyAlignment="1">
      <alignment horizontal="right" vertical="center"/>
    </xf>
    <xf numFmtId="38" fontId="13" fillId="0" borderId="105" xfId="17" applyFont="1" applyBorder="1" applyAlignment="1">
      <alignment horizontal="right" vertical="center"/>
    </xf>
    <xf numFmtId="38" fontId="13" fillId="0" borderId="75" xfId="17" applyFont="1" applyBorder="1" applyAlignment="1">
      <alignment horizontal="right" vertical="center"/>
    </xf>
    <xf numFmtId="38" fontId="13" fillId="0" borderId="116" xfId="17" applyFont="1" applyBorder="1" applyAlignment="1">
      <alignment horizontal="right" vertical="center"/>
    </xf>
    <xf numFmtId="0" fontId="5" fillId="0" borderId="127" xfId="21" applyFont="1" applyBorder="1" applyAlignment="1">
      <alignment horizontal="center" vertical="center"/>
      <protection/>
    </xf>
    <xf numFmtId="0" fontId="5" fillId="0" borderId="128" xfId="21" applyFont="1" applyBorder="1" applyAlignment="1">
      <alignment horizontal="center" vertical="center"/>
      <protection/>
    </xf>
    <xf numFmtId="0" fontId="5" fillId="0" borderId="129" xfId="21" applyFont="1" applyBorder="1" applyAlignment="1">
      <alignment horizontal="center" vertical="center"/>
      <protection/>
    </xf>
    <xf numFmtId="0" fontId="5" fillId="0" borderId="130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 wrapText="1"/>
      <protection/>
    </xf>
    <xf numFmtId="0" fontId="11" fillId="0" borderId="3" xfId="21" applyFont="1" applyBorder="1" applyAlignment="1">
      <alignment horizontal="center" vertical="center" wrapText="1"/>
      <protection/>
    </xf>
    <xf numFmtId="0" fontId="11" fillId="0" borderId="4" xfId="21" applyFont="1" applyBorder="1" applyAlignment="1">
      <alignment horizontal="center" vertical="center" wrapText="1"/>
      <protection/>
    </xf>
    <xf numFmtId="0" fontId="11" fillId="0" borderId="17" xfId="21" applyFont="1" applyBorder="1" applyAlignment="1">
      <alignment horizontal="center" vertical="center" wrapText="1"/>
      <protection/>
    </xf>
    <xf numFmtId="0" fontId="11" fillId="0" borderId="31" xfId="21" applyFont="1" applyBorder="1" applyAlignment="1">
      <alignment horizontal="center" vertical="center"/>
      <protection/>
    </xf>
    <xf numFmtId="0" fontId="11" fillId="0" borderId="32" xfId="21" applyFont="1" applyBorder="1" applyAlignment="1">
      <alignment horizontal="center" vertical="center"/>
      <protection/>
    </xf>
    <xf numFmtId="38" fontId="13" fillId="0" borderId="131" xfId="17" applyFont="1" applyBorder="1" applyAlignment="1">
      <alignment horizontal="right" vertical="center"/>
    </xf>
    <xf numFmtId="38" fontId="13" fillId="0" borderId="49" xfId="17" applyFont="1" applyBorder="1" applyAlignment="1">
      <alignment horizontal="right" vertical="center"/>
    </xf>
    <xf numFmtId="0" fontId="11" fillId="0" borderId="5" xfId="21" applyFont="1" applyBorder="1" applyAlignment="1">
      <alignment horizontal="center" vertical="center"/>
      <protection/>
    </xf>
    <xf numFmtId="0" fontId="11" fillId="0" borderId="3" xfId="21" applyFont="1" applyBorder="1" applyAlignment="1">
      <alignment horizontal="center" vertical="center"/>
      <protection/>
    </xf>
    <xf numFmtId="0" fontId="11" fillId="0" borderId="132" xfId="21" applyFont="1" applyBorder="1" applyAlignment="1">
      <alignment horizontal="center" vertical="center"/>
      <protection/>
    </xf>
    <xf numFmtId="0" fontId="11" fillId="0" borderId="44" xfId="21" applyFont="1" applyBorder="1" applyAlignment="1">
      <alignment horizontal="center" vertical="center"/>
      <protection/>
    </xf>
    <xf numFmtId="0" fontId="11" fillId="0" borderId="133" xfId="21" applyFont="1" applyBorder="1" applyAlignment="1">
      <alignment horizontal="center" vertical="center"/>
      <protection/>
    </xf>
    <xf numFmtId="0" fontId="11" fillId="0" borderId="36" xfId="21" applyFont="1" applyBorder="1" applyAlignment="1">
      <alignment horizontal="center" vertical="center"/>
      <protection/>
    </xf>
    <xf numFmtId="0" fontId="11" fillId="0" borderId="134" xfId="21" applyFont="1" applyBorder="1" applyAlignment="1">
      <alignment horizontal="center" vertical="center"/>
      <protection/>
    </xf>
    <xf numFmtId="0" fontId="11" fillId="0" borderId="14" xfId="21" applyFont="1" applyBorder="1" applyAlignment="1">
      <alignment horizontal="center" vertical="center"/>
      <protection/>
    </xf>
    <xf numFmtId="0" fontId="11" fillId="0" borderId="135" xfId="21" applyFont="1" applyBorder="1" applyAlignment="1">
      <alignment horizontal="center" vertical="center"/>
      <protection/>
    </xf>
    <xf numFmtId="0" fontId="11" fillId="0" borderId="56" xfId="21" applyFont="1" applyFill="1" applyBorder="1" applyAlignment="1">
      <alignment horizontal="left" vertical="center" shrinkToFit="1"/>
      <protection/>
    </xf>
    <xf numFmtId="0" fontId="11" fillId="0" borderId="58" xfId="21" applyFont="1" applyFill="1" applyBorder="1" applyAlignment="1">
      <alignment horizontal="left" vertical="center" shrinkToFit="1"/>
      <protection/>
    </xf>
    <xf numFmtId="0" fontId="11" fillId="0" borderId="64" xfId="21" applyFont="1" applyFill="1" applyBorder="1" applyAlignment="1">
      <alignment horizontal="left" vertical="center" shrinkToFit="1"/>
      <protection/>
    </xf>
    <xf numFmtId="0" fontId="11" fillId="0" borderId="67" xfId="21" applyFont="1" applyFill="1" applyBorder="1" applyAlignment="1">
      <alignment horizontal="left" vertical="center" shrinkToFit="1"/>
      <protection/>
    </xf>
    <xf numFmtId="0" fontId="11" fillId="0" borderId="68" xfId="21" applyFont="1" applyFill="1" applyBorder="1" applyAlignment="1">
      <alignment horizontal="left" vertical="center" shrinkToFit="1"/>
      <protection/>
    </xf>
    <xf numFmtId="0" fontId="11" fillId="0" borderId="72" xfId="21" applyFont="1" applyFill="1" applyBorder="1" applyAlignment="1">
      <alignment horizontal="left" vertical="center" shrinkToFit="1"/>
      <protection/>
    </xf>
    <xf numFmtId="0" fontId="11" fillId="0" borderId="56" xfId="21" applyFont="1" applyFill="1" applyBorder="1" applyAlignment="1">
      <alignment horizontal="left" vertical="center" wrapText="1"/>
      <protection/>
    </xf>
    <xf numFmtId="0" fontId="11" fillId="0" borderId="64" xfId="21" applyFont="1" applyFill="1" applyBorder="1" applyAlignment="1">
      <alignment horizontal="left" vertical="center" wrapText="1"/>
      <protection/>
    </xf>
    <xf numFmtId="38" fontId="11" fillId="0" borderId="9" xfId="17" applyFont="1" applyFill="1" applyBorder="1" applyAlignment="1">
      <alignment horizontal="center" vertical="center"/>
    </xf>
    <xf numFmtId="38" fontId="11" fillId="0" borderId="136" xfId="17" applyFont="1" applyFill="1" applyBorder="1" applyAlignment="1">
      <alignment horizontal="center" vertical="center"/>
    </xf>
    <xf numFmtId="0" fontId="11" fillId="0" borderId="13" xfId="21" applyFont="1" applyFill="1" applyBorder="1" applyAlignment="1">
      <alignment horizontal="center" vertical="center"/>
      <protection/>
    </xf>
    <xf numFmtId="0" fontId="11" fillId="0" borderId="14" xfId="21" applyFont="1" applyFill="1" applyBorder="1" applyAlignment="1">
      <alignment horizontal="center" vertical="center"/>
      <protection/>
    </xf>
    <xf numFmtId="0" fontId="11" fillId="0" borderId="15" xfId="21" applyFont="1" applyFill="1" applyBorder="1" applyAlignment="1">
      <alignment horizontal="center" vertical="center"/>
      <protection/>
    </xf>
    <xf numFmtId="0" fontId="11" fillId="0" borderId="10" xfId="21" applyFont="1" applyFill="1" applyBorder="1" applyAlignment="1">
      <alignment horizontal="center" vertical="center"/>
      <protection/>
    </xf>
    <xf numFmtId="0" fontId="11" fillId="0" borderId="1" xfId="21" applyFont="1" applyFill="1" applyBorder="1" applyAlignment="1">
      <alignment horizontal="center" vertical="center"/>
      <protection/>
    </xf>
    <xf numFmtId="0" fontId="11" fillId="0" borderId="16" xfId="21" applyFont="1" applyFill="1" applyBorder="1" applyAlignment="1">
      <alignment horizontal="center" vertical="center"/>
      <protection/>
    </xf>
    <xf numFmtId="38" fontId="11" fillId="0" borderId="5" xfId="17" applyFont="1" applyFill="1" applyBorder="1" applyAlignment="1">
      <alignment horizontal="center" vertical="center"/>
    </xf>
    <xf numFmtId="38" fontId="11" fillId="0" borderId="3" xfId="17" applyFont="1" applyFill="1" applyBorder="1" applyAlignment="1">
      <alignment horizontal="center" vertical="center"/>
    </xf>
    <xf numFmtId="38" fontId="11" fillId="0" borderId="132" xfId="17" applyFont="1" applyFill="1" applyBorder="1" applyAlignment="1">
      <alignment horizontal="center" vertical="center"/>
    </xf>
    <xf numFmtId="38" fontId="11" fillId="0" borderId="135" xfId="17" applyFont="1" applyFill="1" applyBorder="1" applyAlignment="1">
      <alignment horizontal="center" vertical="center"/>
    </xf>
    <xf numFmtId="0" fontId="11" fillId="0" borderId="137" xfId="21" applyFont="1" applyFill="1" applyBorder="1" applyAlignment="1">
      <alignment horizontal="left" vertical="center" shrinkToFit="1"/>
      <protection/>
    </xf>
    <xf numFmtId="0" fontId="11" fillId="0" borderId="138" xfId="21" applyFont="1" applyFill="1" applyBorder="1" applyAlignment="1">
      <alignment horizontal="left" vertical="center" shrinkToFit="1"/>
      <protection/>
    </xf>
    <xf numFmtId="0" fontId="11" fillId="0" borderId="5" xfId="21" applyFont="1" applyFill="1" applyBorder="1" applyAlignment="1">
      <alignment horizontal="center" vertical="center"/>
      <protection/>
    </xf>
    <xf numFmtId="0" fontId="11" fillId="0" borderId="3" xfId="21" applyFont="1" applyFill="1" applyBorder="1" applyAlignment="1">
      <alignment horizontal="center" vertical="center"/>
      <protection/>
    </xf>
    <xf numFmtId="0" fontId="11" fillId="0" borderId="132" xfId="21" applyFont="1" applyFill="1" applyBorder="1" applyAlignment="1">
      <alignment horizontal="center" vertical="center"/>
      <protection/>
    </xf>
    <xf numFmtId="0" fontId="11" fillId="0" borderId="135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horizontal="center" vertical="center"/>
      <protection/>
    </xf>
    <xf numFmtId="0" fontId="11" fillId="0" borderId="136" xfId="21" applyFont="1" applyFill="1" applyBorder="1" applyAlignment="1">
      <alignment horizontal="center" vertical="center"/>
      <protection/>
    </xf>
    <xf numFmtId="38" fontId="11" fillId="0" borderId="17" xfId="17" applyFont="1" applyBorder="1" applyAlignment="1">
      <alignment horizontal="right" vertical="center"/>
    </xf>
    <xf numFmtId="38" fontId="11" fillId="0" borderId="49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1" fillId="0" borderId="131" xfId="17" applyFont="1" applyBorder="1" applyAlignment="1">
      <alignment horizontal="right" vertical="center"/>
    </xf>
    <xf numFmtId="0" fontId="6" fillId="0" borderId="0" xfId="21" applyFont="1" applyFill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別紙　月報様式　訂正後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3381375" y="28003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13</xdr:col>
      <xdr:colOff>0</xdr:colOff>
      <xdr:row>15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3390900" y="30861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18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4429125" y="28098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429125" y="30765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26</xdr:row>
      <xdr:rowOff>0</xdr:rowOff>
    </xdr:from>
    <xdr:to>
      <xdr:col>12</xdr:col>
      <xdr:colOff>180975</xdr:colOff>
      <xdr:row>26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3409950" y="60483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年度末現在  被保険者数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381375" y="33528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</xdr:rowOff>
    </xdr:from>
    <xdr:to>
      <xdr:col>13</xdr:col>
      <xdr:colOff>0</xdr:colOff>
      <xdr:row>17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3390900" y="36385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9525</xdr:rowOff>
    </xdr:from>
    <xdr:to>
      <xdr:col>18</xdr:col>
      <xdr:colOff>0</xdr:colOff>
      <xdr:row>16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4429125" y="33623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18</xdr:col>
      <xdr:colOff>0</xdr:colOff>
      <xdr:row>17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4429125" y="36290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" name="Line 10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" name="Line 11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4" name="Line 12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6" name="Line 14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7" name="Line 15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8" name="Line 16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9" name="Line 17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0" name="Line 18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1" name="Line 19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2" name="Line 20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3" name="Line 21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4" name="Line 22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5" name="Line 23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6" name="Line 24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7" name="Line 25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" name="Line 26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9" name="Line 27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" name="Line 28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1" name="Line 2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2" name="Line 30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3" name="Line 31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4" name="Line 3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5" name="Line 3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6" name="Line 3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7" name="Line 3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8" name="Line 3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9" name="Line 3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0" name="Line 3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1" name="Line 3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2" name="Line 4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3" name="Line 4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4" name="Line 4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5" name="Line 4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6" name="Line 4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7" name="Line 4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8" name="Line 4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9" name="Line 4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0" name="Line 4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1" name="Line 4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2" name="Line 5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3" name="Line 5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4" name="Line 5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5" name="Line 5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6" name="Line 5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7" name="Line 5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8" name="Line 5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9" name="Line 5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0" name="Line 5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51" name="Line 5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2" name="Line 6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3" name="Line 6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4" name="Line 6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5" name="Line 69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6" name="Line 70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7" name="Line 71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8" name="Line 72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9" name="Line 73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60" name="Line 74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1" name="Line 75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2" name="Line 76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3" name="Line 77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4" name="Line 78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5" name="Line 79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6" name="Line 80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7" name="Line 81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8" name="Line 82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7</xdr:col>
      <xdr:colOff>0</xdr:colOff>
      <xdr:row>69</xdr:row>
      <xdr:rowOff>0</xdr:rowOff>
    </xdr:to>
    <xdr:sp>
      <xdr:nvSpPr>
        <xdr:cNvPr id="69" name="Line 83"/>
        <xdr:cNvSpPr>
          <a:spLocks/>
        </xdr:cNvSpPr>
      </xdr:nvSpPr>
      <xdr:spPr>
        <a:xfrm flipV="1">
          <a:off x="2914650" y="156019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70" name="Line 84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1" name="Line 91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2" name="Line 92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3" name="Line 93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4" name="Line 94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5" name="Line 95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6" name="Line 96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7" name="Line 97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8" name="Line 98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9" name="Line 99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0" name="Line 100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1" name="Line 101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2" name="Line 102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3" name="Line 103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4" name="Line 104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7</xdr:col>
      <xdr:colOff>0</xdr:colOff>
      <xdr:row>102</xdr:row>
      <xdr:rowOff>0</xdr:rowOff>
    </xdr:to>
    <xdr:sp>
      <xdr:nvSpPr>
        <xdr:cNvPr id="85" name="Line 105"/>
        <xdr:cNvSpPr>
          <a:spLocks/>
        </xdr:cNvSpPr>
      </xdr:nvSpPr>
      <xdr:spPr>
        <a:xfrm flipV="1">
          <a:off x="2914650" y="23145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6" name="Line 106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7" name="Line 107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8" name="Line 108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9" name="Line 109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0" name="Line 110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1" name="Line 111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2" name="Line 11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3" name="Line 113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4" name="Line 114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5" name="Line 11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6" name="Line 11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7" name="Line 11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8" name="Line 11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9" name="Line 11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0" name="Line 12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1" name="Line 12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2" name="Line 12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3" name="Line 12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4" name="Line 12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5" name="Line 12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6" name="Line 12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7" name="Line 12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8" name="Line 12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9" name="Line 12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0" name="Line 13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1" name="Line 13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2" name="Line 13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3" name="Line 13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4" name="Line 13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5" name="Line 13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6" name="Line 13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7" name="Line 13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8" name="Line 13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9" name="Line 13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0" name="Line 14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1" name="Line 14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122" name="Line 14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3" name="Line 14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4" name="Line 14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5" name="Line 14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6" name="Line 152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7" name="Line 153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8" name="Line 154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9" name="Line 155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0" name="Line 156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1" name="Line 157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2" name="Line 158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3" name="Line 159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4" name="Line 160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5" name="Line 161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6" name="Line 162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7" name="Line 163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8" name="Line 164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9" name="Line 165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7</xdr:col>
      <xdr:colOff>0</xdr:colOff>
      <xdr:row>135</xdr:row>
      <xdr:rowOff>0</xdr:rowOff>
    </xdr:to>
    <xdr:sp>
      <xdr:nvSpPr>
        <xdr:cNvPr id="140" name="Line 166"/>
        <xdr:cNvSpPr>
          <a:spLocks/>
        </xdr:cNvSpPr>
      </xdr:nvSpPr>
      <xdr:spPr>
        <a:xfrm flipV="1">
          <a:off x="2914650" y="30689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41" name="Line 167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" name="Line 2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7" name="Line 2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8" name="Line 2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9" name="Line 2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0" name="Line 2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1" name="Line 2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3" name="Line 2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4" name="Line 2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5" name="Line 2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6" name="Line 3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7" name="Line 3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8" name="Line 3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9" name="Line 3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0" name="Line 3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1" name="Line 3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2" name="Line 3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3" name="Line 3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4" name="Line 3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6" name="Line 4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7" name="Line 4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8" name="Line 4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9" name="Line 4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0" name="Line 4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1" name="Line 4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2" name="Line 4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3" name="Line 4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4" name="Line 4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5" name="Line 5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6" name="Line 5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7" name="Line 5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8" name="Line 5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9" name="Line 6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0" name="Line 6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1" name="Line 64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2" name="Line 65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3" name="Line 70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4" name="Line 71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5" name="Line 7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6" name="Line 7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5"/>
  <sheetViews>
    <sheetView tabSelected="1" view="pageBreakPreview" zoomScaleSheetLayoutView="100" workbookViewId="0" topLeftCell="A1">
      <selection activeCell="A2" sqref="A2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15</v>
      </c>
      <c r="O1" s="61"/>
      <c r="P1" s="62"/>
      <c r="Q1" s="62"/>
      <c r="R1" s="62"/>
      <c r="S1" s="35"/>
      <c r="T1" s="62"/>
      <c r="U1" s="63"/>
    </row>
    <row r="2" spans="1:21" ht="17.25" customHeight="1">
      <c r="A2" s="3"/>
      <c r="O2" s="61"/>
      <c r="P2" s="62"/>
      <c r="Q2" s="62"/>
      <c r="R2" s="64"/>
      <c r="S2" s="65"/>
      <c r="T2" s="61"/>
      <c r="U2" s="63"/>
    </row>
    <row r="3" spans="1:20" ht="9.75" customHeight="1">
      <c r="A3" s="1"/>
      <c r="O3" s="66"/>
      <c r="P3" s="12"/>
      <c r="Q3" s="12"/>
      <c r="R3" s="63"/>
      <c r="S3" s="67"/>
      <c r="T3" s="68"/>
    </row>
    <row r="4" spans="1:21" ht="24" customHeight="1">
      <c r="A4" s="4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4" customHeight="1">
      <c r="A5" s="6" t="s">
        <v>129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9" customFormat="1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5:21" ht="16.5" customHeight="1">
      <c r="O7" s="87"/>
      <c r="P7" s="88"/>
      <c r="Q7" s="88"/>
      <c r="R7" s="87"/>
      <c r="S7" s="11"/>
      <c r="T7" s="11"/>
      <c r="U7" s="3"/>
    </row>
    <row r="8" spans="15:21" ht="16.5" customHeight="1">
      <c r="O8" s="63"/>
      <c r="P8" s="63"/>
      <c r="Q8" s="63"/>
      <c r="R8" s="87"/>
      <c r="S8" s="11"/>
      <c r="T8" s="11"/>
      <c r="U8" s="3"/>
    </row>
    <row r="9" ht="15" customHeight="1"/>
    <row r="10" ht="19.5" customHeight="1">
      <c r="A10" s="14" t="s">
        <v>3</v>
      </c>
    </row>
    <row r="11" ht="19.5" customHeight="1">
      <c r="B11" s="16" t="s">
        <v>59</v>
      </c>
    </row>
    <row r="12" ht="4.5" customHeight="1" thickBot="1"/>
    <row r="13" spans="3:20" ht="21.75" customHeight="1">
      <c r="C13" s="69" t="s">
        <v>4</v>
      </c>
      <c r="D13" s="70" t="s">
        <v>55</v>
      </c>
      <c r="E13" s="71"/>
      <c r="F13" s="71"/>
      <c r="G13" s="71"/>
      <c r="H13" s="71"/>
      <c r="I13" s="70" t="s">
        <v>56</v>
      </c>
      <c r="J13" s="71"/>
      <c r="K13" s="71"/>
      <c r="L13" s="71"/>
      <c r="M13" s="71"/>
      <c r="N13" s="70" t="s">
        <v>57</v>
      </c>
      <c r="O13" s="71"/>
      <c r="P13" s="71"/>
      <c r="Q13" s="71"/>
      <c r="R13" s="71"/>
      <c r="S13" s="70" t="s">
        <v>58</v>
      </c>
      <c r="T13" s="72"/>
    </row>
    <row r="14" spans="3:20" ht="21.75" customHeight="1">
      <c r="C14" s="73" t="s">
        <v>17</v>
      </c>
      <c r="D14" s="257">
        <v>49401</v>
      </c>
      <c r="E14" s="258"/>
      <c r="F14" s="258"/>
      <c r="G14" s="258"/>
      <c r="H14" s="259"/>
      <c r="I14" s="74"/>
      <c r="J14" s="10"/>
      <c r="K14" s="10"/>
      <c r="L14" s="10"/>
      <c r="M14" s="10"/>
      <c r="N14" s="74"/>
      <c r="O14" s="10"/>
      <c r="P14" s="10"/>
      <c r="Q14" s="10"/>
      <c r="R14" s="10"/>
      <c r="S14" s="257">
        <v>49262</v>
      </c>
      <c r="T14" s="274"/>
    </row>
    <row r="15" spans="3:20" ht="21.75" customHeight="1">
      <c r="C15" s="73" t="s">
        <v>18</v>
      </c>
      <c r="D15" s="257">
        <v>42032</v>
      </c>
      <c r="E15" s="258"/>
      <c r="F15" s="258"/>
      <c r="G15" s="258"/>
      <c r="H15" s="259"/>
      <c r="I15" s="74"/>
      <c r="J15" s="10"/>
      <c r="K15" s="10"/>
      <c r="L15" s="10"/>
      <c r="M15" s="10"/>
      <c r="N15" s="74"/>
      <c r="O15" s="10"/>
      <c r="P15" s="10"/>
      <c r="Q15" s="10"/>
      <c r="R15" s="10"/>
      <c r="S15" s="257">
        <v>42361</v>
      </c>
      <c r="T15" s="274"/>
    </row>
    <row r="16" spans="3:20" ht="21.75" customHeight="1">
      <c r="C16" s="75" t="s">
        <v>19</v>
      </c>
      <c r="D16" s="257">
        <v>910</v>
      </c>
      <c r="E16" s="258"/>
      <c r="F16" s="258"/>
      <c r="G16" s="258"/>
      <c r="H16" s="259"/>
      <c r="I16" s="74"/>
      <c r="J16" s="10"/>
      <c r="K16" s="10"/>
      <c r="L16" s="10"/>
      <c r="M16" s="10"/>
      <c r="N16" s="74"/>
      <c r="O16" s="10"/>
      <c r="P16" s="10"/>
      <c r="Q16" s="10"/>
      <c r="R16" s="10"/>
      <c r="S16" s="257">
        <v>916</v>
      </c>
      <c r="T16" s="274"/>
    </row>
    <row r="17" spans="3:20" ht="21.75" customHeight="1">
      <c r="C17" s="75" t="s">
        <v>20</v>
      </c>
      <c r="D17" s="257">
        <v>321</v>
      </c>
      <c r="E17" s="258"/>
      <c r="F17" s="258"/>
      <c r="G17" s="258"/>
      <c r="H17" s="259"/>
      <c r="I17" s="74"/>
      <c r="J17" s="10"/>
      <c r="K17" s="10"/>
      <c r="L17" s="10"/>
      <c r="M17" s="10"/>
      <c r="N17" s="74"/>
      <c r="O17" s="10"/>
      <c r="P17" s="10"/>
      <c r="Q17" s="10"/>
      <c r="R17" s="10"/>
      <c r="S17" s="257">
        <v>321</v>
      </c>
      <c r="T17" s="274"/>
    </row>
    <row r="18" spans="3:20" ht="21.75" customHeight="1" thickBot="1">
      <c r="C18" s="76" t="s">
        <v>2</v>
      </c>
      <c r="D18" s="260">
        <f>SUM(D14:H15)</f>
        <v>91433</v>
      </c>
      <c r="E18" s="261"/>
      <c r="F18" s="261"/>
      <c r="G18" s="261"/>
      <c r="H18" s="262"/>
      <c r="I18" s="77" t="s">
        <v>21</v>
      </c>
      <c r="J18" s="78"/>
      <c r="K18" s="261">
        <f>S23</f>
        <v>580</v>
      </c>
      <c r="L18" s="261"/>
      <c r="M18" s="262"/>
      <c r="N18" s="77" t="s">
        <v>22</v>
      </c>
      <c r="O18" s="78"/>
      <c r="P18" s="261">
        <f>S25</f>
        <v>390</v>
      </c>
      <c r="Q18" s="261"/>
      <c r="R18" s="262"/>
      <c r="S18" s="260">
        <f>SUM(S14:T15)</f>
        <v>91623</v>
      </c>
      <c r="T18" s="273"/>
    </row>
    <row r="19" ht="15" customHeight="1"/>
    <row r="20" ht="19.5" customHeight="1">
      <c r="B20" s="16" t="s">
        <v>60</v>
      </c>
    </row>
    <row r="21" ht="4.5" customHeight="1" thickBot="1"/>
    <row r="22" spans="3:20" ht="24.75" customHeight="1">
      <c r="C22" s="263" t="s">
        <v>61</v>
      </c>
      <c r="D22" s="70" t="s">
        <v>5</v>
      </c>
      <c r="E22" s="71"/>
      <c r="F22" s="79"/>
      <c r="G22" s="70" t="s">
        <v>6</v>
      </c>
      <c r="H22" s="71"/>
      <c r="I22" s="79"/>
      <c r="J22" s="70" t="s">
        <v>23</v>
      </c>
      <c r="K22" s="71"/>
      <c r="L22" s="79"/>
      <c r="M22" s="267" t="s">
        <v>37</v>
      </c>
      <c r="N22" s="268"/>
      <c r="O22" s="269"/>
      <c r="P22" s="70" t="s">
        <v>1</v>
      </c>
      <c r="Q22" s="71"/>
      <c r="R22" s="79"/>
      <c r="S22" s="80" t="s">
        <v>2</v>
      </c>
      <c r="T22" s="81"/>
    </row>
    <row r="23" spans="3:20" ht="21.75" customHeight="1">
      <c r="C23" s="264"/>
      <c r="D23" s="257">
        <v>67</v>
      </c>
      <c r="E23" s="258"/>
      <c r="F23" s="259"/>
      <c r="G23" s="257">
        <v>2</v>
      </c>
      <c r="H23" s="258"/>
      <c r="I23" s="259"/>
      <c r="J23" s="257">
        <v>502</v>
      </c>
      <c r="K23" s="258"/>
      <c r="L23" s="259"/>
      <c r="M23" s="257">
        <v>0</v>
      </c>
      <c r="N23" s="258"/>
      <c r="O23" s="259"/>
      <c r="P23" s="257">
        <v>9</v>
      </c>
      <c r="Q23" s="258"/>
      <c r="R23" s="259"/>
      <c r="S23" s="89">
        <f>SUM(D23:R23)</f>
        <v>580</v>
      </c>
      <c r="T23" s="11"/>
    </row>
    <row r="24" spans="3:20" ht="24.75" customHeight="1">
      <c r="C24" s="265" t="s">
        <v>62</v>
      </c>
      <c r="D24" s="82" t="s">
        <v>7</v>
      </c>
      <c r="E24" s="83"/>
      <c r="F24" s="84"/>
      <c r="G24" s="82" t="s">
        <v>8</v>
      </c>
      <c r="H24" s="83"/>
      <c r="I24" s="84"/>
      <c r="J24" s="82" t="s">
        <v>9</v>
      </c>
      <c r="K24" s="83"/>
      <c r="L24" s="84"/>
      <c r="M24" s="270" t="s">
        <v>38</v>
      </c>
      <c r="N24" s="271"/>
      <c r="O24" s="272"/>
      <c r="P24" s="82" t="s">
        <v>1</v>
      </c>
      <c r="Q24" s="83"/>
      <c r="R24" s="84"/>
      <c r="S24" s="85" t="s">
        <v>2</v>
      </c>
      <c r="T24" s="81"/>
    </row>
    <row r="25" spans="3:20" ht="21.75" customHeight="1" thickBot="1">
      <c r="C25" s="266"/>
      <c r="D25" s="260">
        <v>65</v>
      </c>
      <c r="E25" s="261"/>
      <c r="F25" s="262"/>
      <c r="G25" s="260">
        <v>0</v>
      </c>
      <c r="H25" s="261"/>
      <c r="I25" s="262"/>
      <c r="J25" s="260">
        <v>322</v>
      </c>
      <c r="K25" s="261"/>
      <c r="L25" s="262"/>
      <c r="M25" s="260">
        <v>0</v>
      </c>
      <c r="N25" s="261"/>
      <c r="O25" s="262"/>
      <c r="P25" s="260">
        <v>3</v>
      </c>
      <c r="Q25" s="261"/>
      <c r="R25" s="262"/>
      <c r="S25" s="90">
        <f>SUM(D25:R25)</f>
        <v>390</v>
      </c>
      <c r="T25" s="86"/>
    </row>
    <row r="26" ht="15" customHeight="1"/>
    <row r="30" ht="24" customHeight="1">
      <c r="J30" s="63"/>
    </row>
    <row r="32" spans="13:16" ht="24" customHeight="1">
      <c r="M32" s="63"/>
      <c r="N32" s="63"/>
      <c r="O32" s="63"/>
      <c r="P32" s="63"/>
    </row>
    <row r="33" spans="13:16" ht="24" customHeight="1">
      <c r="M33" s="63"/>
      <c r="N33" s="63"/>
      <c r="O33" s="63"/>
      <c r="P33" s="63"/>
    </row>
    <row r="34" spans="13:16" ht="24" customHeight="1">
      <c r="M34" s="63"/>
      <c r="N34" s="63"/>
      <c r="O34" s="63"/>
      <c r="P34" s="63"/>
    </row>
    <row r="35" spans="13:16" ht="24" customHeight="1">
      <c r="M35" s="63"/>
      <c r="N35" s="63"/>
      <c r="O35" s="63"/>
      <c r="P35" s="63"/>
    </row>
  </sheetData>
  <sheetProtection password="C7C4" sheet="1" objects="1" scenarios="1"/>
  <mergeCells count="26">
    <mergeCell ref="D18:H18"/>
    <mergeCell ref="S18:T18"/>
    <mergeCell ref="S14:T14"/>
    <mergeCell ref="S15:T15"/>
    <mergeCell ref="S16:T16"/>
    <mergeCell ref="S17:T17"/>
    <mergeCell ref="D14:H14"/>
    <mergeCell ref="D15:H15"/>
    <mergeCell ref="D16:H16"/>
    <mergeCell ref="D17:H17"/>
    <mergeCell ref="K18:M18"/>
    <mergeCell ref="P18:R18"/>
    <mergeCell ref="C22:C23"/>
    <mergeCell ref="C24:C25"/>
    <mergeCell ref="M22:O22"/>
    <mergeCell ref="M24:O24"/>
    <mergeCell ref="D23:F23"/>
    <mergeCell ref="G23:I23"/>
    <mergeCell ref="J23:L23"/>
    <mergeCell ref="M23:O23"/>
    <mergeCell ref="P23:R23"/>
    <mergeCell ref="D25:F25"/>
    <mergeCell ref="G25:I25"/>
    <mergeCell ref="J25:L25"/>
    <mergeCell ref="M25:O25"/>
    <mergeCell ref="P25:R25"/>
  </mergeCells>
  <printOptions horizontalCentered="1"/>
  <pageMargins left="0.5905511811023623" right="0.3937007874015748" top="0.3937007874015748" bottom="0.3937007874015748" header="0.5118110236220472" footer="0.433070866141732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R44"/>
  <sheetViews>
    <sheetView view="pageBreakPreview" zoomScaleSheetLayoutView="100" workbookViewId="0" topLeftCell="A1">
      <selection activeCell="A2" sqref="A2"/>
    </sheetView>
  </sheetViews>
  <sheetFormatPr defaultColWidth="9.00390625" defaultRowHeight="13.5"/>
  <cols>
    <col min="1" max="2" width="1.4921875" style="13" customWidth="1"/>
    <col min="3" max="4" width="3.25390625" style="13" customWidth="1"/>
    <col min="5" max="5" width="9.75390625" style="13" customWidth="1"/>
    <col min="6" max="16" width="6.375" style="13" customWidth="1"/>
    <col min="17" max="17" width="1.4921875" style="13" customWidth="1"/>
    <col min="18" max="18" width="3.25390625" style="13" customWidth="1"/>
    <col min="19" max="16384" width="8.00390625" style="13" customWidth="1"/>
  </cols>
  <sheetData>
    <row r="1" spans="1:18" s="3" customFormat="1" ht="17.25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3" customFormat="1" ht="19.5" customHeight="1">
      <c r="A3" s="4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7"/>
      <c r="R3" s="2"/>
    </row>
    <row r="4" spans="1:18" s="3" customFormat="1" ht="19.5" customHeight="1">
      <c r="A4" s="6" t="str">
        <f>'様式１'!A5</f>
        <v>平成２３年１月月報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"/>
    </row>
    <row r="5" spans="1:11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2:16" s="2" customFormat="1" ht="17.25">
      <c r="L6" s="11"/>
      <c r="M6" s="11"/>
      <c r="N6" s="11"/>
      <c r="O6" s="11"/>
      <c r="P6" s="11"/>
    </row>
    <row r="7" spans="12:16" s="2" customFormat="1" ht="17.25">
      <c r="L7" s="11"/>
      <c r="M7" s="11"/>
      <c r="N7" s="63"/>
      <c r="O7" s="12"/>
      <c r="P7" s="12"/>
    </row>
    <row r="8" ht="15" customHeight="1"/>
    <row r="9" spans="1:10" s="3" customFormat="1" ht="18.75" customHeight="1">
      <c r="A9" s="14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="15" customFormat="1" ht="18.75" customHeight="1" thickBot="1">
      <c r="B10" s="16" t="s">
        <v>42</v>
      </c>
    </row>
    <row r="11" spans="3:17" s="15" customFormat="1" ht="18.75" customHeight="1">
      <c r="C11" s="17"/>
      <c r="D11" s="18"/>
      <c r="E11" s="19"/>
      <c r="F11" s="20" t="s">
        <v>43</v>
      </c>
      <c r="G11" s="20" t="s">
        <v>44</v>
      </c>
      <c r="H11" s="21" t="s">
        <v>45</v>
      </c>
      <c r="I11" s="22" t="s">
        <v>46</v>
      </c>
      <c r="J11" s="23" t="s">
        <v>10</v>
      </c>
      <c r="K11" s="24" t="s">
        <v>11</v>
      </c>
      <c r="L11" s="24" t="s">
        <v>12</v>
      </c>
      <c r="M11" s="24" t="s">
        <v>13</v>
      </c>
      <c r="N11" s="24" t="s">
        <v>14</v>
      </c>
      <c r="O11" s="25" t="s">
        <v>2</v>
      </c>
      <c r="P11" s="26" t="s">
        <v>47</v>
      </c>
      <c r="Q11" s="3"/>
    </row>
    <row r="12" spans="3:17" s="15" customFormat="1" ht="18.75" customHeight="1">
      <c r="C12" s="27" t="s">
        <v>25</v>
      </c>
      <c r="D12" s="28"/>
      <c r="E12" s="28"/>
      <c r="F12" s="91">
        <f>SUM(F13:F14)</f>
        <v>2894</v>
      </c>
      <c r="G12" s="91">
        <f>SUM(G13:G14)</f>
        <v>1717</v>
      </c>
      <c r="H12" s="92">
        <f>SUM(F12:G12)</f>
        <v>4611</v>
      </c>
      <c r="I12" s="93">
        <f aca="true" t="shared" si="0" ref="I12:N12">SUM(I13:I14)</f>
        <v>0</v>
      </c>
      <c r="J12" s="95">
        <f t="shared" si="0"/>
        <v>2757</v>
      </c>
      <c r="K12" s="91">
        <f t="shared" si="0"/>
        <v>2070</v>
      </c>
      <c r="L12" s="91">
        <f t="shared" si="0"/>
        <v>1913</v>
      </c>
      <c r="M12" s="91">
        <f t="shared" si="0"/>
        <v>1325</v>
      </c>
      <c r="N12" s="91">
        <f t="shared" si="0"/>
        <v>1618</v>
      </c>
      <c r="O12" s="91">
        <f>SUM(I12:N12)</f>
        <v>9683</v>
      </c>
      <c r="P12" s="94">
        <f>H12+O12</f>
        <v>14294</v>
      </c>
      <c r="Q12" s="3"/>
    </row>
    <row r="13" spans="3:17" s="15" customFormat="1" ht="18.75" customHeight="1">
      <c r="C13" s="27"/>
      <c r="D13" s="29" t="s">
        <v>17</v>
      </c>
      <c r="E13" s="30"/>
      <c r="F13" s="91">
        <v>433</v>
      </c>
      <c r="G13" s="91">
        <v>262</v>
      </c>
      <c r="H13" s="92">
        <f>SUM(F13:G13)</f>
        <v>695</v>
      </c>
      <c r="I13" s="93">
        <v>0</v>
      </c>
      <c r="J13" s="95">
        <v>371</v>
      </c>
      <c r="K13" s="91">
        <v>288</v>
      </c>
      <c r="L13" s="91">
        <v>245</v>
      </c>
      <c r="M13" s="91">
        <v>126</v>
      </c>
      <c r="N13" s="91">
        <v>192</v>
      </c>
      <c r="O13" s="91">
        <f>SUM(I13:N13)</f>
        <v>1222</v>
      </c>
      <c r="P13" s="94">
        <f>H13+O13</f>
        <v>1917</v>
      </c>
      <c r="Q13" s="3"/>
    </row>
    <row r="14" spans="3:17" s="15" customFormat="1" ht="18.75" customHeight="1">
      <c r="C14" s="27"/>
      <c r="D14" s="30" t="s">
        <v>26</v>
      </c>
      <c r="E14" s="30"/>
      <c r="F14" s="91">
        <v>2461</v>
      </c>
      <c r="G14" s="91">
        <v>1455</v>
      </c>
      <c r="H14" s="92">
        <f>SUM(F14:G14)</f>
        <v>3916</v>
      </c>
      <c r="I14" s="93">
        <v>0</v>
      </c>
      <c r="J14" s="95">
        <v>2386</v>
      </c>
      <c r="K14" s="91">
        <v>1782</v>
      </c>
      <c r="L14" s="91">
        <v>1668</v>
      </c>
      <c r="M14" s="91">
        <v>1199</v>
      </c>
      <c r="N14" s="91">
        <v>1426</v>
      </c>
      <c r="O14" s="91">
        <f>SUM(I14:N14)</f>
        <v>8461</v>
      </c>
      <c r="P14" s="94">
        <f>H14+O14</f>
        <v>12377</v>
      </c>
      <c r="Q14" s="3"/>
    </row>
    <row r="15" spans="3:17" s="15" customFormat="1" ht="18.75" customHeight="1">
      <c r="C15" s="27" t="s">
        <v>27</v>
      </c>
      <c r="D15" s="28"/>
      <c r="E15" s="28"/>
      <c r="F15" s="91">
        <v>53</v>
      </c>
      <c r="G15" s="91">
        <v>69</v>
      </c>
      <c r="H15" s="92">
        <f>SUM(F15:G15)</f>
        <v>122</v>
      </c>
      <c r="I15" s="93">
        <v>0</v>
      </c>
      <c r="J15" s="95">
        <v>104</v>
      </c>
      <c r="K15" s="91">
        <v>76</v>
      </c>
      <c r="L15" s="91">
        <v>50</v>
      </c>
      <c r="M15" s="91">
        <v>49</v>
      </c>
      <c r="N15" s="91">
        <v>63</v>
      </c>
      <c r="O15" s="91">
        <f>SUM(I15:N15)</f>
        <v>342</v>
      </c>
      <c r="P15" s="94">
        <f>H15+O15</f>
        <v>464</v>
      </c>
      <c r="Q15" s="3"/>
    </row>
    <row r="16" spans="3:17" s="15" customFormat="1" ht="18.75" customHeight="1" thickBot="1">
      <c r="C16" s="31" t="s">
        <v>28</v>
      </c>
      <c r="D16" s="32"/>
      <c r="E16" s="32"/>
      <c r="F16" s="96">
        <f>F12+F15</f>
        <v>2947</v>
      </c>
      <c r="G16" s="96">
        <f>G12+G15</f>
        <v>1786</v>
      </c>
      <c r="H16" s="97">
        <f>SUM(F16:G16)</f>
        <v>4733</v>
      </c>
      <c r="I16" s="98">
        <f aca="true" t="shared" si="1" ref="I16:N16">I12+I15</f>
        <v>0</v>
      </c>
      <c r="J16" s="100">
        <f t="shared" si="1"/>
        <v>2861</v>
      </c>
      <c r="K16" s="96">
        <f t="shared" si="1"/>
        <v>2146</v>
      </c>
      <c r="L16" s="96">
        <f t="shared" si="1"/>
        <v>1963</v>
      </c>
      <c r="M16" s="96">
        <f t="shared" si="1"/>
        <v>1374</v>
      </c>
      <c r="N16" s="96">
        <f t="shared" si="1"/>
        <v>1681</v>
      </c>
      <c r="O16" s="96">
        <f>SUM(I16:N16)</f>
        <v>10025</v>
      </c>
      <c r="P16" s="99">
        <f>H16+O16</f>
        <v>14758</v>
      </c>
      <c r="Q16" s="3"/>
    </row>
    <row r="17" spans="3:17" s="15" customFormat="1" ht="18.75" customHeight="1">
      <c r="C17" s="33"/>
      <c r="D17" s="34"/>
      <c r="E17" s="34"/>
      <c r="F17" s="35"/>
      <c r="G17" s="35"/>
      <c r="H17" s="35"/>
      <c r="I17" s="35"/>
      <c r="J17" s="36"/>
      <c r="K17" s="36"/>
      <c r="L17" s="36"/>
      <c r="M17" s="36"/>
      <c r="N17" s="36"/>
      <c r="O17" s="36"/>
      <c r="P17" s="36"/>
      <c r="Q17" s="36"/>
    </row>
    <row r="18" spans="2:5" s="15" customFormat="1" ht="18.75" customHeight="1" thickBot="1">
      <c r="B18" s="16" t="s">
        <v>48</v>
      </c>
      <c r="C18" s="33"/>
      <c r="D18" s="33"/>
      <c r="E18" s="33"/>
    </row>
    <row r="19" spans="3:16" s="15" customFormat="1" ht="18.75" customHeight="1">
      <c r="C19" s="37"/>
      <c r="D19" s="38"/>
      <c r="E19" s="39"/>
      <c r="F19" s="275" t="s">
        <v>49</v>
      </c>
      <c r="G19" s="276"/>
      <c r="H19" s="277"/>
      <c r="I19" s="281" t="s">
        <v>50</v>
      </c>
      <c r="J19" s="276"/>
      <c r="K19" s="276"/>
      <c r="L19" s="276"/>
      <c r="M19" s="276"/>
      <c r="N19" s="276"/>
      <c r="O19" s="277"/>
      <c r="P19" s="278" t="s">
        <v>47</v>
      </c>
    </row>
    <row r="20" spans="3:17" s="15" customFormat="1" ht="18.75" customHeight="1">
      <c r="C20" s="40"/>
      <c r="D20" s="28"/>
      <c r="E20" s="41"/>
      <c r="F20" s="42" t="s">
        <v>63</v>
      </c>
      <c r="G20" s="42" t="s">
        <v>64</v>
      </c>
      <c r="H20" s="43" t="s">
        <v>45</v>
      </c>
      <c r="I20" s="44" t="s">
        <v>46</v>
      </c>
      <c r="J20" s="45" t="s">
        <v>10</v>
      </c>
      <c r="K20" s="46" t="s">
        <v>11</v>
      </c>
      <c r="L20" s="46" t="s">
        <v>12</v>
      </c>
      <c r="M20" s="46" t="s">
        <v>13</v>
      </c>
      <c r="N20" s="46" t="s">
        <v>14</v>
      </c>
      <c r="O20" s="47" t="s">
        <v>2</v>
      </c>
      <c r="P20" s="280"/>
      <c r="Q20" s="3"/>
    </row>
    <row r="21" spans="3:17" s="15" customFormat="1" ht="18.75" customHeight="1">
      <c r="C21" s="40" t="s">
        <v>29</v>
      </c>
      <c r="D21" s="28"/>
      <c r="E21" s="28"/>
      <c r="F21" s="91">
        <v>2033</v>
      </c>
      <c r="G21" s="91">
        <v>1273</v>
      </c>
      <c r="H21" s="92">
        <f>SUM(F21:G21)</f>
        <v>3306</v>
      </c>
      <c r="I21" s="93">
        <v>0</v>
      </c>
      <c r="J21" s="95">
        <v>2069</v>
      </c>
      <c r="K21" s="91">
        <v>1472</v>
      </c>
      <c r="L21" s="91">
        <v>1146</v>
      </c>
      <c r="M21" s="91">
        <v>626</v>
      </c>
      <c r="N21" s="91">
        <v>595</v>
      </c>
      <c r="O21" s="101">
        <f>SUM(I21:N21)</f>
        <v>5908</v>
      </c>
      <c r="P21" s="94">
        <f>O21+H21</f>
        <v>9214</v>
      </c>
      <c r="Q21" s="3"/>
    </row>
    <row r="22" spans="3:17" s="15" customFormat="1" ht="18.75" customHeight="1">
      <c r="C22" s="40" t="s">
        <v>30</v>
      </c>
      <c r="D22" s="28"/>
      <c r="E22" s="28"/>
      <c r="F22" s="91">
        <v>37</v>
      </c>
      <c r="G22" s="91">
        <v>48</v>
      </c>
      <c r="H22" s="92">
        <f>SUM(F22:G22)</f>
        <v>85</v>
      </c>
      <c r="I22" s="93">
        <v>0</v>
      </c>
      <c r="J22" s="95">
        <v>79</v>
      </c>
      <c r="K22" s="91">
        <v>61</v>
      </c>
      <c r="L22" s="91">
        <v>41</v>
      </c>
      <c r="M22" s="91">
        <v>43</v>
      </c>
      <c r="N22" s="91">
        <v>33</v>
      </c>
      <c r="O22" s="101">
        <f>SUM(I22:N22)</f>
        <v>257</v>
      </c>
      <c r="P22" s="94">
        <f>O22+H22</f>
        <v>342</v>
      </c>
      <c r="Q22" s="3"/>
    </row>
    <row r="23" spans="3:17" s="15" customFormat="1" ht="18.75" customHeight="1" thickBot="1">
      <c r="C23" s="31" t="s">
        <v>28</v>
      </c>
      <c r="D23" s="32"/>
      <c r="E23" s="32"/>
      <c r="F23" s="96">
        <f>SUM(F21:F22)</f>
        <v>2070</v>
      </c>
      <c r="G23" s="96">
        <f aca="true" t="shared" si="2" ref="G23:N23">SUM(G21:G22)</f>
        <v>1321</v>
      </c>
      <c r="H23" s="97">
        <f>SUM(F23:G23)</f>
        <v>3391</v>
      </c>
      <c r="I23" s="98">
        <f t="shared" si="2"/>
        <v>0</v>
      </c>
      <c r="J23" s="100">
        <f t="shared" si="2"/>
        <v>2148</v>
      </c>
      <c r="K23" s="96">
        <f t="shared" si="2"/>
        <v>1533</v>
      </c>
      <c r="L23" s="96">
        <f t="shared" si="2"/>
        <v>1187</v>
      </c>
      <c r="M23" s="96">
        <f t="shared" si="2"/>
        <v>669</v>
      </c>
      <c r="N23" s="96">
        <f t="shared" si="2"/>
        <v>628</v>
      </c>
      <c r="O23" s="102">
        <f>SUM(I23:N23)</f>
        <v>6165</v>
      </c>
      <c r="P23" s="99">
        <f>O23+H23</f>
        <v>9556</v>
      </c>
      <c r="Q23" s="3"/>
    </row>
    <row r="24" spans="3:5" s="15" customFormat="1" ht="18.75" customHeight="1">
      <c r="C24" s="33"/>
      <c r="D24" s="33"/>
      <c r="E24" s="33"/>
    </row>
    <row r="25" spans="2:5" s="15" customFormat="1" ht="18.75" customHeight="1" thickBot="1">
      <c r="B25" s="16" t="s">
        <v>51</v>
      </c>
      <c r="C25" s="33"/>
      <c r="D25" s="33"/>
      <c r="E25" s="33"/>
    </row>
    <row r="26" spans="3:16" s="15" customFormat="1" ht="18.75" customHeight="1">
      <c r="C26" s="37"/>
      <c r="D26" s="38"/>
      <c r="E26" s="39"/>
      <c r="F26" s="275" t="s">
        <v>49</v>
      </c>
      <c r="G26" s="276"/>
      <c r="H26" s="277"/>
      <c r="I26" s="281" t="s">
        <v>50</v>
      </c>
      <c r="J26" s="282"/>
      <c r="K26" s="276"/>
      <c r="L26" s="276"/>
      <c r="M26" s="276"/>
      <c r="N26" s="276"/>
      <c r="O26" s="277"/>
      <c r="P26" s="278" t="s">
        <v>47</v>
      </c>
    </row>
    <row r="27" spans="3:17" s="15" customFormat="1" ht="18.75" customHeight="1">
      <c r="C27" s="40"/>
      <c r="D27" s="28"/>
      <c r="E27" s="41"/>
      <c r="F27" s="42" t="s">
        <v>63</v>
      </c>
      <c r="G27" s="42" t="s">
        <v>64</v>
      </c>
      <c r="H27" s="43" t="s">
        <v>45</v>
      </c>
      <c r="I27" s="44" t="s">
        <v>46</v>
      </c>
      <c r="J27" s="45" t="s">
        <v>10</v>
      </c>
      <c r="K27" s="46" t="s">
        <v>11</v>
      </c>
      <c r="L27" s="46" t="s">
        <v>12</v>
      </c>
      <c r="M27" s="46" t="s">
        <v>13</v>
      </c>
      <c r="N27" s="46" t="s">
        <v>14</v>
      </c>
      <c r="O27" s="47" t="s">
        <v>2</v>
      </c>
      <c r="P27" s="280"/>
      <c r="Q27" s="3"/>
    </row>
    <row r="28" spans="3:17" s="15" customFormat="1" ht="18.75" customHeight="1">
      <c r="C28" s="40" t="s">
        <v>29</v>
      </c>
      <c r="D28" s="28"/>
      <c r="E28" s="28"/>
      <c r="F28" s="91">
        <v>2</v>
      </c>
      <c r="G28" s="91">
        <v>9</v>
      </c>
      <c r="H28" s="92">
        <f>SUM(F28:G28)</f>
        <v>11</v>
      </c>
      <c r="I28" s="93">
        <v>0</v>
      </c>
      <c r="J28" s="95">
        <v>124</v>
      </c>
      <c r="K28" s="91">
        <v>120</v>
      </c>
      <c r="L28" s="91">
        <v>128</v>
      </c>
      <c r="M28" s="91">
        <v>81</v>
      </c>
      <c r="N28" s="91">
        <v>63</v>
      </c>
      <c r="O28" s="101">
        <f>SUM(I28:N28)</f>
        <v>516</v>
      </c>
      <c r="P28" s="94">
        <f>O28+H28</f>
        <v>527</v>
      </c>
      <c r="Q28" s="3"/>
    </row>
    <row r="29" spans="3:17" s="15" customFormat="1" ht="18.75" customHeight="1">
      <c r="C29" s="40" t="s">
        <v>30</v>
      </c>
      <c r="D29" s="28"/>
      <c r="E29" s="28"/>
      <c r="F29" s="91">
        <v>0</v>
      </c>
      <c r="G29" s="91">
        <v>0</v>
      </c>
      <c r="H29" s="92">
        <f>SUM(F29:G29)</f>
        <v>0</v>
      </c>
      <c r="I29" s="93">
        <v>0</v>
      </c>
      <c r="J29" s="95">
        <v>0</v>
      </c>
      <c r="K29" s="91">
        <v>1</v>
      </c>
      <c r="L29" s="91">
        <v>1</v>
      </c>
      <c r="M29" s="91">
        <v>2</v>
      </c>
      <c r="N29" s="91">
        <v>5</v>
      </c>
      <c r="O29" s="101">
        <f>SUM(I29:N29)</f>
        <v>9</v>
      </c>
      <c r="P29" s="94">
        <f>O29+H29</f>
        <v>9</v>
      </c>
      <c r="Q29" s="3"/>
    </row>
    <row r="30" spans="3:17" s="15" customFormat="1" ht="18.75" customHeight="1" thickBot="1">
      <c r="C30" s="31" t="s">
        <v>28</v>
      </c>
      <c r="D30" s="32"/>
      <c r="E30" s="32"/>
      <c r="F30" s="96">
        <f>SUM(F28:F29)</f>
        <v>2</v>
      </c>
      <c r="G30" s="96">
        <f>SUM(G28:G29)</f>
        <v>9</v>
      </c>
      <c r="H30" s="97">
        <f>SUM(F30:G30)</f>
        <v>11</v>
      </c>
      <c r="I30" s="98">
        <f aca="true" t="shared" si="3" ref="I30:N30">SUM(I28:I29)</f>
        <v>0</v>
      </c>
      <c r="J30" s="100">
        <f t="shared" si="3"/>
        <v>124</v>
      </c>
      <c r="K30" s="96">
        <f t="shared" si="3"/>
        <v>121</v>
      </c>
      <c r="L30" s="96">
        <f t="shared" si="3"/>
        <v>129</v>
      </c>
      <c r="M30" s="96">
        <f t="shared" si="3"/>
        <v>83</v>
      </c>
      <c r="N30" s="96">
        <f t="shared" si="3"/>
        <v>68</v>
      </c>
      <c r="O30" s="102">
        <f>SUM(I30:N30)</f>
        <v>525</v>
      </c>
      <c r="P30" s="99">
        <f>O30+H30</f>
        <v>536</v>
      </c>
      <c r="Q30" s="3"/>
    </row>
    <row r="31" s="15" customFormat="1" ht="18.75" customHeight="1"/>
    <row r="32" s="15" customFormat="1" ht="18.75" customHeight="1" thickBot="1">
      <c r="B32" s="16" t="s">
        <v>52</v>
      </c>
    </row>
    <row r="33" spans="2:15" s="15" customFormat="1" ht="18.75" customHeight="1">
      <c r="B33" s="16"/>
      <c r="C33" s="37"/>
      <c r="D33" s="38"/>
      <c r="E33" s="39"/>
      <c r="F33" s="275" t="s">
        <v>49</v>
      </c>
      <c r="G33" s="276"/>
      <c r="H33" s="277"/>
      <c r="I33" s="283" t="s">
        <v>40</v>
      </c>
      <c r="J33" s="276"/>
      <c r="K33" s="276"/>
      <c r="L33" s="276"/>
      <c r="M33" s="276"/>
      <c r="N33" s="277"/>
      <c r="O33" s="278" t="s">
        <v>47</v>
      </c>
    </row>
    <row r="34" spans="2:15" s="15" customFormat="1" ht="18.75" customHeight="1" thickBot="1">
      <c r="B34" s="16"/>
      <c r="C34" s="40"/>
      <c r="D34" s="28"/>
      <c r="E34" s="41"/>
      <c r="F34" s="48" t="s">
        <v>63</v>
      </c>
      <c r="G34" s="48" t="s">
        <v>64</v>
      </c>
      <c r="H34" s="49" t="s">
        <v>45</v>
      </c>
      <c r="I34" s="50" t="s">
        <v>10</v>
      </c>
      <c r="J34" s="51" t="s">
        <v>11</v>
      </c>
      <c r="K34" s="51" t="s">
        <v>12</v>
      </c>
      <c r="L34" s="51" t="s">
        <v>13</v>
      </c>
      <c r="M34" s="51" t="s">
        <v>14</v>
      </c>
      <c r="N34" s="52" t="s">
        <v>2</v>
      </c>
      <c r="O34" s="279"/>
    </row>
    <row r="35" spans="3:15" s="15" customFormat="1" ht="18.75" customHeight="1">
      <c r="C35" s="53" t="s">
        <v>31</v>
      </c>
      <c r="D35" s="54"/>
      <c r="E35" s="19"/>
      <c r="F35" s="103">
        <f>SUM(F36:F37)</f>
        <v>0</v>
      </c>
      <c r="G35" s="103">
        <f aca="true" t="shared" si="4" ref="G35:M35">SUM(G36:G37)</f>
        <v>0</v>
      </c>
      <c r="H35" s="104">
        <f aca="true" t="shared" si="5" ref="H35:H44">SUM(F35:G35)</f>
        <v>0</v>
      </c>
      <c r="I35" s="103">
        <f t="shared" si="4"/>
        <v>57</v>
      </c>
      <c r="J35" s="105">
        <f t="shared" si="4"/>
        <v>147</v>
      </c>
      <c r="K35" s="105">
        <f t="shared" si="4"/>
        <v>299</v>
      </c>
      <c r="L35" s="105">
        <f t="shared" si="4"/>
        <v>296</v>
      </c>
      <c r="M35" s="105">
        <f t="shared" si="4"/>
        <v>421</v>
      </c>
      <c r="N35" s="106">
        <f aca="true" t="shared" si="6" ref="N35:N44">SUM(I35:M35)</f>
        <v>1220</v>
      </c>
      <c r="O35" s="107">
        <f aca="true" t="shared" si="7" ref="O35:O43">SUM(H35+N35)</f>
        <v>1220</v>
      </c>
    </row>
    <row r="36" spans="3:15" s="15" customFormat="1" ht="18.75" customHeight="1">
      <c r="C36" s="55" t="s">
        <v>29</v>
      </c>
      <c r="D36" s="56"/>
      <c r="E36" s="57"/>
      <c r="F36" s="95">
        <v>0</v>
      </c>
      <c r="G36" s="95">
        <v>0</v>
      </c>
      <c r="H36" s="92">
        <f t="shared" si="5"/>
        <v>0</v>
      </c>
      <c r="I36" s="95">
        <v>57</v>
      </c>
      <c r="J36" s="91">
        <v>147</v>
      </c>
      <c r="K36" s="91">
        <v>299</v>
      </c>
      <c r="L36" s="91">
        <v>296</v>
      </c>
      <c r="M36" s="91">
        <v>416</v>
      </c>
      <c r="N36" s="101">
        <f t="shared" si="6"/>
        <v>1215</v>
      </c>
      <c r="O36" s="94">
        <f t="shared" si="7"/>
        <v>1215</v>
      </c>
    </row>
    <row r="37" spans="3:15" s="15" customFormat="1" ht="18.75" customHeight="1" thickBot="1">
      <c r="C37" s="55" t="s">
        <v>30</v>
      </c>
      <c r="D37" s="56"/>
      <c r="E37" s="58"/>
      <c r="F37" s="100">
        <v>0</v>
      </c>
      <c r="G37" s="100">
        <v>0</v>
      </c>
      <c r="H37" s="97">
        <f t="shared" si="5"/>
        <v>0</v>
      </c>
      <c r="I37" s="100">
        <v>0</v>
      </c>
      <c r="J37" s="96">
        <v>0</v>
      </c>
      <c r="K37" s="96">
        <v>0</v>
      </c>
      <c r="L37" s="96">
        <v>0</v>
      </c>
      <c r="M37" s="96">
        <v>5</v>
      </c>
      <c r="N37" s="102">
        <f t="shared" si="6"/>
        <v>5</v>
      </c>
      <c r="O37" s="99">
        <f t="shared" si="7"/>
        <v>5</v>
      </c>
    </row>
    <row r="38" spans="3:15" s="15" customFormat="1" ht="18.75" customHeight="1">
      <c r="C38" s="53" t="s">
        <v>53</v>
      </c>
      <c r="D38" s="54"/>
      <c r="E38" s="18"/>
      <c r="F38" s="103">
        <f>SUM(F39:F40)</f>
        <v>0</v>
      </c>
      <c r="G38" s="103">
        <f>SUM(G39:G40)</f>
        <v>0</v>
      </c>
      <c r="H38" s="104">
        <f t="shared" si="5"/>
        <v>0</v>
      </c>
      <c r="I38" s="103">
        <f>SUM(I39:I40)</f>
        <v>148</v>
      </c>
      <c r="J38" s="105">
        <f>SUM(J39:J40)</f>
        <v>185</v>
      </c>
      <c r="K38" s="105">
        <f>SUM(K39:K40)</f>
        <v>252</v>
      </c>
      <c r="L38" s="105">
        <f>SUM(L39:L40)</f>
        <v>188</v>
      </c>
      <c r="M38" s="105">
        <f>SUM(M39:M40)</f>
        <v>158</v>
      </c>
      <c r="N38" s="106">
        <f t="shared" si="6"/>
        <v>931</v>
      </c>
      <c r="O38" s="107">
        <f t="shared" si="7"/>
        <v>931</v>
      </c>
    </row>
    <row r="39" spans="3:15" s="15" customFormat="1" ht="18.75" customHeight="1">
      <c r="C39" s="55" t="s">
        <v>29</v>
      </c>
      <c r="D39" s="56"/>
      <c r="E39" s="56"/>
      <c r="F39" s="95">
        <v>0</v>
      </c>
      <c r="G39" s="95">
        <v>0</v>
      </c>
      <c r="H39" s="92">
        <f t="shared" si="5"/>
        <v>0</v>
      </c>
      <c r="I39" s="95">
        <v>147</v>
      </c>
      <c r="J39" s="91">
        <v>180</v>
      </c>
      <c r="K39" s="91">
        <v>249</v>
      </c>
      <c r="L39" s="91">
        <v>185</v>
      </c>
      <c r="M39" s="91">
        <v>154</v>
      </c>
      <c r="N39" s="101">
        <f t="shared" si="6"/>
        <v>915</v>
      </c>
      <c r="O39" s="94">
        <f t="shared" si="7"/>
        <v>915</v>
      </c>
    </row>
    <row r="40" spans="3:15" s="15" customFormat="1" ht="18.75" customHeight="1" thickBot="1">
      <c r="C40" s="55" t="s">
        <v>30</v>
      </c>
      <c r="D40" s="56"/>
      <c r="E40" s="56"/>
      <c r="F40" s="100">
        <v>0</v>
      </c>
      <c r="G40" s="100">
        <v>0</v>
      </c>
      <c r="H40" s="97">
        <f t="shared" si="5"/>
        <v>0</v>
      </c>
      <c r="I40" s="100">
        <v>1</v>
      </c>
      <c r="J40" s="96">
        <v>5</v>
      </c>
      <c r="K40" s="96">
        <v>3</v>
      </c>
      <c r="L40" s="96">
        <v>3</v>
      </c>
      <c r="M40" s="96">
        <v>4</v>
      </c>
      <c r="N40" s="102">
        <f t="shared" si="6"/>
        <v>16</v>
      </c>
      <c r="O40" s="99">
        <f t="shared" si="7"/>
        <v>16</v>
      </c>
    </row>
    <row r="41" spans="3:15" s="15" customFormat="1" ht="18.75" customHeight="1">
      <c r="C41" s="53" t="s">
        <v>54</v>
      </c>
      <c r="D41" s="54"/>
      <c r="E41" s="18"/>
      <c r="F41" s="103">
        <f>SUM(F42:F43)</f>
        <v>0</v>
      </c>
      <c r="G41" s="103">
        <f>SUM(G42:G43)</f>
        <v>0</v>
      </c>
      <c r="H41" s="104">
        <f t="shared" si="5"/>
        <v>0</v>
      </c>
      <c r="I41" s="103">
        <f>SUM(I42:I43)</f>
        <v>2</v>
      </c>
      <c r="J41" s="105">
        <f>SUM(J42:J43)</f>
        <v>4</v>
      </c>
      <c r="K41" s="105">
        <f>SUM(K42:K43)</f>
        <v>9</v>
      </c>
      <c r="L41" s="105">
        <f>SUM(L42:L43)</f>
        <v>34</v>
      </c>
      <c r="M41" s="105">
        <f>SUM(M42:M43)</f>
        <v>110</v>
      </c>
      <c r="N41" s="106">
        <f t="shared" si="6"/>
        <v>159</v>
      </c>
      <c r="O41" s="107">
        <f t="shared" si="7"/>
        <v>159</v>
      </c>
    </row>
    <row r="42" spans="3:15" s="15" customFormat="1" ht="18.75" customHeight="1">
      <c r="C42" s="55" t="s">
        <v>29</v>
      </c>
      <c r="D42" s="56"/>
      <c r="E42" s="56"/>
      <c r="F42" s="95">
        <v>0</v>
      </c>
      <c r="G42" s="95">
        <v>0</v>
      </c>
      <c r="H42" s="92">
        <f t="shared" si="5"/>
        <v>0</v>
      </c>
      <c r="I42" s="95">
        <v>2</v>
      </c>
      <c r="J42" s="91">
        <v>3</v>
      </c>
      <c r="K42" s="91">
        <v>9</v>
      </c>
      <c r="L42" s="91">
        <v>33</v>
      </c>
      <c r="M42" s="91">
        <v>108</v>
      </c>
      <c r="N42" s="101">
        <f t="shared" si="6"/>
        <v>155</v>
      </c>
      <c r="O42" s="94">
        <f t="shared" si="7"/>
        <v>155</v>
      </c>
    </row>
    <row r="43" spans="3:15" s="15" customFormat="1" ht="18.75" customHeight="1" thickBot="1">
      <c r="C43" s="59" t="s">
        <v>30</v>
      </c>
      <c r="D43" s="60"/>
      <c r="E43" s="60"/>
      <c r="F43" s="100">
        <v>0</v>
      </c>
      <c r="G43" s="100">
        <v>0</v>
      </c>
      <c r="H43" s="97">
        <f t="shared" si="5"/>
        <v>0</v>
      </c>
      <c r="I43" s="100">
        <v>0</v>
      </c>
      <c r="J43" s="96">
        <v>1</v>
      </c>
      <c r="K43" s="96">
        <v>0</v>
      </c>
      <c r="L43" s="96">
        <v>1</v>
      </c>
      <c r="M43" s="96">
        <v>2</v>
      </c>
      <c r="N43" s="102">
        <f t="shared" si="6"/>
        <v>4</v>
      </c>
      <c r="O43" s="99">
        <f t="shared" si="7"/>
        <v>4</v>
      </c>
    </row>
    <row r="44" spans="3:15" s="15" customFormat="1" ht="18.75" customHeight="1" thickBot="1">
      <c r="C44" s="59" t="s">
        <v>28</v>
      </c>
      <c r="D44" s="60"/>
      <c r="E44" s="60"/>
      <c r="F44" s="96">
        <v>0</v>
      </c>
      <c r="G44" s="108">
        <v>0</v>
      </c>
      <c r="H44" s="109">
        <f t="shared" si="5"/>
        <v>0</v>
      </c>
      <c r="I44" s="100">
        <v>207</v>
      </c>
      <c r="J44" s="96">
        <v>336</v>
      </c>
      <c r="K44" s="96">
        <v>559</v>
      </c>
      <c r="L44" s="96">
        <v>516</v>
      </c>
      <c r="M44" s="96">
        <v>688</v>
      </c>
      <c r="N44" s="102">
        <f t="shared" si="6"/>
        <v>2306</v>
      </c>
      <c r="O44" s="110">
        <f>H44+N44</f>
        <v>2306</v>
      </c>
    </row>
    <row r="45" s="15" customFormat="1" ht="12"/>
  </sheetData>
  <sheetProtection password="C7C4" sheet="1" objects="1" scenarios="1"/>
  <mergeCells count="9">
    <mergeCell ref="F33:H33"/>
    <mergeCell ref="O33:O34"/>
    <mergeCell ref="P19:P20"/>
    <mergeCell ref="P26:P27"/>
    <mergeCell ref="F19:H19"/>
    <mergeCell ref="F26:H26"/>
    <mergeCell ref="I19:O19"/>
    <mergeCell ref="I26:O26"/>
    <mergeCell ref="I33:N33"/>
  </mergeCells>
  <printOptions horizontalCentered="1"/>
  <pageMargins left="0.5905511811023623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R140"/>
  <sheetViews>
    <sheetView view="pageBreakPreview" zoomScaleNormal="80" zoomScaleSheetLayoutView="100" workbookViewId="0" topLeftCell="A1">
      <selection activeCell="A1" sqref="A1"/>
    </sheetView>
  </sheetViews>
  <sheetFormatPr defaultColWidth="9.00390625" defaultRowHeight="13.5"/>
  <cols>
    <col min="1" max="5" width="1.4921875" style="116" customWidth="1"/>
    <col min="6" max="6" width="30.75390625" style="116" customWidth="1"/>
    <col min="7" max="17" width="13.25390625" style="175" customWidth="1"/>
    <col min="18" max="18" width="1.4921875" style="116" customWidth="1"/>
    <col min="19" max="16384" width="8.00390625" style="116" customWidth="1"/>
  </cols>
  <sheetData>
    <row r="2" spans="1:17" s="112" customFormat="1" ht="17.25">
      <c r="A2" s="111" t="s">
        <v>65</v>
      </c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</row>
    <row r="3" spans="1:18" s="112" customFormat="1" ht="19.5" customHeight="1">
      <c r="A3" s="113" t="s">
        <v>16</v>
      </c>
      <c r="B3" s="113"/>
      <c r="C3" s="113"/>
      <c r="D3" s="113"/>
      <c r="E3" s="113"/>
      <c r="F3" s="113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13"/>
    </row>
    <row r="4" spans="1:18" s="112" customFormat="1" ht="19.5" customHeight="1">
      <c r="A4" s="113" t="str">
        <f>'様式１'!A5</f>
        <v>平成２３年１月月報</v>
      </c>
      <c r="B4" s="113"/>
      <c r="C4" s="113"/>
      <c r="D4" s="113"/>
      <c r="E4" s="113"/>
      <c r="F4" s="113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13"/>
    </row>
    <row r="5" spans="1:17" s="115" customFormat="1" ht="13.5">
      <c r="A5" s="114"/>
      <c r="B5" s="114"/>
      <c r="C5" s="114"/>
      <c r="D5" s="114"/>
      <c r="E5" s="114"/>
      <c r="F5" s="114"/>
      <c r="G5" s="173"/>
      <c r="H5" s="173"/>
      <c r="I5" s="173"/>
      <c r="J5" s="173"/>
      <c r="K5" s="173"/>
      <c r="L5" s="173"/>
      <c r="M5" s="174"/>
      <c r="N5" s="174"/>
      <c r="O5" s="174"/>
      <c r="P5" s="174"/>
      <c r="Q5" s="174"/>
    </row>
    <row r="6" ht="12">
      <c r="A6" s="116" t="s">
        <v>66</v>
      </c>
    </row>
    <row r="7" ht="12">
      <c r="B7" s="116" t="s">
        <v>67</v>
      </c>
    </row>
    <row r="8" ht="12.75" thickBot="1">
      <c r="D8" s="116" t="s">
        <v>88</v>
      </c>
    </row>
    <row r="9" spans="2:17" ht="18.75" customHeight="1">
      <c r="B9" s="117"/>
      <c r="C9" s="294" t="s">
        <v>68</v>
      </c>
      <c r="D9" s="295"/>
      <c r="E9" s="295"/>
      <c r="F9" s="296"/>
      <c r="G9" s="300" t="s">
        <v>49</v>
      </c>
      <c r="H9" s="301"/>
      <c r="I9" s="302"/>
      <c r="J9" s="303" t="s">
        <v>50</v>
      </c>
      <c r="K9" s="301"/>
      <c r="L9" s="301"/>
      <c r="M9" s="301"/>
      <c r="N9" s="301"/>
      <c r="O9" s="301"/>
      <c r="P9" s="302"/>
      <c r="Q9" s="292" t="s">
        <v>47</v>
      </c>
    </row>
    <row r="10" spans="1:18" ht="28.5" customHeight="1">
      <c r="A10" s="118"/>
      <c r="B10" s="118"/>
      <c r="C10" s="297"/>
      <c r="D10" s="298"/>
      <c r="E10" s="298"/>
      <c r="F10" s="299"/>
      <c r="G10" s="176" t="s">
        <v>89</v>
      </c>
      <c r="H10" s="177" t="s">
        <v>90</v>
      </c>
      <c r="I10" s="178" t="s">
        <v>45</v>
      </c>
      <c r="J10" s="179" t="s">
        <v>46</v>
      </c>
      <c r="K10" s="177" t="s">
        <v>10</v>
      </c>
      <c r="L10" s="176" t="s">
        <v>11</v>
      </c>
      <c r="M10" s="176" t="s">
        <v>12</v>
      </c>
      <c r="N10" s="176" t="s">
        <v>13</v>
      </c>
      <c r="O10" s="177" t="s">
        <v>14</v>
      </c>
      <c r="P10" s="178" t="s">
        <v>2</v>
      </c>
      <c r="Q10" s="293"/>
      <c r="R10" s="118"/>
    </row>
    <row r="11" spans="1:18" ht="18" customHeight="1">
      <c r="A11" s="118"/>
      <c r="B11" s="118"/>
      <c r="C11" s="123" t="s">
        <v>69</v>
      </c>
      <c r="D11" s="124"/>
      <c r="E11" s="124"/>
      <c r="F11" s="124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1"/>
      <c r="R11" s="118"/>
    </row>
    <row r="12" spans="1:18" ht="18" customHeight="1">
      <c r="A12" s="118"/>
      <c r="B12" s="118"/>
      <c r="C12" s="127" t="s">
        <v>70</v>
      </c>
      <c r="D12" s="128"/>
      <c r="E12" s="128"/>
      <c r="F12" s="129"/>
      <c r="G12" s="182">
        <f aca="true" t="shared" si="0" ref="G12:Q12">G13+G19+G22+G26+G30+G31</f>
        <v>4820</v>
      </c>
      <c r="H12" s="183">
        <f t="shared" si="0"/>
        <v>3521</v>
      </c>
      <c r="I12" s="184">
        <f t="shared" si="0"/>
        <v>8341</v>
      </c>
      <c r="J12" s="185">
        <f>J13+J19+J22+J26+J30+J31</f>
        <v>0</v>
      </c>
      <c r="K12" s="183">
        <f t="shared" si="0"/>
        <v>6433</v>
      </c>
      <c r="L12" s="182">
        <f t="shared" si="0"/>
        <v>5054</v>
      </c>
      <c r="M12" s="182">
        <f t="shared" si="0"/>
        <v>4340</v>
      </c>
      <c r="N12" s="182">
        <f t="shared" si="0"/>
        <v>2659</v>
      </c>
      <c r="O12" s="183">
        <f t="shared" si="0"/>
        <v>2838</v>
      </c>
      <c r="P12" s="182">
        <f t="shared" si="0"/>
        <v>21324</v>
      </c>
      <c r="Q12" s="186">
        <f t="shared" si="0"/>
        <v>29665</v>
      </c>
      <c r="R12" s="118"/>
    </row>
    <row r="13" spans="1:18" ht="18" customHeight="1">
      <c r="A13" s="118"/>
      <c r="B13" s="118"/>
      <c r="C13" s="130"/>
      <c r="D13" s="131" t="s">
        <v>91</v>
      </c>
      <c r="E13" s="132"/>
      <c r="F13" s="132"/>
      <c r="G13" s="187">
        <f aca="true" t="shared" si="1" ref="G13:Q13">SUM(G14:G18)</f>
        <v>1605</v>
      </c>
      <c r="H13" s="188">
        <f t="shared" si="1"/>
        <v>1016</v>
      </c>
      <c r="I13" s="189">
        <f t="shared" si="1"/>
        <v>2621</v>
      </c>
      <c r="J13" s="190">
        <f t="shared" si="1"/>
        <v>0</v>
      </c>
      <c r="K13" s="188">
        <f t="shared" si="1"/>
        <v>1975</v>
      </c>
      <c r="L13" s="187">
        <f t="shared" si="1"/>
        <v>1518</v>
      </c>
      <c r="M13" s="187">
        <f t="shared" si="1"/>
        <v>1369</v>
      </c>
      <c r="N13" s="187">
        <f t="shared" si="1"/>
        <v>907</v>
      </c>
      <c r="O13" s="188">
        <f t="shared" si="1"/>
        <v>1342</v>
      </c>
      <c r="P13" s="187">
        <f t="shared" si="1"/>
        <v>7111</v>
      </c>
      <c r="Q13" s="191">
        <f t="shared" si="1"/>
        <v>9732</v>
      </c>
      <c r="R13" s="118"/>
    </row>
    <row r="14" spans="1:18" ht="18" customHeight="1">
      <c r="A14" s="118"/>
      <c r="B14" s="118"/>
      <c r="C14" s="130"/>
      <c r="D14" s="133"/>
      <c r="E14" s="134" t="s">
        <v>92</v>
      </c>
      <c r="F14" s="135"/>
      <c r="G14" s="187">
        <v>1408</v>
      </c>
      <c r="H14" s="188">
        <v>769</v>
      </c>
      <c r="I14" s="189">
        <f>SUM(G14:H14)</f>
        <v>2177</v>
      </c>
      <c r="J14" s="190">
        <v>0</v>
      </c>
      <c r="K14" s="188">
        <v>1296</v>
      </c>
      <c r="L14" s="187">
        <v>791</v>
      </c>
      <c r="M14" s="187">
        <v>650</v>
      </c>
      <c r="N14" s="187">
        <v>409</v>
      </c>
      <c r="O14" s="188">
        <v>479</v>
      </c>
      <c r="P14" s="187">
        <f>SUM(J14:O14)</f>
        <v>3625</v>
      </c>
      <c r="Q14" s="191">
        <f>I14+P14</f>
        <v>5802</v>
      </c>
      <c r="R14" s="118"/>
    </row>
    <row r="15" spans="1:18" ht="18" customHeight="1">
      <c r="A15" s="118"/>
      <c r="B15" s="118"/>
      <c r="C15" s="130"/>
      <c r="D15" s="133"/>
      <c r="E15" s="134" t="s">
        <v>93</v>
      </c>
      <c r="F15" s="135"/>
      <c r="G15" s="187">
        <v>0</v>
      </c>
      <c r="H15" s="188">
        <v>1</v>
      </c>
      <c r="I15" s="189">
        <f>SUM(G15:H15)</f>
        <v>1</v>
      </c>
      <c r="J15" s="190">
        <v>0</v>
      </c>
      <c r="K15" s="188">
        <v>2</v>
      </c>
      <c r="L15" s="187">
        <v>14</v>
      </c>
      <c r="M15" s="187">
        <v>28</v>
      </c>
      <c r="N15" s="187">
        <v>38</v>
      </c>
      <c r="O15" s="188">
        <v>175</v>
      </c>
      <c r="P15" s="187">
        <f>SUM(J15:O15)</f>
        <v>257</v>
      </c>
      <c r="Q15" s="191">
        <f>I15+P15</f>
        <v>258</v>
      </c>
      <c r="R15" s="118"/>
    </row>
    <row r="16" spans="1:18" ht="18" customHeight="1">
      <c r="A16" s="118"/>
      <c r="B16" s="118"/>
      <c r="C16" s="130"/>
      <c r="D16" s="133"/>
      <c r="E16" s="134" t="s">
        <v>94</v>
      </c>
      <c r="F16" s="135"/>
      <c r="G16" s="187">
        <v>89</v>
      </c>
      <c r="H16" s="188">
        <v>126</v>
      </c>
      <c r="I16" s="189">
        <f>SUM(G16:H16)</f>
        <v>215</v>
      </c>
      <c r="J16" s="190">
        <v>0</v>
      </c>
      <c r="K16" s="188">
        <v>282</v>
      </c>
      <c r="L16" s="187">
        <v>306</v>
      </c>
      <c r="M16" s="187">
        <v>292</v>
      </c>
      <c r="N16" s="187">
        <v>206</v>
      </c>
      <c r="O16" s="188">
        <v>325</v>
      </c>
      <c r="P16" s="187">
        <f>SUM(J16:O16)</f>
        <v>1411</v>
      </c>
      <c r="Q16" s="191">
        <f>I16+P16</f>
        <v>1626</v>
      </c>
      <c r="R16" s="118"/>
    </row>
    <row r="17" spans="1:18" ht="18" customHeight="1">
      <c r="A17" s="118"/>
      <c r="B17" s="118"/>
      <c r="C17" s="130"/>
      <c r="D17" s="133"/>
      <c r="E17" s="134" t="s">
        <v>95</v>
      </c>
      <c r="F17" s="135"/>
      <c r="G17" s="187">
        <v>14</v>
      </c>
      <c r="H17" s="188">
        <v>16</v>
      </c>
      <c r="I17" s="189">
        <f>SUM(G17:H17)</f>
        <v>30</v>
      </c>
      <c r="J17" s="190">
        <v>0</v>
      </c>
      <c r="K17" s="188">
        <v>26</v>
      </c>
      <c r="L17" s="187">
        <v>30</v>
      </c>
      <c r="M17" s="187">
        <v>17</v>
      </c>
      <c r="N17" s="187">
        <v>19</v>
      </c>
      <c r="O17" s="188">
        <v>21</v>
      </c>
      <c r="P17" s="187">
        <f>SUM(J17:O17)</f>
        <v>113</v>
      </c>
      <c r="Q17" s="191">
        <f>I17+P17</f>
        <v>143</v>
      </c>
      <c r="R17" s="118"/>
    </row>
    <row r="18" spans="1:18" ht="18" customHeight="1">
      <c r="A18" s="118"/>
      <c r="B18" s="118"/>
      <c r="C18" s="130"/>
      <c r="D18" s="133"/>
      <c r="E18" s="290" t="s">
        <v>96</v>
      </c>
      <c r="F18" s="291"/>
      <c r="G18" s="187">
        <v>94</v>
      </c>
      <c r="H18" s="188">
        <v>104</v>
      </c>
      <c r="I18" s="189">
        <f>SUM(G18:H18)</f>
        <v>198</v>
      </c>
      <c r="J18" s="190">
        <v>0</v>
      </c>
      <c r="K18" s="188">
        <v>369</v>
      </c>
      <c r="L18" s="187">
        <v>377</v>
      </c>
      <c r="M18" s="187">
        <v>382</v>
      </c>
      <c r="N18" s="187">
        <v>235</v>
      </c>
      <c r="O18" s="188">
        <v>342</v>
      </c>
      <c r="P18" s="187">
        <f>SUM(J18:O18)</f>
        <v>1705</v>
      </c>
      <c r="Q18" s="191">
        <f>I18+P18</f>
        <v>1903</v>
      </c>
      <c r="R18" s="118"/>
    </row>
    <row r="19" spans="1:18" ht="18" customHeight="1">
      <c r="A19" s="118"/>
      <c r="B19" s="118"/>
      <c r="C19" s="130"/>
      <c r="D19" s="131" t="s">
        <v>71</v>
      </c>
      <c r="E19" s="136"/>
      <c r="F19" s="135"/>
      <c r="G19" s="187">
        <f aca="true" t="shared" si="2" ref="G19:Q19">SUM(G20:G21)</f>
        <v>660</v>
      </c>
      <c r="H19" s="188">
        <f t="shared" si="2"/>
        <v>601</v>
      </c>
      <c r="I19" s="189">
        <f t="shared" si="2"/>
        <v>1261</v>
      </c>
      <c r="J19" s="190">
        <f t="shared" si="2"/>
        <v>0</v>
      </c>
      <c r="K19" s="188">
        <f t="shared" si="2"/>
        <v>1214</v>
      </c>
      <c r="L19" s="187">
        <f>SUM(L20:L21)</f>
        <v>949</v>
      </c>
      <c r="M19" s="187">
        <f t="shared" si="2"/>
        <v>756</v>
      </c>
      <c r="N19" s="187">
        <f t="shared" si="2"/>
        <v>406</v>
      </c>
      <c r="O19" s="188">
        <f t="shared" si="2"/>
        <v>210</v>
      </c>
      <c r="P19" s="187">
        <f>SUM(P20:P21)</f>
        <v>3535</v>
      </c>
      <c r="Q19" s="191">
        <f t="shared" si="2"/>
        <v>4796</v>
      </c>
      <c r="R19" s="118"/>
    </row>
    <row r="20" spans="1:18" ht="18" customHeight="1">
      <c r="A20" s="118"/>
      <c r="B20" s="118"/>
      <c r="C20" s="130"/>
      <c r="D20" s="133"/>
      <c r="E20" s="137" t="s">
        <v>97</v>
      </c>
      <c r="F20" s="137"/>
      <c r="G20" s="187">
        <v>533</v>
      </c>
      <c r="H20" s="188">
        <v>486</v>
      </c>
      <c r="I20" s="189">
        <f>SUM(G20:H20)</f>
        <v>1019</v>
      </c>
      <c r="J20" s="190">
        <v>0</v>
      </c>
      <c r="K20" s="188">
        <v>990</v>
      </c>
      <c r="L20" s="187">
        <v>728</v>
      </c>
      <c r="M20" s="187">
        <v>590</v>
      </c>
      <c r="N20" s="187">
        <v>322</v>
      </c>
      <c r="O20" s="188">
        <v>180</v>
      </c>
      <c r="P20" s="187">
        <f>SUM(J20:O20)</f>
        <v>2810</v>
      </c>
      <c r="Q20" s="191">
        <f>I20+P20</f>
        <v>3829</v>
      </c>
      <c r="R20" s="118"/>
    </row>
    <row r="21" spans="1:18" ht="18" customHeight="1">
      <c r="A21" s="118"/>
      <c r="B21" s="118"/>
      <c r="C21" s="130"/>
      <c r="D21" s="133"/>
      <c r="E21" s="137" t="s">
        <v>98</v>
      </c>
      <c r="F21" s="137"/>
      <c r="G21" s="187">
        <v>127</v>
      </c>
      <c r="H21" s="188">
        <v>115</v>
      </c>
      <c r="I21" s="189">
        <f>SUM(G21:H21)</f>
        <v>242</v>
      </c>
      <c r="J21" s="190">
        <v>0</v>
      </c>
      <c r="K21" s="188">
        <v>224</v>
      </c>
      <c r="L21" s="187">
        <v>221</v>
      </c>
      <c r="M21" s="187">
        <v>166</v>
      </c>
      <c r="N21" s="187">
        <v>84</v>
      </c>
      <c r="O21" s="188">
        <v>30</v>
      </c>
      <c r="P21" s="187">
        <f>SUM(J21:O21)</f>
        <v>725</v>
      </c>
      <c r="Q21" s="191">
        <f>I21+P21</f>
        <v>967</v>
      </c>
      <c r="R21" s="118"/>
    </row>
    <row r="22" spans="1:18" ht="18" customHeight="1">
      <c r="A22" s="118"/>
      <c r="B22" s="118"/>
      <c r="C22" s="130"/>
      <c r="D22" s="131" t="s">
        <v>72</v>
      </c>
      <c r="E22" s="132"/>
      <c r="F22" s="132"/>
      <c r="G22" s="187">
        <f aca="true" t="shared" si="3" ref="G22:Q22">SUM(G23:G25)</f>
        <v>6</v>
      </c>
      <c r="H22" s="188">
        <f t="shared" si="3"/>
        <v>25</v>
      </c>
      <c r="I22" s="189">
        <f t="shared" si="3"/>
        <v>31</v>
      </c>
      <c r="J22" s="190">
        <f t="shared" si="3"/>
        <v>0</v>
      </c>
      <c r="K22" s="188">
        <f t="shared" si="3"/>
        <v>156</v>
      </c>
      <c r="L22" s="187">
        <f t="shared" si="3"/>
        <v>186</v>
      </c>
      <c r="M22" s="187">
        <f t="shared" si="3"/>
        <v>218</v>
      </c>
      <c r="N22" s="187">
        <f t="shared" si="3"/>
        <v>154</v>
      </c>
      <c r="O22" s="188">
        <f t="shared" si="3"/>
        <v>139</v>
      </c>
      <c r="P22" s="187">
        <f t="shared" si="3"/>
        <v>853</v>
      </c>
      <c r="Q22" s="191">
        <f t="shared" si="3"/>
        <v>884</v>
      </c>
      <c r="R22" s="118"/>
    </row>
    <row r="23" spans="1:18" ht="18" customHeight="1">
      <c r="A23" s="118"/>
      <c r="B23" s="118"/>
      <c r="C23" s="130"/>
      <c r="D23" s="133"/>
      <c r="E23" s="134" t="s">
        <v>99</v>
      </c>
      <c r="F23" s="135"/>
      <c r="G23" s="187">
        <v>6</v>
      </c>
      <c r="H23" s="188">
        <v>23</v>
      </c>
      <c r="I23" s="189">
        <f>SUM(G23:H23)</f>
        <v>29</v>
      </c>
      <c r="J23" s="190">
        <v>0</v>
      </c>
      <c r="K23" s="188">
        <v>137</v>
      </c>
      <c r="L23" s="187">
        <v>152</v>
      </c>
      <c r="M23" s="187">
        <v>179</v>
      </c>
      <c r="N23" s="187">
        <v>127</v>
      </c>
      <c r="O23" s="188">
        <v>112</v>
      </c>
      <c r="P23" s="187">
        <f>SUM(J23:O23)</f>
        <v>707</v>
      </c>
      <c r="Q23" s="191">
        <f>I23+P23</f>
        <v>736</v>
      </c>
      <c r="R23" s="118"/>
    </row>
    <row r="24" spans="1:18" ht="18" customHeight="1">
      <c r="A24" s="118"/>
      <c r="B24" s="118"/>
      <c r="C24" s="130"/>
      <c r="D24" s="133"/>
      <c r="E24" s="284" t="s">
        <v>100</v>
      </c>
      <c r="F24" s="286"/>
      <c r="G24" s="187">
        <v>0</v>
      </c>
      <c r="H24" s="188">
        <v>2</v>
      </c>
      <c r="I24" s="189">
        <f>SUM(G24:H24)</f>
        <v>2</v>
      </c>
      <c r="J24" s="190">
        <v>0</v>
      </c>
      <c r="K24" s="188">
        <v>19</v>
      </c>
      <c r="L24" s="187">
        <v>34</v>
      </c>
      <c r="M24" s="187">
        <v>39</v>
      </c>
      <c r="N24" s="187">
        <v>27</v>
      </c>
      <c r="O24" s="188">
        <v>27</v>
      </c>
      <c r="P24" s="187">
        <f>SUM(J24:O24)</f>
        <v>146</v>
      </c>
      <c r="Q24" s="191">
        <f>I24+P24</f>
        <v>148</v>
      </c>
      <c r="R24" s="118"/>
    </row>
    <row r="25" spans="1:18" ht="18" customHeight="1">
      <c r="A25" s="118"/>
      <c r="B25" s="118"/>
      <c r="C25" s="130"/>
      <c r="D25" s="137"/>
      <c r="E25" s="284" t="s">
        <v>101</v>
      </c>
      <c r="F25" s="286"/>
      <c r="G25" s="187">
        <v>0</v>
      </c>
      <c r="H25" s="188">
        <v>0</v>
      </c>
      <c r="I25" s="189">
        <f>SUM(G25:H25)</f>
        <v>0</v>
      </c>
      <c r="J25" s="190">
        <v>0</v>
      </c>
      <c r="K25" s="188">
        <v>0</v>
      </c>
      <c r="L25" s="187">
        <v>0</v>
      </c>
      <c r="M25" s="187">
        <v>0</v>
      </c>
      <c r="N25" s="187">
        <v>0</v>
      </c>
      <c r="O25" s="188">
        <v>0</v>
      </c>
      <c r="P25" s="187">
        <f>SUM(J25:O25)</f>
        <v>0</v>
      </c>
      <c r="Q25" s="191">
        <f>I25+P25</f>
        <v>0</v>
      </c>
      <c r="R25" s="118"/>
    </row>
    <row r="26" spans="1:18" ht="18" customHeight="1">
      <c r="A26" s="118"/>
      <c r="B26" s="118"/>
      <c r="C26" s="130"/>
      <c r="D26" s="131" t="s">
        <v>73</v>
      </c>
      <c r="E26" s="132"/>
      <c r="F26" s="138"/>
      <c r="G26" s="187">
        <f aca="true" t="shared" si="4" ref="G26:Q26">SUM(G27:G29)</f>
        <v>487</v>
      </c>
      <c r="H26" s="188">
        <f t="shared" si="4"/>
        <v>543</v>
      </c>
      <c r="I26" s="189">
        <f t="shared" si="4"/>
        <v>1030</v>
      </c>
      <c r="J26" s="190">
        <f t="shared" si="4"/>
        <v>0</v>
      </c>
      <c r="K26" s="188">
        <f t="shared" si="4"/>
        <v>989</v>
      </c>
      <c r="L26" s="187">
        <f t="shared" si="4"/>
        <v>927</v>
      </c>
      <c r="M26" s="187">
        <f t="shared" si="4"/>
        <v>851</v>
      </c>
      <c r="N26" s="187">
        <f t="shared" si="4"/>
        <v>549</v>
      </c>
      <c r="O26" s="188">
        <f t="shared" si="4"/>
        <v>538</v>
      </c>
      <c r="P26" s="187">
        <f t="shared" si="4"/>
        <v>3854</v>
      </c>
      <c r="Q26" s="191">
        <f t="shared" si="4"/>
        <v>4884</v>
      </c>
      <c r="R26" s="118"/>
    </row>
    <row r="27" spans="1:18" ht="18" customHeight="1">
      <c r="A27" s="118"/>
      <c r="B27" s="118"/>
      <c r="C27" s="130"/>
      <c r="D27" s="133"/>
      <c r="E27" s="139" t="s">
        <v>102</v>
      </c>
      <c r="F27" s="135"/>
      <c r="G27" s="187">
        <v>437</v>
      </c>
      <c r="H27" s="188">
        <v>506</v>
      </c>
      <c r="I27" s="189">
        <f>SUM(G27:H27)</f>
        <v>943</v>
      </c>
      <c r="J27" s="190">
        <v>0</v>
      </c>
      <c r="K27" s="188">
        <v>912</v>
      </c>
      <c r="L27" s="187">
        <v>875</v>
      </c>
      <c r="M27" s="187">
        <v>804</v>
      </c>
      <c r="N27" s="187">
        <v>527</v>
      </c>
      <c r="O27" s="188">
        <v>525</v>
      </c>
      <c r="P27" s="187">
        <f>SUM(J27:O27)</f>
        <v>3643</v>
      </c>
      <c r="Q27" s="191">
        <f>I27+P27</f>
        <v>4586</v>
      </c>
      <c r="R27" s="118"/>
    </row>
    <row r="28" spans="1:18" ht="18" customHeight="1">
      <c r="A28" s="118"/>
      <c r="B28" s="118"/>
      <c r="C28" s="130"/>
      <c r="D28" s="140"/>
      <c r="E28" s="137" t="s">
        <v>74</v>
      </c>
      <c r="F28" s="141"/>
      <c r="G28" s="187">
        <v>27</v>
      </c>
      <c r="H28" s="188">
        <v>18</v>
      </c>
      <c r="I28" s="189">
        <f>SUM(G28:H28)</f>
        <v>45</v>
      </c>
      <c r="J28" s="190">
        <v>0</v>
      </c>
      <c r="K28" s="188">
        <v>46</v>
      </c>
      <c r="L28" s="187">
        <v>38</v>
      </c>
      <c r="M28" s="187">
        <v>33</v>
      </c>
      <c r="N28" s="187">
        <v>19</v>
      </c>
      <c r="O28" s="188">
        <v>8</v>
      </c>
      <c r="P28" s="187">
        <f>SUM(J28:O28)</f>
        <v>144</v>
      </c>
      <c r="Q28" s="191">
        <f>I28+P28</f>
        <v>189</v>
      </c>
      <c r="R28" s="118"/>
    </row>
    <row r="29" spans="1:18" ht="18" customHeight="1">
      <c r="A29" s="118"/>
      <c r="B29" s="118"/>
      <c r="C29" s="130"/>
      <c r="D29" s="142"/>
      <c r="E29" s="134" t="s">
        <v>75</v>
      </c>
      <c r="F29" s="143"/>
      <c r="G29" s="187">
        <v>23</v>
      </c>
      <c r="H29" s="188">
        <v>19</v>
      </c>
      <c r="I29" s="189">
        <f>SUM(G29:H29)</f>
        <v>42</v>
      </c>
      <c r="J29" s="190">
        <v>0</v>
      </c>
      <c r="K29" s="188">
        <v>31</v>
      </c>
      <c r="L29" s="187">
        <v>14</v>
      </c>
      <c r="M29" s="187">
        <v>14</v>
      </c>
      <c r="N29" s="187">
        <v>3</v>
      </c>
      <c r="O29" s="188">
        <v>5</v>
      </c>
      <c r="P29" s="187">
        <f>SUM(J29:O29)</f>
        <v>67</v>
      </c>
      <c r="Q29" s="191">
        <f>I29+P29</f>
        <v>109</v>
      </c>
      <c r="R29" s="118"/>
    </row>
    <row r="30" spans="1:18" ht="18" customHeight="1">
      <c r="A30" s="118"/>
      <c r="B30" s="118"/>
      <c r="C30" s="130"/>
      <c r="D30" s="133" t="s">
        <v>76</v>
      </c>
      <c r="E30" s="144"/>
      <c r="F30" s="144"/>
      <c r="G30" s="187">
        <v>68</v>
      </c>
      <c r="H30" s="188">
        <v>59</v>
      </c>
      <c r="I30" s="189">
        <f>SUM(G30:H30)</f>
        <v>127</v>
      </c>
      <c r="J30" s="190">
        <v>0</v>
      </c>
      <c r="K30" s="188">
        <v>129</v>
      </c>
      <c r="L30" s="187">
        <v>111</v>
      </c>
      <c r="M30" s="187">
        <v>115</v>
      </c>
      <c r="N30" s="187">
        <v>69</v>
      </c>
      <c r="O30" s="188">
        <v>83</v>
      </c>
      <c r="P30" s="187">
        <f>SUM(J30:O30)</f>
        <v>507</v>
      </c>
      <c r="Q30" s="191">
        <f>I30+P30</f>
        <v>634</v>
      </c>
      <c r="R30" s="118"/>
    </row>
    <row r="31" spans="1:18" ht="18" customHeight="1">
      <c r="A31" s="118"/>
      <c r="B31" s="118"/>
      <c r="C31" s="145"/>
      <c r="D31" s="146" t="s">
        <v>103</v>
      </c>
      <c r="E31" s="147"/>
      <c r="F31" s="147"/>
      <c r="G31" s="192">
        <v>1994</v>
      </c>
      <c r="H31" s="193">
        <v>1277</v>
      </c>
      <c r="I31" s="194">
        <f>SUM(G31:H31)</f>
        <v>3271</v>
      </c>
      <c r="J31" s="195">
        <v>0</v>
      </c>
      <c r="K31" s="193">
        <v>1970</v>
      </c>
      <c r="L31" s="192">
        <v>1363</v>
      </c>
      <c r="M31" s="192">
        <v>1031</v>
      </c>
      <c r="N31" s="192">
        <v>574</v>
      </c>
      <c r="O31" s="193">
        <v>526</v>
      </c>
      <c r="P31" s="194">
        <f>SUM(J31:O31)</f>
        <v>5464</v>
      </c>
      <c r="Q31" s="196">
        <f>I31+P31</f>
        <v>8735</v>
      </c>
      <c r="R31" s="118"/>
    </row>
    <row r="32" spans="1:18" ht="18" customHeight="1">
      <c r="A32" s="118"/>
      <c r="B32" s="118"/>
      <c r="C32" s="127" t="s">
        <v>77</v>
      </c>
      <c r="D32" s="148"/>
      <c r="E32" s="149"/>
      <c r="F32" s="150"/>
      <c r="G32" s="182">
        <f aca="true" t="shared" si="5" ref="G32:Q32">SUM(G33:G38)</f>
        <v>2</v>
      </c>
      <c r="H32" s="183">
        <f t="shared" si="5"/>
        <v>9</v>
      </c>
      <c r="I32" s="184">
        <f t="shared" si="5"/>
        <v>11</v>
      </c>
      <c r="J32" s="185">
        <f t="shared" si="5"/>
        <v>0</v>
      </c>
      <c r="K32" s="183">
        <f t="shared" si="5"/>
        <v>123</v>
      </c>
      <c r="L32" s="182">
        <f t="shared" si="5"/>
        <v>122</v>
      </c>
      <c r="M32" s="182">
        <f t="shared" si="5"/>
        <v>130</v>
      </c>
      <c r="N32" s="182">
        <f t="shared" si="5"/>
        <v>86</v>
      </c>
      <c r="O32" s="183">
        <f t="shared" si="5"/>
        <v>70</v>
      </c>
      <c r="P32" s="182">
        <f t="shared" si="5"/>
        <v>531</v>
      </c>
      <c r="Q32" s="186">
        <f t="shared" si="5"/>
        <v>542</v>
      </c>
      <c r="R32" s="118"/>
    </row>
    <row r="33" spans="1:18" ht="18" customHeight="1">
      <c r="A33" s="118"/>
      <c r="B33" s="118"/>
      <c r="C33" s="130"/>
      <c r="D33" s="284" t="s">
        <v>78</v>
      </c>
      <c r="E33" s="285"/>
      <c r="F33" s="286"/>
      <c r="G33" s="197"/>
      <c r="H33" s="198"/>
      <c r="I33" s="199"/>
      <c r="J33" s="200"/>
      <c r="K33" s="188">
        <v>0</v>
      </c>
      <c r="L33" s="187">
        <v>0</v>
      </c>
      <c r="M33" s="187">
        <v>0</v>
      </c>
      <c r="N33" s="187">
        <v>0</v>
      </c>
      <c r="O33" s="188">
        <v>0</v>
      </c>
      <c r="P33" s="187">
        <f aca="true" t="shared" si="6" ref="P33:P38">SUM(J33:O33)</f>
        <v>0</v>
      </c>
      <c r="Q33" s="191">
        <f aca="true" t="shared" si="7" ref="Q33:Q38">I33+P33</f>
        <v>0</v>
      </c>
      <c r="R33" s="118"/>
    </row>
    <row r="34" spans="1:18" ht="18" customHeight="1">
      <c r="A34" s="118"/>
      <c r="B34" s="118"/>
      <c r="C34" s="130"/>
      <c r="D34" s="284" t="s">
        <v>79</v>
      </c>
      <c r="E34" s="285"/>
      <c r="F34" s="286"/>
      <c r="G34" s="187">
        <v>0</v>
      </c>
      <c r="H34" s="188">
        <v>2</v>
      </c>
      <c r="I34" s="189">
        <f>SUM(G34:H34)</f>
        <v>2</v>
      </c>
      <c r="J34" s="190">
        <v>0</v>
      </c>
      <c r="K34" s="188">
        <v>26</v>
      </c>
      <c r="L34" s="187">
        <v>22</v>
      </c>
      <c r="M34" s="187">
        <v>33</v>
      </c>
      <c r="N34" s="187">
        <v>26</v>
      </c>
      <c r="O34" s="188">
        <v>31</v>
      </c>
      <c r="P34" s="187">
        <f t="shared" si="6"/>
        <v>138</v>
      </c>
      <c r="Q34" s="191">
        <f t="shared" si="7"/>
        <v>140</v>
      </c>
      <c r="R34" s="118"/>
    </row>
    <row r="35" spans="1:18" ht="18" customHeight="1">
      <c r="A35" s="118"/>
      <c r="B35" s="118"/>
      <c r="C35" s="130"/>
      <c r="D35" s="284" t="s">
        <v>80</v>
      </c>
      <c r="E35" s="285"/>
      <c r="F35" s="286"/>
      <c r="G35" s="187">
        <v>2</v>
      </c>
      <c r="H35" s="188">
        <v>3</v>
      </c>
      <c r="I35" s="189">
        <f>SUM(G35:H35)</f>
        <v>5</v>
      </c>
      <c r="J35" s="190">
        <v>0</v>
      </c>
      <c r="K35" s="188">
        <v>16</v>
      </c>
      <c r="L35" s="187">
        <v>21</v>
      </c>
      <c r="M35" s="187">
        <v>17</v>
      </c>
      <c r="N35" s="187">
        <v>15</v>
      </c>
      <c r="O35" s="188">
        <v>8</v>
      </c>
      <c r="P35" s="187">
        <f t="shared" si="6"/>
        <v>77</v>
      </c>
      <c r="Q35" s="191">
        <f t="shared" si="7"/>
        <v>82</v>
      </c>
      <c r="R35" s="118"/>
    </row>
    <row r="36" spans="1:18" ht="18" customHeight="1">
      <c r="A36" s="118"/>
      <c r="B36" s="118"/>
      <c r="C36" s="130"/>
      <c r="D36" s="284" t="s">
        <v>81</v>
      </c>
      <c r="E36" s="285"/>
      <c r="F36" s="286"/>
      <c r="G36" s="198"/>
      <c r="H36" s="188">
        <v>4</v>
      </c>
      <c r="I36" s="189">
        <f>SUM(G36:H36)</f>
        <v>4</v>
      </c>
      <c r="J36" s="200"/>
      <c r="K36" s="188">
        <v>81</v>
      </c>
      <c r="L36" s="187">
        <v>79</v>
      </c>
      <c r="M36" s="187">
        <v>80</v>
      </c>
      <c r="N36" s="187">
        <v>45</v>
      </c>
      <c r="O36" s="188">
        <v>31</v>
      </c>
      <c r="P36" s="187">
        <f t="shared" si="6"/>
        <v>316</v>
      </c>
      <c r="Q36" s="191">
        <f t="shared" si="7"/>
        <v>320</v>
      </c>
      <c r="R36" s="118"/>
    </row>
    <row r="37" spans="1:18" ht="18" customHeight="1">
      <c r="A37" s="118"/>
      <c r="B37" s="118"/>
      <c r="C37" s="130"/>
      <c r="D37" s="284" t="s">
        <v>82</v>
      </c>
      <c r="E37" s="285"/>
      <c r="F37" s="286"/>
      <c r="G37" s="197"/>
      <c r="H37" s="198"/>
      <c r="I37" s="199"/>
      <c r="J37" s="201"/>
      <c r="K37" s="188">
        <v>0</v>
      </c>
      <c r="L37" s="187">
        <v>0</v>
      </c>
      <c r="M37" s="187">
        <v>0</v>
      </c>
      <c r="N37" s="187">
        <v>0</v>
      </c>
      <c r="O37" s="188">
        <v>0</v>
      </c>
      <c r="P37" s="187">
        <f t="shared" si="6"/>
        <v>0</v>
      </c>
      <c r="Q37" s="191">
        <f t="shared" si="7"/>
        <v>0</v>
      </c>
      <c r="R37" s="118"/>
    </row>
    <row r="38" spans="1:18" ht="18" customHeight="1">
      <c r="A38" s="118"/>
      <c r="B38" s="118"/>
      <c r="C38" s="151"/>
      <c r="D38" s="287" t="s">
        <v>83</v>
      </c>
      <c r="E38" s="288"/>
      <c r="F38" s="289"/>
      <c r="G38" s="192">
        <v>0</v>
      </c>
      <c r="H38" s="193">
        <v>0</v>
      </c>
      <c r="I38" s="194">
        <f>SUM(G38:H38)</f>
        <v>0</v>
      </c>
      <c r="J38" s="202"/>
      <c r="K38" s="193">
        <v>0</v>
      </c>
      <c r="L38" s="192">
        <v>0</v>
      </c>
      <c r="M38" s="192">
        <v>0</v>
      </c>
      <c r="N38" s="192">
        <v>0</v>
      </c>
      <c r="O38" s="193">
        <v>0</v>
      </c>
      <c r="P38" s="192">
        <f t="shared" si="6"/>
        <v>0</v>
      </c>
      <c r="Q38" s="196">
        <f t="shared" si="7"/>
        <v>0</v>
      </c>
      <c r="R38" s="118"/>
    </row>
    <row r="39" spans="1:18" ht="18" customHeight="1">
      <c r="A39" s="118"/>
      <c r="B39" s="118"/>
      <c r="C39" s="130" t="s">
        <v>104</v>
      </c>
      <c r="D39" s="132"/>
      <c r="E39" s="132"/>
      <c r="F39" s="132"/>
      <c r="G39" s="183">
        <f>SUM(G40:G42)</f>
        <v>0</v>
      </c>
      <c r="H39" s="183">
        <f>SUM(H40:H42)</f>
        <v>0</v>
      </c>
      <c r="I39" s="184">
        <f>SUM(I40:I42)</f>
        <v>0</v>
      </c>
      <c r="J39" s="203"/>
      <c r="K39" s="183">
        <f aca="true" t="shared" si="8" ref="K39:Q39">SUM(K40:K42)</f>
        <v>210</v>
      </c>
      <c r="L39" s="182">
        <f t="shared" si="8"/>
        <v>342</v>
      </c>
      <c r="M39" s="182">
        <f t="shared" si="8"/>
        <v>562</v>
      </c>
      <c r="N39" s="182">
        <f t="shared" si="8"/>
        <v>523</v>
      </c>
      <c r="O39" s="183">
        <f t="shared" si="8"/>
        <v>696</v>
      </c>
      <c r="P39" s="182">
        <f t="shared" si="8"/>
        <v>2333</v>
      </c>
      <c r="Q39" s="186">
        <f t="shared" si="8"/>
        <v>2333</v>
      </c>
      <c r="R39" s="118"/>
    </row>
    <row r="40" spans="1:18" ht="18" customHeight="1">
      <c r="A40" s="118"/>
      <c r="B40" s="118"/>
      <c r="C40" s="130"/>
      <c r="D40" s="139" t="s">
        <v>31</v>
      </c>
      <c r="E40" s="139"/>
      <c r="F40" s="143"/>
      <c r="G40" s="188">
        <v>0</v>
      </c>
      <c r="H40" s="188">
        <v>0</v>
      </c>
      <c r="I40" s="189">
        <f>SUM(G40:H40)</f>
        <v>0</v>
      </c>
      <c r="J40" s="200"/>
      <c r="K40" s="188">
        <v>57</v>
      </c>
      <c r="L40" s="187">
        <v>147</v>
      </c>
      <c r="M40" s="187">
        <v>301</v>
      </c>
      <c r="N40" s="187">
        <v>296</v>
      </c>
      <c r="O40" s="188">
        <v>427</v>
      </c>
      <c r="P40" s="187">
        <f>SUM(J40:O40)</f>
        <v>1228</v>
      </c>
      <c r="Q40" s="191">
        <f>I40+P40</f>
        <v>1228</v>
      </c>
      <c r="R40" s="118"/>
    </row>
    <row r="41" spans="1:18" ht="18" customHeight="1">
      <c r="A41" s="118"/>
      <c r="B41" s="118"/>
      <c r="C41" s="130"/>
      <c r="D41" s="139" t="s">
        <v>32</v>
      </c>
      <c r="E41" s="139"/>
      <c r="F41" s="143"/>
      <c r="G41" s="187">
        <v>0</v>
      </c>
      <c r="H41" s="188">
        <v>0</v>
      </c>
      <c r="I41" s="189">
        <f>SUM(G41:H41)</f>
        <v>0</v>
      </c>
      <c r="J41" s="201"/>
      <c r="K41" s="188">
        <v>151</v>
      </c>
      <c r="L41" s="187">
        <v>191</v>
      </c>
      <c r="M41" s="187">
        <v>252</v>
      </c>
      <c r="N41" s="187">
        <v>191</v>
      </c>
      <c r="O41" s="188">
        <v>158</v>
      </c>
      <c r="P41" s="187">
        <f>SUM(J41:O41)</f>
        <v>943</v>
      </c>
      <c r="Q41" s="191">
        <f>I41+P41</f>
        <v>943</v>
      </c>
      <c r="R41" s="118"/>
    </row>
    <row r="42" spans="1:18" ht="18" customHeight="1">
      <c r="A42" s="118"/>
      <c r="B42" s="118"/>
      <c r="C42" s="130"/>
      <c r="D42" s="152" t="s">
        <v>33</v>
      </c>
      <c r="E42" s="152"/>
      <c r="F42" s="153"/>
      <c r="G42" s="204">
        <v>0</v>
      </c>
      <c r="H42" s="205">
        <v>0</v>
      </c>
      <c r="I42" s="206">
        <f>SUM(G42:H42)</f>
        <v>0</v>
      </c>
      <c r="J42" s="207"/>
      <c r="K42" s="208">
        <v>2</v>
      </c>
      <c r="L42" s="209">
        <v>4</v>
      </c>
      <c r="M42" s="209">
        <v>9</v>
      </c>
      <c r="N42" s="209">
        <v>36</v>
      </c>
      <c r="O42" s="208">
        <v>111</v>
      </c>
      <c r="P42" s="209">
        <f>SUM(J42:O42)</f>
        <v>162</v>
      </c>
      <c r="Q42" s="210">
        <f>I42+P42</f>
        <v>162</v>
      </c>
      <c r="R42" s="118"/>
    </row>
    <row r="43" spans="1:18" ht="18" customHeight="1" thickBot="1">
      <c r="A43" s="118"/>
      <c r="B43" s="118"/>
      <c r="C43" s="156"/>
      <c r="D43" s="157" t="s">
        <v>84</v>
      </c>
      <c r="E43" s="157"/>
      <c r="F43" s="157"/>
      <c r="G43" s="211">
        <f aca="true" t="shared" si="9" ref="G43:Q43">G12+G32+G39</f>
        <v>4822</v>
      </c>
      <c r="H43" s="212">
        <f t="shared" si="9"/>
        <v>3530</v>
      </c>
      <c r="I43" s="213">
        <f t="shared" si="9"/>
        <v>8352</v>
      </c>
      <c r="J43" s="214">
        <f>J12+J32+J39</f>
        <v>0</v>
      </c>
      <c r="K43" s="212">
        <f t="shared" si="9"/>
        <v>6766</v>
      </c>
      <c r="L43" s="211">
        <f t="shared" si="9"/>
        <v>5518</v>
      </c>
      <c r="M43" s="211">
        <f t="shared" si="9"/>
        <v>5032</v>
      </c>
      <c r="N43" s="211">
        <f t="shared" si="9"/>
        <v>3268</v>
      </c>
      <c r="O43" s="212">
        <f t="shared" si="9"/>
        <v>3604</v>
      </c>
      <c r="P43" s="211">
        <f t="shared" si="9"/>
        <v>24188</v>
      </c>
      <c r="Q43" s="215">
        <f t="shared" si="9"/>
        <v>32540</v>
      </c>
      <c r="R43" s="118"/>
    </row>
    <row r="44" spans="3:17" ht="18" customHeight="1">
      <c r="C44" s="123" t="s">
        <v>85</v>
      </c>
      <c r="D44" s="124"/>
      <c r="E44" s="124"/>
      <c r="F44" s="124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7"/>
    </row>
    <row r="45" spans="3:17" ht="18" customHeight="1">
      <c r="C45" s="127" t="s">
        <v>70</v>
      </c>
      <c r="D45" s="128"/>
      <c r="E45" s="128"/>
      <c r="F45" s="129"/>
      <c r="G45" s="182">
        <f aca="true" t="shared" si="10" ref="G45:Q45">G46+G52+G55+G59+G61+G62</f>
        <v>6071348</v>
      </c>
      <c r="H45" s="183">
        <f t="shared" si="10"/>
        <v>7064133</v>
      </c>
      <c r="I45" s="184">
        <f t="shared" si="10"/>
        <v>13135481</v>
      </c>
      <c r="J45" s="185">
        <f t="shared" si="10"/>
        <v>0</v>
      </c>
      <c r="K45" s="183">
        <f t="shared" si="10"/>
        <v>19992666</v>
      </c>
      <c r="L45" s="182">
        <f t="shared" si="10"/>
        <v>18673241</v>
      </c>
      <c r="M45" s="182">
        <f t="shared" si="10"/>
        <v>20009783</v>
      </c>
      <c r="N45" s="182">
        <f t="shared" si="10"/>
        <v>13616690</v>
      </c>
      <c r="O45" s="183">
        <f t="shared" si="10"/>
        <v>15428611</v>
      </c>
      <c r="P45" s="182">
        <f t="shared" si="10"/>
        <v>87720991</v>
      </c>
      <c r="Q45" s="186">
        <f t="shared" si="10"/>
        <v>100856472</v>
      </c>
    </row>
    <row r="46" spans="3:17" ht="18" customHeight="1">
      <c r="C46" s="130"/>
      <c r="D46" s="131" t="s">
        <v>91</v>
      </c>
      <c r="E46" s="132"/>
      <c r="F46" s="132"/>
      <c r="G46" s="187">
        <f aca="true" t="shared" si="11" ref="G46:Q46">SUM(G47:G51)</f>
        <v>2836432</v>
      </c>
      <c r="H46" s="188">
        <f t="shared" si="11"/>
        <v>2423113</v>
      </c>
      <c r="I46" s="189">
        <f t="shared" si="11"/>
        <v>5259545</v>
      </c>
      <c r="J46" s="190">
        <f t="shared" si="11"/>
        <v>0</v>
      </c>
      <c r="K46" s="188">
        <f t="shared" si="11"/>
        <v>7535138</v>
      </c>
      <c r="L46" s="187">
        <f t="shared" si="11"/>
        <v>6730136</v>
      </c>
      <c r="M46" s="187">
        <f t="shared" si="11"/>
        <v>7552235</v>
      </c>
      <c r="N46" s="187">
        <f t="shared" si="11"/>
        <v>5712221</v>
      </c>
      <c r="O46" s="188">
        <f t="shared" si="11"/>
        <v>8414300</v>
      </c>
      <c r="P46" s="187">
        <f t="shared" si="11"/>
        <v>35944030</v>
      </c>
      <c r="Q46" s="191">
        <f t="shared" si="11"/>
        <v>41203575</v>
      </c>
    </row>
    <row r="47" spans="3:17" ht="18" customHeight="1">
      <c r="C47" s="130"/>
      <c r="D47" s="133"/>
      <c r="E47" s="134" t="s">
        <v>92</v>
      </c>
      <c r="F47" s="135"/>
      <c r="G47" s="187">
        <v>2514533</v>
      </c>
      <c r="H47" s="188">
        <v>1917710</v>
      </c>
      <c r="I47" s="189">
        <f>SUM(G47:H47)</f>
        <v>4432243</v>
      </c>
      <c r="J47" s="190">
        <v>0</v>
      </c>
      <c r="K47" s="188">
        <v>5964394</v>
      </c>
      <c r="L47" s="187">
        <v>4803092</v>
      </c>
      <c r="M47" s="187">
        <v>5602571</v>
      </c>
      <c r="N47" s="187">
        <v>4256838</v>
      </c>
      <c r="O47" s="188">
        <v>5060893</v>
      </c>
      <c r="P47" s="187">
        <f>SUM(J47:O47)</f>
        <v>25687788</v>
      </c>
      <c r="Q47" s="191">
        <f>I47+P47</f>
        <v>30120031</v>
      </c>
    </row>
    <row r="48" spans="3:17" ht="18" customHeight="1">
      <c r="C48" s="130"/>
      <c r="D48" s="133"/>
      <c r="E48" s="134" t="s">
        <v>93</v>
      </c>
      <c r="F48" s="135"/>
      <c r="G48" s="187">
        <v>0</v>
      </c>
      <c r="H48" s="188">
        <v>4270</v>
      </c>
      <c r="I48" s="189">
        <f>SUM(G48:H48)</f>
        <v>4270</v>
      </c>
      <c r="J48" s="190">
        <v>0</v>
      </c>
      <c r="K48" s="188">
        <v>9625</v>
      </c>
      <c r="L48" s="187">
        <v>70000</v>
      </c>
      <c r="M48" s="187">
        <v>146250</v>
      </c>
      <c r="N48" s="187">
        <v>192500</v>
      </c>
      <c r="O48" s="188">
        <v>1060490</v>
      </c>
      <c r="P48" s="187">
        <f>SUM(J48:O48)</f>
        <v>1478865</v>
      </c>
      <c r="Q48" s="191">
        <f>I48+P48</f>
        <v>1483135</v>
      </c>
    </row>
    <row r="49" spans="3:17" ht="18" customHeight="1">
      <c r="C49" s="130"/>
      <c r="D49" s="133"/>
      <c r="E49" s="134" t="s">
        <v>94</v>
      </c>
      <c r="F49" s="135"/>
      <c r="G49" s="187">
        <v>206985</v>
      </c>
      <c r="H49" s="188">
        <v>378509</v>
      </c>
      <c r="I49" s="189">
        <f>SUM(G49:H49)</f>
        <v>585494</v>
      </c>
      <c r="J49" s="190">
        <v>0</v>
      </c>
      <c r="K49" s="188">
        <v>1162371</v>
      </c>
      <c r="L49" s="187">
        <v>1423576</v>
      </c>
      <c r="M49" s="187">
        <v>1429759</v>
      </c>
      <c r="N49" s="187">
        <v>1012245</v>
      </c>
      <c r="O49" s="188">
        <v>1921492</v>
      </c>
      <c r="P49" s="187">
        <f>SUM(J49:O49)</f>
        <v>6949443</v>
      </c>
      <c r="Q49" s="191">
        <f>I49+P49</f>
        <v>7534937</v>
      </c>
    </row>
    <row r="50" spans="3:17" ht="18" customHeight="1">
      <c r="C50" s="130"/>
      <c r="D50" s="133"/>
      <c r="E50" s="134" t="s">
        <v>95</v>
      </c>
      <c r="F50" s="135"/>
      <c r="G50" s="187">
        <v>30214</v>
      </c>
      <c r="H50" s="188">
        <v>39424</v>
      </c>
      <c r="I50" s="189">
        <f>SUM(G50:H50)</f>
        <v>69638</v>
      </c>
      <c r="J50" s="190">
        <v>0</v>
      </c>
      <c r="K50" s="188">
        <v>68538</v>
      </c>
      <c r="L50" s="187">
        <v>88273</v>
      </c>
      <c r="M50" s="187">
        <v>38885</v>
      </c>
      <c r="N50" s="187">
        <v>50423</v>
      </c>
      <c r="O50" s="188">
        <v>59115</v>
      </c>
      <c r="P50" s="187">
        <f>SUM(J50:O50)</f>
        <v>305234</v>
      </c>
      <c r="Q50" s="191">
        <f>I50+P50</f>
        <v>374872</v>
      </c>
    </row>
    <row r="51" spans="3:17" ht="18" customHeight="1">
      <c r="C51" s="130"/>
      <c r="D51" s="133"/>
      <c r="E51" s="290" t="s">
        <v>105</v>
      </c>
      <c r="F51" s="291"/>
      <c r="G51" s="187">
        <v>84700</v>
      </c>
      <c r="H51" s="188">
        <v>83200</v>
      </c>
      <c r="I51" s="189">
        <f>SUM(G51:H51)</f>
        <v>167900</v>
      </c>
      <c r="J51" s="190">
        <v>0</v>
      </c>
      <c r="K51" s="188">
        <v>330210</v>
      </c>
      <c r="L51" s="187">
        <v>345195</v>
      </c>
      <c r="M51" s="187">
        <v>334770</v>
      </c>
      <c r="N51" s="187">
        <v>200215</v>
      </c>
      <c r="O51" s="188">
        <v>312310</v>
      </c>
      <c r="P51" s="187">
        <f>SUM(J51:O51)</f>
        <v>1522700</v>
      </c>
      <c r="Q51" s="191">
        <f>I51+P51</f>
        <v>1690600</v>
      </c>
    </row>
    <row r="52" spans="3:17" ht="18" customHeight="1">
      <c r="C52" s="130"/>
      <c r="D52" s="131" t="s">
        <v>71</v>
      </c>
      <c r="E52" s="136"/>
      <c r="F52" s="135"/>
      <c r="G52" s="187">
        <f aca="true" t="shared" si="12" ref="G52:Q52">SUM(G53:G54)</f>
        <v>1643501</v>
      </c>
      <c r="H52" s="188">
        <f t="shared" si="12"/>
        <v>2792768</v>
      </c>
      <c r="I52" s="189">
        <f t="shared" si="12"/>
        <v>4436269</v>
      </c>
      <c r="J52" s="190">
        <f t="shared" si="12"/>
        <v>0</v>
      </c>
      <c r="K52" s="188">
        <f t="shared" si="12"/>
        <v>6259032</v>
      </c>
      <c r="L52" s="187">
        <f t="shared" si="12"/>
        <v>5981249</v>
      </c>
      <c r="M52" s="187">
        <f t="shared" si="12"/>
        <v>5475501</v>
      </c>
      <c r="N52" s="187">
        <f t="shared" si="12"/>
        <v>3283238</v>
      </c>
      <c r="O52" s="188">
        <f t="shared" si="12"/>
        <v>1840774</v>
      </c>
      <c r="P52" s="187">
        <f t="shared" si="12"/>
        <v>22839794</v>
      </c>
      <c r="Q52" s="191">
        <f t="shared" si="12"/>
        <v>27276063</v>
      </c>
    </row>
    <row r="53" spans="3:17" ht="18" customHeight="1">
      <c r="C53" s="130"/>
      <c r="D53" s="133"/>
      <c r="E53" s="137" t="s">
        <v>97</v>
      </c>
      <c r="F53" s="137"/>
      <c r="G53" s="187">
        <v>1290934</v>
      </c>
      <c r="H53" s="188">
        <v>2194594</v>
      </c>
      <c r="I53" s="189">
        <f>SUM(G53:H53)</f>
        <v>3485528</v>
      </c>
      <c r="J53" s="190">
        <v>0</v>
      </c>
      <c r="K53" s="188">
        <v>5225970</v>
      </c>
      <c r="L53" s="187">
        <v>4662909</v>
      </c>
      <c r="M53" s="187">
        <v>4373573</v>
      </c>
      <c r="N53" s="187">
        <v>2691655</v>
      </c>
      <c r="O53" s="188">
        <v>1581825</v>
      </c>
      <c r="P53" s="187">
        <f>SUM(J53:O53)</f>
        <v>18535932</v>
      </c>
      <c r="Q53" s="191">
        <f>I53+P53</f>
        <v>22021460</v>
      </c>
    </row>
    <row r="54" spans="3:17" ht="18" customHeight="1">
      <c r="C54" s="130"/>
      <c r="D54" s="133"/>
      <c r="E54" s="137" t="s">
        <v>98</v>
      </c>
      <c r="F54" s="137"/>
      <c r="G54" s="187">
        <v>352567</v>
      </c>
      <c r="H54" s="188">
        <v>598174</v>
      </c>
      <c r="I54" s="189">
        <f>SUM(G54:H54)</f>
        <v>950741</v>
      </c>
      <c r="J54" s="190">
        <v>0</v>
      </c>
      <c r="K54" s="188">
        <v>1033062</v>
      </c>
      <c r="L54" s="187">
        <v>1318340</v>
      </c>
      <c r="M54" s="187">
        <v>1101928</v>
      </c>
      <c r="N54" s="187">
        <v>591583</v>
      </c>
      <c r="O54" s="188">
        <v>258949</v>
      </c>
      <c r="P54" s="187">
        <f>SUM(J54:O54)</f>
        <v>4303862</v>
      </c>
      <c r="Q54" s="191">
        <f>I54+P54</f>
        <v>5254603</v>
      </c>
    </row>
    <row r="55" spans="3:17" ht="18" customHeight="1">
      <c r="C55" s="130"/>
      <c r="D55" s="131" t="s">
        <v>72</v>
      </c>
      <c r="E55" s="132"/>
      <c r="F55" s="132"/>
      <c r="G55" s="187">
        <f aca="true" t="shared" si="13" ref="G55:Q55">SUM(G56:G58)</f>
        <v>10808</v>
      </c>
      <c r="H55" s="188">
        <f t="shared" si="13"/>
        <v>89428</v>
      </c>
      <c r="I55" s="189">
        <f t="shared" si="13"/>
        <v>100236</v>
      </c>
      <c r="J55" s="190">
        <f t="shared" si="13"/>
        <v>0</v>
      </c>
      <c r="K55" s="188">
        <f t="shared" si="13"/>
        <v>697838</v>
      </c>
      <c r="L55" s="187">
        <f t="shared" si="13"/>
        <v>1010572</v>
      </c>
      <c r="M55" s="187">
        <f t="shared" si="13"/>
        <v>1667207</v>
      </c>
      <c r="N55" s="187">
        <f t="shared" si="13"/>
        <v>1229323</v>
      </c>
      <c r="O55" s="188">
        <f t="shared" si="13"/>
        <v>1195698</v>
      </c>
      <c r="P55" s="187">
        <f t="shared" si="13"/>
        <v>5800638</v>
      </c>
      <c r="Q55" s="191">
        <f t="shared" si="13"/>
        <v>5900874</v>
      </c>
    </row>
    <row r="56" spans="3:17" ht="18" customHeight="1">
      <c r="C56" s="130"/>
      <c r="D56" s="133"/>
      <c r="E56" s="134" t="s">
        <v>99</v>
      </c>
      <c r="F56" s="135"/>
      <c r="G56" s="187">
        <v>10808</v>
      </c>
      <c r="H56" s="188">
        <v>80250</v>
      </c>
      <c r="I56" s="189">
        <f>SUM(G56:H56)</f>
        <v>91058</v>
      </c>
      <c r="J56" s="190">
        <v>0</v>
      </c>
      <c r="K56" s="188">
        <v>612004</v>
      </c>
      <c r="L56" s="187">
        <v>799935</v>
      </c>
      <c r="M56" s="187">
        <v>1387778</v>
      </c>
      <c r="N56" s="187">
        <v>1004010</v>
      </c>
      <c r="O56" s="188">
        <v>1012204</v>
      </c>
      <c r="P56" s="187">
        <f>SUM(J56:O56)</f>
        <v>4815931</v>
      </c>
      <c r="Q56" s="191">
        <f>I56+P56</f>
        <v>4906989</v>
      </c>
    </row>
    <row r="57" spans="3:17" ht="18" customHeight="1">
      <c r="C57" s="130"/>
      <c r="D57" s="133"/>
      <c r="E57" s="284" t="s">
        <v>100</v>
      </c>
      <c r="F57" s="286"/>
      <c r="G57" s="187">
        <v>0</v>
      </c>
      <c r="H57" s="188">
        <v>9178</v>
      </c>
      <c r="I57" s="189">
        <f>SUM(G57:H57)</f>
        <v>9178</v>
      </c>
      <c r="J57" s="190">
        <v>0</v>
      </c>
      <c r="K57" s="188">
        <v>85834</v>
      </c>
      <c r="L57" s="187">
        <v>210637</v>
      </c>
      <c r="M57" s="187">
        <v>279429</v>
      </c>
      <c r="N57" s="187">
        <v>225313</v>
      </c>
      <c r="O57" s="188">
        <v>183494</v>
      </c>
      <c r="P57" s="187">
        <f>SUM(J57:O57)</f>
        <v>984707</v>
      </c>
      <c r="Q57" s="191">
        <f>I57+P57</f>
        <v>993885</v>
      </c>
    </row>
    <row r="58" spans="3:17" ht="18" customHeight="1">
      <c r="C58" s="130"/>
      <c r="D58" s="137"/>
      <c r="E58" s="284" t="s">
        <v>101</v>
      </c>
      <c r="F58" s="286"/>
      <c r="G58" s="187">
        <v>0</v>
      </c>
      <c r="H58" s="188">
        <v>0</v>
      </c>
      <c r="I58" s="189">
        <f>SUM(G58:H58)</f>
        <v>0</v>
      </c>
      <c r="J58" s="190">
        <v>0</v>
      </c>
      <c r="K58" s="188">
        <v>0</v>
      </c>
      <c r="L58" s="187">
        <v>0</v>
      </c>
      <c r="M58" s="187">
        <v>0</v>
      </c>
      <c r="N58" s="187">
        <v>0</v>
      </c>
      <c r="O58" s="188">
        <v>0</v>
      </c>
      <c r="P58" s="187">
        <f>SUM(J58:O58)</f>
        <v>0</v>
      </c>
      <c r="Q58" s="191">
        <f>I58+P58</f>
        <v>0</v>
      </c>
    </row>
    <row r="59" spans="3:17" ht="18" customHeight="1">
      <c r="C59" s="130"/>
      <c r="D59" s="131" t="s">
        <v>73</v>
      </c>
      <c r="E59" s="132"/>
      <c r="F59" s="138"/>
      <c r="G59" s="187">
        <f aca="true" t="shared" si="14" ref="G59:Q59">G60</f>
        <v>331489</v>
      </c>
      <c r="H59" s="188">
        <f t="shared" si="14"/>
        <v>456824</v>
      </c>
      <c r="I59" s="189">
        <f t="shared" si="14"/>
        <v>788313</v>
      </c>
      <c r="J59" s="190">
        <f t="shared" si="14"/>
        <v>0</v>
      </c>
      <c r="K59" s="188">
        <f t="shared" si="14"/>
        <v>928752</v>
      </c>
      <c r="L59" s="187">
        <f t="shared" si="14"/>
        <v>1208593</v>
      </c>
      <c r="M59" s="187">
        <f t="shared" si="14"/>
        <v>1316124</v>
      </c>
      <c r="N59" s="187">
        <f t="shared" si="14"/>
        <v>947941</v>
      </c>
      <c r="O59" s="188">
        <f t="shared" si="14"/>
        <v>1129702</v>
      </c>
      <c r="P59" s="187">
        <f t="shared" si="14"/>
        <v>5531112</v>
      </c>
      <c r="Q59" s="191">
        <f t="shared" si="14"/>
        <v>6319425</v>
      </c>
    </row>
    <row r="60" spans="3:17" ht="18" customHeight="1">
      <c r="C60" s="130"/>
      <c r="D60" s="133"/>
      <c r="E60" s="134" t="s">
        <v>102</v>
      </c>
      <c r="F60" s="135"/>
      <c r="G60" s="187">
        <v>331489</v>
      </c>
      <c r="H60" s="188">
        <v>456824</v>
      </c>
      <c r="I60" s="189">
        <f>SUM(G60:H60)</f>
        <v>788313</v>
      </c>
      <c r="J60" s="190">
        <v>0</v>
      </c>
      <c r="K60" s="188">
        <v>928752</v>
      </c>
      <c r="L60" s="187">
        <v>1208593</v>
      </c>
      <c r="M60" s="187">
        <v>1316124</v>
      </c>
      <c r="N60" s="187">
        <v>947941</v>
      </c>
      <c r="O60" s="188">
        <v>1129702</v>
      </c>
      <c r="P60" s="187">
        <f>SUM(J60:O60)</f>
        <v>5531112</v>
      </c>
      <c r="Q60" s="191">
        <f>I60+P60</f>
        <v>6319425</v>
      </c>
    </row>
    <row r="61" spans="3:17" ht="18" customHeight="1">
      <c r="C61" s="158"/>
      <c r="D61" s="134" t="s">
        <v>106</v>
      </c>
      <c r="E61" s="136"/>
      <c r="F61" s="136"/>
      <c r="G61" s="218">
        <v>401790</v>
      </c>
      <c r="H61" s="218">
        <v>756676</v>
      </c>
      <c r="I61" s="219">
        <f>SUM(G61:H61)</f>
        <v>1158466</v>
      </c>
      <c r="J61" s="220">
        <v>0</v>
      </c>
      <c r="K61" s="218">
        <v>2150744</v>
      </c>
      <c r="L61" s="221">
        <v>2058691</v>
      </c>
      <c r="M61" s="221">
        <v>2404228</v>
      </c>
      <c r="N61" s="221">
        <v>1537267</v>
      </c>
      <c r="O61" s="218">
        <v>1995237</v>
      </c>
      <c r="P61" s="221">
        <f>SUM(J61:O61)</f>
        <v>10146167</v>
      </c>
      <c r="Q61" s="222">
        <f>I61+P61</f>
        <v>11304633</v>
      </c>
    </row>
    <row r="62" spans="3:17" ht="18" customHeight="1">
      <c r="C62" s="145"/>
      <c r="D62" s="146" t="s">
        <v>107</v>
      </c>
      <c r="E62" s="147"/>
      <c r="F62" s="147"/>
      <c r="G62" s="192">
        <v>847328</v>
      </c>
      <c r="H62" s="193">
        <v>545324</v>
      </c>
      <c r="I62" s="194">
        <f>SUM(G62:H62)</f>
        <v>1392652</v>
      </c>
      <c r="J62" s="195">
        <v>0</v>
      </c>
      <c r="K62" s="193">
        <v>2421162</v>
      </c>
      <c r="L62" s="192">
        <v>1684000</v>
      </c>
      <c r="M62" s="192">
        <v>1594488</v>
      </c>
      <c r="N62" s="192">
        <v>906700</v>
      </c>
      <c r="O62" s="193">
        <v>852900</v>
      </c>
      <c r="P62" s="194">
        <f>SUM(J62:O62)</f>
        <v>7459250</v>
      </c>
      <c r="Q62" s="196">
        <f>I62+P62</f>
        <v>8851902</v>
      </c>
    </row>
    <row r="63" spans="3:17" ht="18" customHeight="1">
      <c r="C63" s="127" t="s">
        <v>77</v>
      </c>
      <c r="D63" s="148"/>
      <c r="E63" s="149"/>
      <c r="F63" s="150"/>
      <c r="G63" s="182">
        <f aca="true" t="shared" si="15" ref="G63:Q63">SUM(G64:G69)</f>
        <v>9638</v>
      </c>
      <c r="H63" s="183">
        <f t="shared" si="15"/>
        <v>137793</v>
      </c>
      <c r="I63" s="184">
        <f t="shared" si="15"/>
        <v>147431</v>
      </c>
      <c r="J63" s="185">
        <f t="shared" si="15"/>
        <v>0</v>
      </c>
      <c r="K63" s="183">
        <f t="shared" si="15"/>
        <v>2462523</v>
      </c>
      <c r="L63" s="182">
        <f t="shared" si="15"/>
        <v>2555727</v>
      </c>
      <c r="M63" s="182">
        <f t="shared" si="15"/>
        <v>2789469</v>
      </c>
      <c r="N63" s="182">
        <f t="shared" si="15"/>
        <v>1800886</v>
      </c>
      <c r="O63" s="183">
        <f t="shared" si="15"/>
        <v>1523673</v>
      </c>
      <c r="P63" s="182">
        <f t="shared" si="15"/>
        <v>11132278</v>
      </c>
      <c r="Q63" s="186">
        <f t="shared" si="15"/>
        <v>11279709</v>
      </c>
    </row>
    <row r="64" spans="3:17" ht="18" customHeight="1">
      <c r="C64" s="130"/>
      <c r="D64" s="284" t="s">
        <v>78</v>
      </c>
      <c r="E64" s="285"/>
      <c r="F64" s="286"/>
      <c r="G64" s="197"/>
      <c r="H64" s="198"/>
      <c r="I64" s="199"/>
      <c r="J64" s="200"/>
      <c r="K64" s="188">
        <v>0</v>
      </c>
      <c r="L64" s="187">
        <v>0</v>
      </c>
      <c r="M64" s="187">
        <v>0</v>
      </c>
      <c r="N64" s="187">
        <v>0</v>
      </c>
      <c r="O64" s="188">
        <v>0</v>
      </c>
      <c r="P64" s="187">
        <f aca="true" t="shared" si="16" ref="P64:P69">SUM(J64:O64)</f>
        <v>0</v>
      </c>
      <c r="Q64" s="191">
        <f aca="true" t="shared" si="17" ref="Q64:Q69">I64+P64</f>
        <v>0</v>
      </c>
    </row>
    <row r="65" spans="3:17" ht="18" customHeight="1">
      <c r="C65" s="130"/>
      <c r="D65" s="284" t="s">
        <v>79</v>
      </c>
      <c r="E65" s="285"/>
      <c r="F65" s="286"/>
      <c r="G65" s="187">
        <v>0</v>
      </c>
      <c r="H65" s="188">
        <v>12568</v>
      </c>
      <c r="I65" s="189">
        <f>SUM(G65:H65)</f>
        <v>12568</v>
      </c>
      <c r="J65" s="190">
        <v>0</v>
      </c>
      <c r="K65" s="188">
        <v>211767</v>
      </c>
      <c r="L65" s="187">
        <v>153984</v>
      </c>
      <c r="M65" s="187">
        <v>374872</v>
      </c>
      <c r="N65" s="187">
        <v>219738</v>
      </c>
      <c r="O65" s="188">
        <v>446918</v>
      </c>
      <c r="P65" s="187">
        <f t="shared" si="16"/>
        <v>1407279</v>
      </c>
      <c r="Q65" s="191">
        <f t="shared" si="17"/>
        <v>1419847</v>
      </c>
    </row>
    <row r="66" spans="3:17" ht="18" customHeight="1">
      <c r="C66" s="130"/>
      <c r="D66" s="284" t="s">
        <v>80</v>
      </c>
      <c r="E66" s="285"/>
      <c r="F66" s="286"/>
      <c r="G66" s="187">
        <v>9638</v>
      </c>
      <c r="H66" s="188">
        <v>24965</v>
      </c>
      <c r="I66" s="189">
        <f>SUM(G66:H66)</f>
        <v>34603</v>
      </c>
      <c r="J66" s="190">
        <v>0</v>
      </c>
      <c r="K66" s="188">
        <v>178244</v>
      </c>
      <c r="L66" s="187">
        <v>303427</v>
      </c>
      <c r="M66" s="187">
        <v>378806</v>
      </c>
      <c r="N66" s="187">
        <v>365661</v>
      </c>
      <c r="O66" s="188">
        <v>218520</v>
      </c>
      <c r="P66" s="187">
        <f t="shared" si="16"/>
        <v>1444658</v>
      </c>
      <c r="Q66" s="191">
        <f t="shared" si="17"/>
        <v>1479261</v>
      </c>
    </row>
    <row r="67" spans="3:17" ht="18" customHeight="1">
      <c r="C67" s="130"/>
      <c r="D67" s="284" t="s">
        <v>81</v>
      </c>
      <c r="E67" s="285"/>
      <c r="F67" s="286"/>
      <c r="G67" s="198"/>
      <c r="H67" s="188">
        <v>100260</v>
      </c>
      <c r="I67" s="189">
        <f>SUM(G67:H67)</f>
        <v>100260</v>
      </c>
      <c r="J67" s="200"/>
      <c r="K67" s="188">
        <v>2072512</v>
      </c>
      <c r="L67" s="187">
        <v>2098316</v>
      </c>
      <c r="M67" s="187">
        <v>2035791</v>
      </c>
      <c r="N67" s="187">
        <v>1215487</v>
      </c>
      <c r="O67" s="188">
        <v>858235</v>
      </c>
      <c r="P67" s="187">
        <f t="shared" si="16"/>
        <v>8280341</v>
      </c>
      <c r="Q67" s="191">
        <f t="shared" si="17"/>
        <v>8380601</v>
      </c>
    </row>
    <row r="68" spans="3:17" ht="18" customHeight="1">
      <c r="C68" s="130"/>
      <c r="D68" s="284" t="s">
        <v>82</v>
      </c>
      <c r="E68" s="285"/>
      <c r="F68" s="286"/>
      <c r="G68" s="197"/>
      <c r="H68" s="198"/>
      <c r="I68" s="199"/>
      <c r="J68" s="201"/>
      <c r="K68" s="188">
        <v>0</v>
      </c>
      <c r="L68" s="187">
        <v>0</v>
      </c>
      <c r="M68" s="187">
        <v>0</v>
      </c>
      <c r="N68" s="187">
        <v>0</v>
      </c>
      <c r="O68" s="188">
        <v>0</v>
      </c>
      <c r="P68" s="187">
        <f t="shared" si="16"/>
        <v>0</v>
      </c>
      <c r="Q68" s="191">
        <f t="shared" si="17"/>
        <v>0</v>
      </c>
    </row>
    <row r="69" spans="3:17" ht="18" customHeight="1">
      <c r="C69" s="151"/>
      <c r="D69" s="287" t="s">
        <v>83</v>
      </c>
      <c r="E69" s="288"/>
      <c r="F69" s="289"/>
      <c r="G69" s="192">
        <v>0</v>
      </c>
      <c r="H69" s="193">
        <v>0</v>
      </c>
      <c r="I69" s="194">
        <f>SUM(G69:H69)</f>
        <v>0</v>
      </c>
      <c r="J69" s="202"/>
      <c r="K69" s="193">
        <v>0</v>
      </c>
      <c r="L69" s="192">
        <v>0</v>
      </c>
      <c r="M69" s="192">
        <v>0</v>
      </c>
      <c r="N69" s="192">
        <v>0</v>
      </c>
      <c r="O69" s="193">
        <v>0</v>
      </c>
      <c r="P69" s="192">
        <f t="shared" si="16"/>
        <v>0</v>
      </c>
      <c r="Q69" s="196">
        <f t="shared" si="17"/>
        <v>0</v>
      </c>
    </row>
    <row r="70" spans="3:17" ht="18" customHeight="1">
      <c r="C70" s="130" t="s">
        <v>104</v>
      </c>
      <c r="D70" s="132"/>
      <c r="E70" s="132"/>
      <c r="F70" s="132"/>
      <c r="G70" s="183">
        <f>SUM(G71:G73)</f>
        <v>0</v>
      </c>
      <c r="H70" s="183">
        <f>SUM(H71:H73)</f>
        <v>0</v>
      </c>
      <c r="I70" s="184">
        <f>SUM(I71:I73)</f>
        <v>0</v>
      </c>
      <c r="J70" s="203"/>
      <c r="K70" s="183">
        <f aca="true" t="shared" si="18" ref="K70:Q70">SUM(K71:K73)</f>
        <v>4908208</v>
      </c>
      <c r="L70" s="182">
        <f t="shared" si="18"/>
        <v>8461393</v>
      </c>
      <c r="M70" s="182">
        <f t="shared" si="18"/>
        <v>14915546</v>
      </c>
      <c r="N70" s="182">
        <f t="shared" si="18"/>
        <v>14957343</v>
      </c>
      <c r="O70" s="183">
        <f t="shared" si="18"/>
        <v>21465000</v>
      </c>
      <c r="P70" s="182">
        <f t="shared" si="18"/>
        <v>64707490</v>
      </c>
      <c r="Q70" s="186">
        <f t="shared" si="18"/>
        <v>64707490</v>
      </c>
    </row>
    <row r="71" spans="3:17" ht="18" customHeight="1">
      <c r="C71" s="130"/>
      <c r="D71" s="139" t="s">
        <v>31</v>
      </c>
      <c r="E71" s="139"/>
      <c r="F71" s="143"/>
      <c r="G71" s="188">
        <v>0</v>
      </c>
      <c r="H71" s="188">
        <v>0</v>
      </c>
      <c r="I71" s="189">
        <f>SUM(G71:H71)</f>
        <v>0</v>
      </c>
      <c r="J71" s="200"/>
      <c r="K71" s="188">
        <v>1192221</v>
      </c>
      <c r="L71" s="187">
        <v>3436625</v>
      </c>
      <c r="M71" s="187">
        <v>7464272</v>
      </c>
      <c r="N71" s="187">
        <v>8032905</v>
      </c>
      <c r="O71" s="188">
        <v>12382826</v>
      </c>
      <c r="P71" s="187">
        <f>SUM(J71:O71)</f>
        <v>32508849</v>
      </c>
      <c r="Q71" s="191">
        <f>I71+P71</f>
        <v>32508849</v>
      </c>
    </row>
    <row r="72" spans="3:17" ht="18" customHeight="1">
      <c r="C72" s="130"/>
      <c r="D72" s="139" t="s">
        <v>32</v>
      </c>
      <c r="E72" s="139"/>
      <c r="F72" s="143"/>
      <c r="G72" s="187">
        <v>0</v>
      </c>
      <c r="H72" s="188">
        <v>0</v>
      </c>
      <c r="I72" s="189">
        <f>SUM(G72:H72)</f>
        <v>0</v>
      </c>
      <c r="J72" s="201"/>
      <c r="K72" s="188">
        <v>3665676</v>
      </c>
      <c r="L72" s="187">
        <v>4909442</v>
      </c>
      <c r="M72" s="187">
        <v>7111436</v>
      </c>
      <c r="N72" s="187">
        <v>5676725</v>
      </c>
      <c r="O72" s="188">
        <v>4802092</v>
      </c>
      <c r="P72" s="187">
        <f>SUM(J72:O72)</f>
        <v>26165371</v>
      </c>
      <c r="Q72" s="191">
        <f>I72+P72</f>
        <v>26165371</v>
      </c>
    </row>
    <row r="73" spans="3:17" ht="18" customHeight="1">
      <c r="C73" s="130"/>
      <c r="D73" s="152" t="s">
        <v>33</v>
      </c>
      <c r="E73" s="152"/>
      <c r="F73" s="153"/>
      <c r="G73" s="204">
        <v>0</v>
      </c>
      <c r="H73" s="205">
        <v>0</v>
      </c>
      <c r="I73" s="206">
        <f>SUM(G73:H73)</f>
        <v>0</v>
      </c>
      <c r="J73" s="207"/>
      <c r="K73" s="208">
        <v>50311</v>
      </c>
      <c r="L73" s="209">
        <v>115326</v>
      </c>
      <c r="M73" s="209">
        <v>339838</v>
      </c>
      <c r="N73" s="209">
        <v>1247713</v>
      </c>
      <c r="O73" s="208">
        <v>4280082</v>
      </c>
      <c r="P73" s="209">
        <f>SUM(J73:O73)</f>
        <v>6033270</v>
      </c>
      <c r="Q73" s="210">
        <f>I73+P73</f>
        <v>6033270</v>
      </c>
    </row>
    <row r="74" spans="3:17" ht="18" customHeight="1" thickBot="1">
      <c r="C74" s="156"/>
      <c r="D74" s="157" t="s">
        <v>84</v>
      </c>
      <c r="E74" s="157"/>
      <c r="F74" s="157"/>
      <c r="G74" s="211">
        <f aca="true" t="shared" si="19" ref="G74:Q74">G45+G63+G70</f>
        <v>6080986</v>
      </c>
      <c r="H74" s="212">
        <f t="shared" si="19"/>
        <v>7201926</v>
      </c>
      <c r="I74" s="213">
        <f t="shared" si="19"/>
        <v>13282912</v>
      </c>
      <c r="J74" s="214">
        <f t="shared" si="19"/>
        <v>0</v>
      </c>
      <c r="K74" s="212">
        <f t="shared" si="19"/>
        <v>27363397</v>
      </c>
      <c r="L74" s="211">
        <f t="shared" si="19"/>
        <v>29690361</v>
      </c>
      <c r="M74" s="211">
        <f t="shared" si="19"/>
        <v>37714798</v>
      </c>
      <c r="N74" s="211">
        <f t="shared" si="19"/>
        <v>30374919</v>
      </c>
      <c r="O74" s="212">
        <f t="shared" si="19"/>
        <v>38417284</v>
      </c>
      <c r="P74" s="211">
        <f t="shared" si="19"/>
        <v>163560759</v>
      </c>
      <c r="Q74" s="215">
        <f t="shared" si="19"/>
        <v>176843671</v>
      </c>
    </row>
    <row r="75" spans="3:17" ht="18" customHeight="1">
      <c r="C75" s="123" t="s">
        <v>86</v>
      </c>
      <c r="D75" s="124"/>
      <c r="E75" s="124"/>
      <c r="F75" s="124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7"/>
    </row>
    <row r="76" spans="3:17" ht="18" customHeight="1">
      <c r="C76" s="127" t="s">
        <v>70</v>
      </c>
      <c r="D76" s="128"/>
      <c r="E76" s="128"/>
      <c r="F76" s="129"/>
      <c r="G76" s="182">
        <f aca="true" t="shared" si="20" ref="G76:Q76">G77+G83+G86+G90+G94+G95</f>
        <v>68073827</v>
      </c>
      <c r="H76" s="183">
        <f t="shared" si="20"/>
        <v>76901730</v>
      </c>
      <c r="I76" s="184">
        <f t="shared" si="20"/>
        <v>144975557</v>
      </c>
      <c r="J76" s="185">
        <f t="shared" si="20"/>
        <v>0</v>
      </c>
      <c r="K76" s="223">
        <f t="shared" si="20"/>
        <v>215143196</v>
      </c>
      <c r="L76" s="182">
        <f t="shared" si="20"/>
        <v>198801070</v>
      </c>
      <c r="M76" s="182">
        <f t="shared" si="20"/>
        <v>212488825</v>
      </c>
      <c r="N76" s="182">
        <f t="shared" si="20"/>
        <v>144334675</v>
      </c>
      <c r="O76" s="183">
        <f t="shared" si="20"/>
        <v>163296239</v>
      </c>
      <c r="P76" s="182">
        <f t="shared" si="20"/>
        <v>934064005</v>
      </c>
      <c r="Q76" s="186">
        <f t="shared" si="20"/>
        <v>1079039562</v>
      </c>
    </row>
    <row r="77" spans="3:17" ht="18" customHeight="1">
      <c r="C77" s="130"/>
      <c r="D77" s="131" t="s">
        <v>91</v>
      </c>
      <c r="E77" s="132"/>
      <c r="F77" s="132"/>
      <c r="G77" s="187">
        <f aca="true" t="shared" si="21" ref="G77:Q77">SUM(G78:G82)</f>
        <v>30240648</v>
      </c>
      <c r="H77" s="188">
        <f t="shared" si="21"/>
        <v>25789665</v>
      </c>
      <c r="I77" s="189">
        <f t="shared" si="21"/>
        <v>56030313</v>
      </c>
      <c r="J77" s="190">
        <f t="shared" si="21"/>
        <v>0</v>
      </c>
      <c r="K77" s="224">
        <f t="shared" si="21"/>
        <v>80159219</v>
      </c>
      <c r="L77" s="187">
        <f t="shared" si="21"/>
        <v>71505191</v>
      </c>
      <c r="M77" s="187">
        <f t="shared" si="21"/>
        <v>80275391</v>
      </c>
      <c r="N77" s="187">
        <f t="shared" si="21"/>
        <v>60805363</v>
      </c>
      <c r="O77" s="188">
        <f t="shared" si="21"/>
        <v>89473706</v>
      </c>
      <c r="P77" s="187">
        <f t="shared" si="21"/>
        <v>382218870</v>
      </c>
      <c r="Q77" s="191">
        <f t="shared" si="21"/>
        <v>438249183</v>
      </c>
    </row>
    <row r="78" spans="3:17" ht="18" customHeight="1">
      <c r="C78" s="130"/>
      <c r="D78" s="133"/>
      <c r="E78" s="134" t="s">
        <v>92</v>
      </c>
      <c r="F78" s="135"/>
      <c r="G78" s="187">
        <v>26896130</v>
      </c>
      <c r="H78" s="188">
        <v>20508712</v>
      </c>
      <c r="I78" s="189">
        <f>SUM(G78:H78)</f>
        <v>47404842</v>
      </c>
      <c r="J78" s="190">
        <v>0</v>
      </c>
      <c r="K78" s="224">
        <v>63777546</v>
      </c>
      <c r="L78" s="187">
        <v>51377138</v>
      </c>
      <c r="M78" s="187">
        <v>59892126</v>
      </c>
      <c r="N78" s="187">
        <v>45544056</v>
      </c>
      <c r="O78" s="188">
        <v>54124016</v>
      </c>
      <c r="P78" s="187">
        <f>SUM(J78:O78)</f>
        <v>274714882</v>
      </c>
      <c r="Q78" s="191">
        <f>I78+P78</f>
        <v>322119724</v>
      </c>
    </row>
    <row r="79" spans="3:17" ht="18" customHeight="1">
      <c r="C79" s="130"/>
      <c r="D79" s="133"/>
      <c r="E79" s="134" t="s">
        <v>93</v>
      </c>
      <c r="F79" s="135"/>
      <c r="G79" s="187">
        <v>0</v>
      </c>
      <c r="H79" s="188">
        <v>45689</v>
      </c>
      <c r="I79" s="189">
        <f>SUM(G79:H79)</f>
        <v>45689</v>
      </c>
      <c r="J79" s="190">
        <v>0</v>
      </c>
      <c r="K79" s="224">
        <v>102987</v>
      </c>
      <c r="L79" s="187">
        <v>749000</v>
      </c>
      <c r="M79" s="187">
        <v>1564875</v>
      </c>
      <c r="N79" s="187">
        <v>2059750</v>
      </c>
      <c r="O79" s="188">
        <v>11346348</v>
      </c>
      <c r="P79" s="187">
        <f>SUM(J79:O79)</f>
        <v>15822960</v>
      </c>
      <c r="Q79" s="191">
        <f>I79+P79</f>
        <v>15868649</v>
      </c>
    </row>
    <row r="80" spans="3:17" ht="18" customHeight="1">
      <c r="C80" s="130"/>
      <c r="D80" s="133"/>
      <c r="E80" s="134" t="s">
        <v>94</v>
      </c>
      <c r="F80" s="135"/>
      <c r="G80" s="187">
        <v>2179448</v>
      </c>
      <c r="H80" s="188">
        <v>3989023</v>
      </c>
      <c r="I80" s="189">
        <f>SUM(G80:H80)</f>
        <v>6168471</v>
      </c>
      <c r="J80" s="190">
        <v>0</v>
      </c>
      <c r="K80" s="224">
        <v>12254860</v>
      </c>
      <c r="L80" s="187">
        <v>14995833</v>
      </c>
      <c r="M80" s="187">
        <v>15063342</v>
      </c>
      <c r="N80" s="187">
        <v>10668794</v>
      </c>
      <c r="O80" s="188">
        <v>20258675</v>
      </c>
      <c r="P80" s="187">
        <f>SUM(J80:O80)</f>
        <v>73241504</v>
      </c>
      <c r="Q80" s="191">
        <f>I80+P80</f>
        <v>79409975</v>
      </c>
    </row>
    <row r="81" spans="3:17" ht="18" customHeight="1">
      <c r="C81" s="130"/>
      <c r="D81" s="133"/>
      <c r="E81" s="134" t="s">
        <v>95</v>
      </c>
      <c r="F81" s="135"/>
      <c r="G81" s="187">
        <v>318070</v>
      </c>
      <c r="H81" s="188">
        <v>414241</v>
      </c>
      <c r="I81" s="189">
        <f>SUM(G81:H81)</f>
        <v>732311</v>
      </c>
      <c r="J81" s="190">
        <v>0</v>
      </c>
      <c r="K81" s="224">
        <v>721726</v>
      </c>
      <c r="L81" s="187">
        <v>931270</v>
      </c>
      <c r="M81" s="187">
        <v>407348</v>
      </c>
      <c r="N81" s="187">
        <v>530613</v>
      </c>
      <c r="O81" s="188">
        <v>621567</v>
      </c>
      <c r="P81" s="187">
        <f>SUM(J81:O81)</f>
        <v>3212524</v>
      </c>
      <c r="Q81" s="191">
        <f>I81+P81</f>
        <v>3944835</v>
      </c>
    </row>
    <row r="82" spans="3:17" ht="18" customHeight="1">
      <c r="C82" s="130"/>
      <c r="D82" s="133"/>
      <c r="E82" s="290" t="s">
        <v>105</v>
      </c>
      <c r="F82" s="291"/>
      <c r="G82" s="187">
        <v>847000</v>
      </c>
      <c r="H82" s="188">
        <v>832000</v>
      </c>
      <c r="I82" s="189">
        <f>SUM(G82:H82)</f>
        <v>1679000</v>
      </c>
      <c r="J82" s="190">
        <v>0</v>
      </c>
      <c r="K82" s="224">
        <v>3302100</v>
      </c>
      <c r="L82" s="187">
        <v>3451950</v>
      </c>
      <c r="M82" s="187">
        <v>3347700</v>
      </c>
      <c r="N82" s="187">
        <v>2002150</v>
      </c>
      <c r="O82" s="188">
        <v>3123100</v>
      </c>
      <c r="P82" s="187">
        <f>SUM(J82:O82)</f>
        <v>15227000</v>
      </c>
      <c r="Q82" s="191">
        <f>I82+P82</f>
        <v>16906000</v>
      </c>
    </row>
    <row r="83" spans="3:17" ht="18" customHeight="1">
      <c r="C83" s="130"/>
      <c r="D83" s="131" t="s">
        <v>71</v>
      </c>
      <c r="E83" s="136"/>
      <c r="F83" s="135"/>
      <c r="G83" s="187">
        <f aca="true" t="shared" si="22" ref="G83:Q83">SUM(G84:G85)</f>
        <v>17205182</v>
      </c>
      <c r="H83" s="188">
        <f t="shared" si="22"/>
        <v>29234002</v>
      </c>
      <c r="I83" s="189">
        <f t="shared" si="22"/>
        <v>46439184</v>
      </c>
      <c r="J83" s="190">
        <f t="shared" si="22"/>
        <v>0</v>
      </c>
      <c r="K83" s="224">
        <f t="shared" si="22"/>
        <v>65468797</v>
      </c>
      <c r="L83" s="187">
        <f t="shared" si="22"/>
        <v>62577982</v>
      </c>
      <c r="M83" s="187">
        <f t="shared" si="22"/>
        <v>57293022</v>
      </c>
      <c r="N83" s="187">
        <f t="shared" si="22"/>
        <v>34355845</v>
      </c>
      <c r="O83" s="188">
        <f t="shared" si="22"/>
        <v>19253737</v>
      </c>
      <c r="P83" s="187">
        <f t="shared" si="22"/>
        <v>238949383</v>
      </c>
      <c r="Q83" s="191">
        <f t="shared" si="22"/>
        <v>285388567</v>
      </c>
    </row>
    <row r="84" spans="3:17" ht="18" customHeight="1">
      <c r="C84" s="130"/>
      <c r="D84" s="133"/>
      <c r="E84" s="137" t="s">
        <v>97</v>
      </c>
      <c r="F84" s="137"/>
      <c r="G84" s="187">
        <v>13487195</v>
      </c>
      <c r="H84" s="188">
        <v>22926120</v>
      </c>
      <c r="I84" s="189">
        <f>SUM(G84:H84)</f>
        <v>36413315</v>
      </c>
      <c r="J84" s="190">
        <v>0</v>
      </c>
      <c r="K84" s="224">
        <v>54570817</v>
      </c>
      <c r="L84" s="187">
        <v>48683079</v>
      </c>
      <c r="M84" s="187">
        <v>45674943</v>
      </c>
      <c r="N84" s="187">
        <v>28114685</v>
      </c>
      <c r="O84" s="188">
        <v>16521837</v>
      </c>
      <c r="P84" s="187">
        <f>SUM(J84:O84)</f>
        <v>193565361</v>
      </c>
      <c r="Q84" s="191">
        <f>I84+P84</f>
        <v>229978676</v>
      </c>
    </row>
    <row r="85" spans="3:17" ht="18" customHeight="1">
      <c r="C85" s="130"/>
      <c r="D85" s="133"/>
      <c r="E85" s="137" t="s">
        <v>98</v>
      </c>
      <c r="F85" s="137"/>
      <c r="G85" s="187">
        <v>3717987</v>
      </c>
      <c r="H85" s="188">
        <v>6307882</v>
      </c>
      <c r="I85" s="189">
        <f>SUM(G85:H85)</f>
        <v>10025869</v>
      </c>
      <c r="J85" s="190">
        <v>0</v>
      </c>
      <c r="K85" s="224">
        <v>10897980</v>
      </c>
      <c r="L85" s="187">
        <v>13894903</v>
      </c>
      <c r="M85" s="187">
        <v>11618079</v>
      </c>
      <c r="N85" s="187">
        <v>6241160</v>
      </c>
      <c r="O85" s="188">
        <v>2731900</v>
      </c>
      <c r="P85" s="187">
        <f>SUM(J85:O85)</f>
        <v>45384022</v>
      </c>
      <c r="Q85" s="191">
        <f>I85+P85</f>
        <v>55409891</v>
      </c>
    </row>
    <row r="86" spans="3:17" ht="18" customHeight="1">
      <c r="C86" s="130"/>
      <c r="D86" s="131" t="s">
        <v>72</v>
      </c>
      <c r="E86" s="132"/>
      <c r="F86" s="132"/>
      <c r="G86" s="187">
        <f aca="true" t="shared" si="23" ref="G86:Q86">SUM(G87:G89)</f>
        <v>112941</v>
      </c>
      <c r="H86" s="188">
        <f t="shared" si="23"/>
        <v>934511</v>
      </c>
      <c r="I86" s="189">
        <f t="shared" si="23"/>
        <v>1047452</v>
      </c>
      <c r="J86" s="190">
        <f t="shared" si="23"/>
        <v>0</v>
      </c>
      <c r="K86" s="224">
        <f t="shared" si="23"/>
        <v>7290293</v>
      </c>
      <c r="L86" s="187">
        <f t="shared" si="23"/>
        <v>10556551</v>
      </c>
      <c r="M86" s="187">
        <f t="shared" si="23"/>
        <v>17414504</v>
      </c>
      <c r="N86" s="187">
        <f t="shared" si="23"/>
        <v>12846359</v>
      </c>
      <c r="O86" s="188">
        <f t="shared" si="23"/>
        <v>12494987</v>
      </c>
      <c r="P86" s="187">
        <f t="shared" si="23"/>
        <v>60602694</v>
      </c>
      <c r="Q86" s="191">
        <f t="shared" si="23"/>
        <v>61650146</v>
      </c>
    </row>
    <row r="87" spans="3:17" ht="18" customHeight="1">
      <c r="C87" s="130"/>
      <c r="D87" s="133"/>
      <c r="E87" s="134" t="s">
        <v>99</v>
      </c>
      <c r="F87" s="135"/>
      <c r="G87" s="187">
        <v>112941</v>
      </c>
      <c r="H87" s="188">
        <v>838601</v>
      </c>
      <c r="I87" s="189">
        <f>SUM(G87:H87)</f>
        <v>951542</v>
      </c>
      <c r="J87" s="190">
        <v>0</v>
      </c>
      <c r="K87" s="224">
        <v>6394572</v>
      </c>
      <c r="L87" s="187">
        <v>8356597</v>
      </c>
      <c r="M87" s="187">
        <v>14500590</v>
      </c>
      <c r="N87" s="187">
        <v>10491849</v>
      </c>
      <c r="O87" s="188">
        <v>10577485</v>
      </c>
      <c r="P87" s="187">
        <f>SUM(J87:O87)</f>
        <v>50321093</v>
      </c>
      <c r="Q87" s="191">
        <f>I87+P87</f>
        <v>51272635</v>
      </c>
    </row>
    <row r="88" spans="3:17" ht="18" customHeight="1">
      <c r="C88" s="130"/>
      <c r="D88" s="133"/>
      <c r="E88" s="284" t="s">
        <v>100</v>
      </c>
      <c r="F88" s="286"/>
      <c r="G88" s="187">
        <v>0</v>
      </c>
      <c r="H88" s="188">
        <v>95910</v>
      </c>
      <c r="I88" s="189">
        <f>SUM(G88:H88)</f>
        <v>95910</v>
      </c>
      <c r="J88" s="190">
        <v>0</v>
      </c>
      <c r="K88" s="224">
        <v>895721</v>
      </c>
      <c r="L88" s="187">
        <v>2199954</v>
      </c>
      <c r="M88" s="187">
        <v>2913914</v>
      </c>
      <c r="N88" s="187">
        <v>2354510</v>
      </c>
      <c r="O88" s="188">
        <v>1917502</v>
      </c>
      <c r="P88" s="187">
        <f>SUM(J88:O88)</f>
        <v>10281601</v>
      </c>
      <c r="Q88" s="191">
        <f>I88+P88</f>
        <v>10377511</v>
      </c>
    </row>
    <row r="89" spans="3:17" ht="18" customHeight="1">
      <c r="C89" s="130"/>
      <c r="D89" s="137"/>
      <c r="E89" s="284" t="s">
        <v>101</v>
      </c>
      <c r="F89" s="286"/>
      <c r="G89" s="187">
        <v>0</v>
      </c>
      <c r="H89" s="188">
        <v>0</v>
      </c>
      <c r="I89" s="189">
        <f>SUM(G89:H89)</f>
        <v>0</v>
      </c>
      <c r="J89" s="190">
        <v>0</v>
      </c>
      <c r="K89" s="224">
        <v>0</v>
      </c>
      <c r="L89" s="187">
        <v>0</v>
      </c>
      <c r="M89" s="187">
        <v>0</v>
      </c>
      <c r="N89" s="187">
        <v>0</v>
      </c>
      <c r="O89" s="188">
        <v>0</v>
      </c>
      <c r="P89" s="187">
        <f>SUM(J89:O89)</f>
        <v>0</v>
      </c>
      <c r="Q89" s="191">
        <f>I89+P89</f>
        <v>0</v>
      </c>
    </row>
    <row r="90" spans="3:17" ht="18" customHeight="1">
      <c r="C90" s="130"/>
      <c r="D90" s="131" t="s">
        <v>73</v>
      </c>
      <c r="E90" s="132"/>
      <c r="F90" s="138"/>
      <c r="G90" s="187">
        <f aca="true" t="shared" si="24" ref="G90:Q90">SUM(G91:G93)</f>
        <v>7255176</v>
      </c>
      <c r="H90" s="188">
        <f t="shared" si="24"/>
        <v>7223223</v>
      </c>
      <c r="I90" s="189">
        <f t="shared" si="24"/>
        <v>14478399</v>
      </c>
      <c r="J90" s="190">
        <f t="shared" si="24"/>
        <v>0</v>
      </c>
      <c r="K90" s="188">
        <f t="shared" si="24"/>
        <v>13885605</v>
      </c>
      <c r="L90" s="187">
        <f t="shared" si="24"/>
        <v>14665980</v>
      </c>
      <c r="M90" s="187">
        <f t="shared" si="24"/>
        <v>15366718</v>
      </c>
      <c r="N90" s="187">
        <f t="shared" si="24"/>
        <v>10594109</v>
      </c>
      <c r="O90" s="188">
        <f t="shared" si="24"/>
        <v>12111587</v>
      </c>
      <c r="P90" s="187">
        <f t="shared" si="24"/>
        <v>66623999</v>
      </c>
      <c r="Q90" s="191">
        <f t="shared" si="24"/>
        <v>81102398</v>
      </c>
    </row>
    <row r="91" spans="3:17" ht="18" customHeight="1">
      <c r="C91" s="130"/>
      <c r="D91" s="133"/>
      <c r="E91" s="139" t="s">
        <v>102</v>
      </c>
      <c r="F91" s="135"/>
      <c r="G91" s="187">
        <v>3314890</v>
      </c>
      <c r="H91" s="188">
        <v>4568240</v>
      </c>
      <c r="I91" s="189">
        <f>SUM(G91:H91)</f>
        <v>7883130</v>
      </c>
      <c r="J91" s="190">
        <v>0</v>
      </c>
      <c r="K91" s="188">
        <v>9287520</v>
      </c>
      <c r="L91" s="187">
        <v>12085930</v>
      </c>
      <c r="M91" s="187">
        <v>13161240</v>
      </c>
      <c r="N91" s="187">
        <v>9479410</v>
      </c>
      <c r="O91" s="188">
        <v>11297020</v>
      </c>
      <c r="P91" s="187">
        <f>SUM(J91:O91)</f>
        <v>55311120</v>
      </c>
      <c r="Q91" s="191">
        <f>I91+P91</f>
        <v>63194250</v>
      </c>
    </row>
    <row r="92" spans="3:17" ht="18" customHeight="1">
      <c r="C92" s="130"/>
      <c r="D92" s="140"/>
      <c r="E92" s="137" t="s">
        <v>74</v>
      </c>
      <c r="F92" s="141"/>
      <c r="G92" s="187">
        <v>794650</v>
      </c>
      <c r="H92" s="188">
        <v>467492</v>
      </c>
      <c r="I92" s="189">
        <f>SUM(G92:H92)</f>
        <v>1262142</v>
      </c>
      <c r="J92" s="190">
        <v>0</v>
      </c>
      <c r="K92" s="188">
        <v>1068592</v>
      </c>
      <c r="L92" s="187">
        <v>1290290</v>
      </c>
      <c r="M92" s="187">
        <v>992300</v>
      </c>
      <c r="N92" s="187">
        <v>645241</v>
      </c>
      <c r="O92" s="188">
        <v>186567</v>
      </c>
      <c r="P92" s="187">
        <f>SUM(J92:O92)</f>
        <v>4182990</v>
      </c>
      <c r="Q92" s="191">
        <f>I92+P92</f>
        <v>5445132</v>
      </c>
    </row>
    <row r="93" spans="3:17" ht="18" customHeight="1">
      <c r="C93" s="130"/>
      <c r="D93" s="142"/>
      <c r="E93" s="134" t="s">
        <v>75</v>
      </c>
      <c r="F93" s="143"/>
      <c r="G93" s="187">
        <v>3145636</v>
      </c>
      <c r="H93" s="188">
        <v>2187491</v>
      </c>
      <c r="I93" s="189">
        <f>SUM(G93:H93)</f>
        <v>5333127</v>
      </c>
      <c r="J93" s="190">
        <v>0</v>
      </c>
      <c r="K93" s="188">
        <v>3529493</v>
      </c>
      <c r="L93" s="187">
        <v>1289760</v>
      </c>
      <c r="M93" s="187">
        <v>1213178</v>
      </c>
      <c r="N93" s="187">
        <v>469458</v>
      </c>
      <c r="O93" s="188">
        <v>628000</v>
      </c>
      <c r="P93" s="187">
        <f>SUM(J93:O93)</f>
        <v>7129889</v>
      </c>
      <c r="Q93" s="191">
        <f>I93+P93</f>
        <v>12463016</v>
      </c>
    </row>
    <row r="94" spans="3:17" ht="18" customHeight="1">
      <c r="C94" s="130"/>
      <c r="D94" s="133" t="s">
        <v>76</v>
      </c>
      <c r="E94" s="144"/>
      <c r="F94" s="144"/>
      <c r="G94" s="187">
        <v>4194556</v>
      </c>
      <c r="H94" s="188">
        <v>7885873</v>
      </c>
      <c r="I94" s="189">
        <f>SUM(G94:H94)</f>
        <v>12080429</v>
      </c>
      <c r="J94" s="190">
        <v>0</v>
      </c>
      <c r="K94" s="188">
        <v>22447738</v>
      </c>
      <c r="L94" s="187">
        <v>21484889</v>
      </c>
      <c r="M94" s="187">
        <v>25086388</v>
      </c>
      <c r="N94" s="187">
        <v>16034797</v>
      </c>
      <c r="O94" s="188">
        <v>20840286</v>
      </c>
      <c r="P94" s="187">
        <f>SUM(J94:O94)</f>
        <v>105894098</v>
      </c>
      <c r="Q94" s="191">
        <f>I94+P94</f>
        <v>117974527</v>
      </c>
    </row>
    <row r="95" spans="3:17" ht="18" customHeight="1">
      <c r="C95" s="145"/>
      <c r="D95" s="146" t="s">
        <v>103</v>
      </c>
      <c r="E95" s="147"/>
      <c r="F95" s="147"/>
      <c r="G95" s="192">
        <v>9065324</v>
      </c>
      <c r="H95" s="193">
        <v>5834456</v>
      </c>
      <c r="I95" s="194">
        <f>SUM(G95:H95)</f>
        <v>14899780</v>
      </c>
      <c r="J95" s="195">
        <v>0</v>
      </c>
      <c r="K95" s="193">
        <v>25891544</v>
      </c>
      <c r="L95" s="192">
        <v>18010477</v>
      </c>
      <c r="M95" s="192">
        <v>17052802</v>
      </c>
      <c r="N95" s="192">
        <v>9698202</v>
      </c>
      <c r="O95" s="193">
        <v>9121936</v>
      </c>
      <c r="P95" s="194">
        <f>SUM(J95:O95)</f>
        <v>79774961</v>
      </c>
      <c r="Q95" s="196">
        <f>I95+P95</f>
        <v>94674741</v>
      </c>
    </row>
    <row r="96" spans="3:17" ht="18" customHeight="1">
      <c r="C96" s="127" t="s">
        <v>77</v>
      </c>
      <c r="D96" s="148"/>
      <c r="E96" s="149"/>
      <c r="F96" s="150"/>
      <c r="G96" s="182">
        <f aca="true" t="shared" si="25" ref="G96:P96">SUM(G97:G102)</f>
        <v>101680</v>
      </c>
      <c r="H96" s="183">
        <f t="shared" si="25"/>
        <v>1443685</v>
      </c>
      <c r="I96" s="184">
        <f t="shared" si="25"/>
        <v>1545365</v>
      </c>
      <c r="J96" s="185">
        <f t="shared" si="25"/>
        <v>0</v>
      </c>
      <c r="K96" s="223">
        <f t="shared" si="25"/>
        <v>25744099</v>
      </c>
      <c r="L96" s="182">
        <f t="shared" si="25"/>
        <v>26745766</v>
      </c>
      <c r="M96" s="182">
        <f t="shared" si="25"/>
        <v>29180809</v>
      </c>
      <c r="N96" s="182">
        <f t="shared" si="25"/>
        <v>18870677</v>
      </c>
      <c r="O96" s="183">
        <f t="shared" si="25"/>
        <v>15971557</v>
      </c>
      <c r="P96" s="182">
        <f t="shared" si="25"/>
        <v>116512908</v>
      </c>
      <c r="Q96" s="186">
        <f>SUM(Q97:Q102)</f>
        <v>118058273</v>
      </c>
    </row>
    <row r="97" spans="3:17" ht="18" customHeight="1">
      <c r="C97" s="130"/>
      <c r="D97" s="284" t="s">
        <v>78</v>
      </c>
      <c r="E97" s="285"/>
      <c r="F97" s="286"/>
      <c r="G97" s="197"/>
      <c r="H97" s="198"/>
      <c r="I97" s="199"/>
      <c r="J97" s="200"/>
      <c r="K97" s="224">
        <v>0</v>
      </c>
      <c r="L97" s="187">
        <v>0</v>
      </c>
      <c r="M97" s="187">
        <v>0</v>
      </c>
      <c r="N97" s="187">
        <v>0</v>
      </c>
      <c r="O97" s="188">
        <v>0</v>
      </c>
      <c r="P97" s="187">
        <f aca="true" t="shared" si="26" ref="P97:P102">SUM(J97:O97)</f>
        <v>0</v>
      </c>
      <c r="Q97" s="191">
        <f aca="true" t="shared" si="27" ref="Q97:Q102">I97+P97</f>
        <v>0</v>
      </c>
    </row>
    <row r="98" spans="3:17" ht="18" customHeight="1">
      <c r="C98" s="130"/>
      <c r="D98" s="284" t="s">
        <v>79</v>
      </c>
      <c r="E98" s="285"/>
      <c r="F98" s="286"/>
      <c r="G98" s="187">
        <v>0</v>
      </c>
      <c r="H98" s="188">
        <v>132591</v>
      </c>
      <c r="I98" s="189">
        <f>SUM(G98:H98)</f>
        <v>132591</v>
      </c>
      <c r="J98" s="190">
        <v>0</v>
      </c>
      <c r="K98" s="224">
        <v>2232963</v>
      </c>
      <c r="L98" s="187">
        <v>1624522</v>
      </c>
      <c r="M98" s="187">
        <v>3954883</v>
      </c>
      <c r="N98" s="187">
        <v>2317270</v>
      </c>
      <c r="O98" s="188">
        <v>4714972</v>
      </c>
      <c r="P98" s="187">
        <f t="shared" si="26"/>
        <v>14844610</v>
      </c>
      <c r="Q98" s="191">
        <f>I98+P98</f>
        <v>14977201</v>
      </c>
    </row>
    <row r="99" spans="3:17" ht="18" customHeight="1">
      <c r="C99" s="130"/>
      <c r="D99" s="284" t="s">
        <v>80</v>
      </c>
      <c r="E99" s="285"/>
      <c r="F99" s="286"/>
      <c r="G99" s="187">
        <v>101680</v>
      </c>
      <c r="H99" s="188">
        <v>263379</v>
      </c>
      <c r="I99" s="189">
        <f>SUM(G99:H99)</f>
        <v>365059</v>
      </c>
      <c r="J99" s="190">
        <v>0</v>
      </c>
      <c r="K99" s="224">
        <v>1880468</v>
      </c>
      <c r="L99" s="187">
        <v>3201144</v>
      </c>
      <c r="M99" s="187">
        <v>3996397</v>
      </c>
      <c r="N99" s="187">
        <v>3857717</v>
      </c>
      <c r="O99" s="188">
        <v>2305386</v>
      </c>
      <c r="P99" s="187">
        <f>SUM(J99:O99)</f>
        <v>15241112</v>
      </c>
      <c r="Q99" s="191">
        <f t="shared" si="27"/>
        <v>15606171</v>
      </c>
    </row>
    <row r="100" spans="3:17" ht="18" customHeight="1">
      <c r="C100" s="130"/>
      <c r="D100" s="284" t="s">
        <v>81</v>
      </c>
      <c r="E100" s="285"/>
      <c r="F100" s="286"/>
      <c r="G100" s="198"/>
      <c r="H100" s="188">
        <v>1047715</v>
      </c>
      <c r="I100" s="189">
        <f>SUM(G100:H100)</f>
        <v>1047715</v>
      </c>
      <c r="J100" s="200"/>
      <c r="K100" s="224">
        <v>21630668</v>
      </c>
      <c r="L100" s="187">
        <v>21920100</v>
      </c>
      <c r="M100" s="187">
        <v>21229529</v>
      </c>
      <c r="N100" s="187">
        <v>12695690</v>
      </c>
      <c r="O100" s="188">
        <v>8951199</v>
      </c>
      <c r="P100" s="187">
        <f t="shared" si="26"/>
        <v>86427186</v>
      </c>
      <c r="Q100" s="191">
        <f t="shared" si="27"/>
        <v>87474901</v>
      </c>
    </row>
    <row r="101" spans="3:17" ht="18" customHeight="1">
      <c r="C101" s="130"/>
      <c r="D101" s="284" t="s">
        <v>82</v>
      </c>
      <c r="E101" s="285"/>
      <c r="F101" s="286"/>
      <c r="G101" s="197"/>
      <c r="H101" s="198"/>
      <c r="I101" s="199"/>
      <c r="J101" s="201"/>
      <c r="K101" s="224">
        <v>0</v>
      </c>
      <c r="L101" s="187">
        <v>0</v>
      </c>
      <c r="M101" s="187">
        <v>0</v>
      </c>
      <c r="N101" s="187">
        <v>0</v>
      </c>
      <c r="O101" s="188">
        <v>0</v>
      </c>
      <c r="P101" s="187">
        <f t="shared" si="26"/>
        <v>0</v>
      </c>
      <c r="Q101" s="191">
        <f t="shared" si="27"/>
        <v>0</v>
      </c>
    </row>
    <row r="102" spans="3:17" ht="18" customHeight="1">
      <c r="C102" s="151"/>
      <c r="D102" s="287" t="s">
        <v>83</v>
      </c>
      <c r="E102" s="288"/>
      <c r="F102" s="289"/>
      <c r="G102" s="192">
        <v>0</v>
      </c>
      <c r="H102" s="193">
        <v>0</v>
      </c>
      <c r="I102" s="194">
        <f>SUM(G102:H102)</f>
        <v>0</v>
      </c>
      <c r="J102" s="202"/>
      <c r="K102" s="225">
        <v>0</v>
      </c>
      <c r="L102" s="192">
        <v>0</v>
      </c>
      <c r="M102" s="192">
        <v>0</v>
      </c>
      <c r="N102" s="192">
        <v>0</v>
      </c>
      <c r="O102" s="193">
        <v>0</v>
      </c>
      <c r="P102" s="192">
        <f t="shared" si="26"/>
        <v>0</v>
      </c>
      <c r="Q102" s="196">
        <f t="shared" si="27"/>
        <v>0</v>
      </c>
    </row>
    <row r="103" spans="3:17" ht="18" customHeight="1">
      <c r="C103" s="130" t="s">
        <v>104</v>
      </c>
      <c r="D103" s="132"/>
      <c r="E103" s="132"/>
      <c r="F103" s="132"/>
      <c r="G103" s="183">
        <f>SUM(G104:G106)</f>
        <v>0</v>
      </c>
      <c r="H103" s="183">
        <f>SUM(H104:H106)</f>
        <v>0</v>
      </c>
      <c r="I103" s="184">
        <f>SUM(I104:I106)</f>
        <v>0</v>
      </c>
      <c r="J103" s="203"/>
      <c r="K103" s="223">
        <f aca="true" t="shared" si="28" ref="K103:P103">SUM(K104:K106)</f>
        <v>51178875</v>
      </c>
      <c r="L103" s="182">
        <f t="shared" si="28"/>
        <v>88183098</v>
      </c>
      <c r="M103" s="182">
        <f t="shared" si="28"/>
        <v>155502474</v>
      </c>
      <c r="N103" s="182">
        <f t="shared" si="28"/>
        <v>155925893</v>
      </c>
      <c r="O103" s="183">
        <f t="shared" si="28"/>
        <v>223673628</v>
      </c>
      <c r="P103" s="182">
        <f t="shared" si="28"/>
        <v>674463968</v>
      </c>
      <c r="Q103" s="186">
        <f>SUM(Q104:Q106)</f>
        <v>674463968</v>
      </c>
    </row>
    <row r="104" spans="3:17" ht="18" customHeight="1">
      <c r="C104" s="130"/>
      <c r="D104" s="139" t="s">
        <v>31</v>
      </c>
      <c r="E104" s="139"/>
      <c r="F104" s="143"/>
      <c r="G104" s="188">
        <v>0</v>
      </c>
      <c r="H104" s="188">
        <v>0</v>
      </c>
      <c r="I104" s="189">
        <f>SUM(G104:H104)</f>
        <v>0</v>
      </c>
      <c r="J104" s="200"/>
      <c r="K104" s="224">
        <v>12439159</v>
      </c>
      <c r="L104" s="187">
        <v>35809734</v>
      </c>
      <c r="M104" s="187">
        <v>77798936</v>
      </c>
      <c r="N104" s="187">
        <v>83731343</v>
      </c>
      <c r="O104" s="188">
        <v>129172532</v>
      </c>
      <c r="P104" s="187">
        <f>SUM(J104:O104)</f>
        <v>338951704</v>
      </c>
      <c r="Q104" s="191">
        <f>I104+P104</f>
        <v>338951704</v>
      </c>
    </row>
    <row r="105" spans="3:17" ht="18" customHeight="1">
      <c r="C105" s="130"/>
      <c r="D105" s="139" t="s">
        <v>32</v>
      </c>
      <c r="E105" s="139"/>
      <c r="F105" s="143"/>
      <c r="G105" s="187">
        <v>0</v>
      </c>
      <c r="H105" s="188">
        <v>0</v>
      </c>
      <c r="I105" s="189">
        <f>SUM(G105:H105)</f>
        <v>0</v>
      </c>
      <c r="J105" s="201"/>
      <c r="K105" s="224">
        <v>38215790</v>
      </c>
      <c r="L105" s="187">
        <v>51177254</v>
      </c>
      <c r="M105" s="187">
        <v>74180096</v>
      </c>
      <c r="N105" s="187">
        <v>59255987</v>
      </c>
      <c r="O105" s="188">
        <v>50094625</v>
      </c>
      <c r="P105" s="187">
        <f>SUM(J105:O105)</f>
        <v>272923752</v>
      </c>
      <c r="Q105" s="191">
        <f>I105+P105</f>
        <v>272923752</v>
      </c>
    </row>
    <row r="106" spans="3:17" ht="18" customHeight="1">
      <c r="C106" s="130"/>
      <c r="D106" s="152" t="s">
        <v>33</v>
      </c>
      <c r="E106" s="152"/>
      <c r="F106" s="153"/>
      <c r="G106" s="204">
        <v>0</v>
      </c>
      <c r="H106" s="205">
        <v>0</v>
      </c>
      <c r="I106" s="206">
        <f>SUM(G106:H106)</f>
        <v>0</v>
      </c>
      <c r="J106" s="207"/>
      <c r="K106" s="226">
        <v>523926</v>
      </c>
      <c r="L106" s="209">
        <v>1196110</v>
      </c>
      <c r="M106" s="209">
        <v>3523442</v>
      </c>
      <c r="N106" s="209">
        <v>12938563</v>
      </c>
      <c r="O106" s="208">
        <v>44406471</v>
      </c>
      <c r="P106" s="209">
        <f>SUM(J106:O106)</f>
        <v>62588512</v>
      </c>
      <c r="Q106" s="210">
        <f>I106+P106</f>
        <v>62588512</v>
      </c>
    </row>
    <row r="107" spans="3:17" ht="18" customHeight="1" thickBot="1">
      <c r="C107" s="156"/>
      <c r="D107" s="157" t="s">
        <v>84</v>
      </c>
      <c r="E107" s="157"/>
      <c r="F107" s="157"/>
      <c r="G107" s="211">
        <f aca="true" t="shared" si="29" ref="G107:P107">G76+G96+G103</f>
        <v>68175507</v>
      </c>
      <c r="H107" s="212">
        <f t="shared" si="29"/>
        <v>78345415</v>
      </c>
      <c r="I107" s="213">
        <f t="shared" si="29"/>
        <v>146520922</v>
      </c>
      <c r="J107" s="214">
        <f t="shared" si="29"/>
        <v>0</v>
      </c>
      <c r="K107" s="227">
        <f t="shared" si="29"/>
        <v>292066170</v>
      </c>
      <c r="L107" s="211">
        <f t="shared" si="29"/>
        <v>313729934</v>
      </c>
      <c r="M107" s="211">
        <f t="shared" si="29"/>
        <v>397172108</v>
      </c>
      <c r="N107" s="211">
        <f t="shared" si="29"/>
        <v>319131245</v>
      </c>
      <c r="O107" s="212">
        <f t="shared" si="29"/>
        <v>402941424</v>
      </c>
      <c r="P107" s="211">
        <f t="shared" si="29"/>
        <v>1725040881</v>
      </c>
      <c r="Q107" s="215">
        <f>Q76+Q96+Q103</f>
        <v>1871561803</v>
      </c>
    </row>
    <row r="108" spans="3:17" ht="18" customHeight="1">
      <c r="C108" s="123" t="s">
        <v>87</v>
      </c>
      <c r="D108" s="124"/>
      <c r="E108" s="124"/>
      <c r="F108" s="124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7"/>
    </row>
    <row r="109" spans="3:17" ht="18" customHeight="1">
      <c r="C109" s="127" t="s">
        <v>70</v>
      </c>
      <c r="D109" s="128"/>
      <c r="E109" s="128"/>
      <c r="F109" s="129"/>
      <c r="G109" s="182">
        <f aca="true" t="shared" si="30" ref="G109:Q109">G110+G116+G119+G123+G127+G128</f>
        <v>62173147</v>
      </c>
      <c r="H109" s="183">
        <f t="shared" si="30"/>
        <v>69794337</v>
      </c>
      <c r="I109" s="184">
        <f t="shared" si="30"/>
        <v>131967484</v>
      </c>
      <c r="J109" s="185">
        <f t="shared" si="30"/>
        <v>0</v>
      </c>
      <c r="K109" s="223">
        <f t="shared" si="30"/>
        <v>196216689</v>
      </c>
      <c r="L109" s="182">
        <f t="shared" si="30"/>
        <v>180720969</v>
      </c>
      <c r="M109" s="182">
        <f t="shared" si="30"/>
        <v>192944353</v>
      </c>
      <c r="N109" s="182">
        <f t="shared" si="30"/>
        <v>130894388</v>
      </c>
      <c r="O109" s="183">
        <f t="shared" si="30"/>
        <v>147878196</v>
      </c>
      <c r="P109" s="182">
        <f t="shared" si="30"/>
        <v>848654595</v>
      </c>
      <c r="Q109" s="186">
        <f t="shared" si="30"/>
        <v>980622079</v>
      </c>
    </row>
    <row r="110" spans="3:17" ht="18" customHeight="1">
      <c r="C110" s="130"/>
      <c r="D110" s="131" t="s">
        <v>91</v>
      </c>
      <c r="E110" s="132"/>
      <c r="F110" s="132"/>
      <c r="G110" s="187">
        <f aca="true" t="shared" si="31" ref="G110:Q110">SUM(G111:G115)</f>
        <v>27217137</v>
      </c>
      <c r="H110" s="188">
        <f t="shared" si="31"/>
        <v>23210329</v>
      </c>
      <c r="I110" s="189">
        <f t="shared" si="31"/>
        <v>50427466</v>
      </c>
      <c r="J110" s="190">
        <f t="shared" si="31"/>
        <v>0</v>
      </c>
      <c r="K110" s="224">
        <f t="shared" si="31"/>
        <v>72142584</v>
      </c>
      <c r="L110" s="187">
        <f t="shared" si="31"/>
        <v>64354190</v>
      </c>
      <c r="M110" s="187">
        <f t="shared" si="31"/>
        <v>72247438</v>
      </c>
      <c r="N110" s="187">
        <f t="shared" si="31"/>
        <v>54730836</v>
      </c>
      <c r="O110" s="188">
        <f t="shared" si="31"/>
        <v>80525913</v>
      </c>
      <c r="P110" s="187">
        <f t="shared" si="31"/>
        <v>344000961</v>
      </c>
      <c r="Q110" s="191">
        <f t="shared" si="31"/>
        <v>394428427</v>
      </c>
    </row>
    <row r="111" spans="3:17" ht="18" customHeight="1">
      <c r="C111" s="130"/>
      <c r="D111" s="133"/>
      <c r="E111" s="134" t="s">
        <v>92</v>
      </c>
      <c r="F111" s="135"/>
      <c r="G111" s="187">
        <v>24207106</v>
      </c>
      <c r="H111" s="188">
        <v>18457516</v>
      </c>
      <c r="I111" s="189">
        <f>SUM(G111:H111)</f>
        <v>42664622</v>
      </c>
      <c r="J111" s="190">
        <v>0</v>
      </c>
      <c r="K111" s="224">
        <v>57399189</v>
      </c>
      <c r="L111" s="187">
        <v>46239069</v>
      </c>
      <c r="M111" s="187">
        <v>53902617</v>
      </c>
      <c r="N111" s="187">
        <v>40995755</v>
      </c>
      <c r="O111" s="188">
        <v>48711390</v>
      </c>
      <c r="P111" s="187">
        <f>SUM(J111:O111)</f>
        <v>247248020</v>
      </c>
      <c r="Q111" s="191">
        <f>I111+P111</f>
        <v>289912642</v>
      </c>
    </row>
    <row r="112" spans="3:17" ht="18" customHeight="1">
      <c r="C112" s="130"/>
      <c r="D112" s="133"/>
      <c r="E112" s="134" t="s">
        <v>93</v>
      </c>
      <c r="F112" s="135"/>
      <c r="G112" s="187">
        <v>0</v>
      </c>
      <c r="H112" s="188">
        <v>41120</v>
      </c>
      <c r="I112" s="189">
        <f>SUM(G112:H112)</f>
        <v>41120</v>
      </c>
      <c r="J112" s="190">
        <v>0</v>
      </c>
      <c r="K112" s="224">
        <v>92688</v>
      </c>
      <c r="L112" s="187">
        <v>674096</v>
      </c>
      <c r="M112" s="187">
        <v>1408380</v>
      </c>
      <c r="N112" s="187">
        <v>1853766</v>
      </c>
      <c r="O112" s="188">
        <v>10211667</v>
      </c>
      <c r="P112" s="187">
        <f>SUM(J112:O112)</f>
        <v>14240597</v>
      </c>
      <c r="Q112" s="191">
        <f>I112+P112</f>
        <v>14281717</v>
      </c>
    </row>
    <row r="113" spans="3:17" ht="18" customHeight="1">
      <c r="C113" s="130"/>
      <c r="D113" s="133"/>
      <c r="E113" s="134" t="s">
        <v>94</v>
      </c>
      <c r="F113" s="135"/>
      <c r="G113" s="187">
        <v>1961474</v>
      </c>
      <c r="H113" s="188">
        <v>3590083</v>
      </c>
      <c r="I113" s="189">
        <f>SUM(G113:H113)</f>
        <v>5551557</v>
      </c>
      <c r="J113" s="190">
        <v>0</v>
      </c>
      <c r="K113" s="224">
        <v>11029274</v>
      </c>
      <c r="L113" s="187">
        <v>13496139</v>
      </c>
      <c r="M113" s="187">
        <v>13556905</v>
      </c>
      <c r="N113" s="187">
        <v>9601836</v>
      </c>
      <c r="O113" s="188">
        <v>18232664</v>
      </c>
      <c r="P113" s="187">
        <f>SUM(J113:O113)</f>
        <v>65916818</v>
      </c>
      <c r="Q113" s="191">
        <f>I113+P113</f>
        <v>71468375</v>
      </c>
    </row>
    <row r="114" spans="3:17" ht="18" customHeight="1">
      <c r="C114" s="130"/>
      <c r="D114" s="133"/>
      <c r="E114" s="134" t="s">
        <v>95</v>
      </c>
      <c r="F114" s="135"/>
      <c r="G114" s="187">
        <v>286257</v>
      </c>
      <c r="H114" s="188">
        <v>372810</v>
      </c>
      <c r="I114" s="189">
        <f>SUM(G114:H114)</f>
        <v>659067</v>
      </c>
      <c r="J114" s="190">
        <v>0</v>
      </c>
      <c r="K114" s="224">
        <v>649543</v>
      </c>
      <c r="L114" s="187">
        <v>838131</v>
      </c>
      <c r="M114" s="187">
        <v>366606</v>
      </c>
      <c r="N114" s="187">
        <v>477544</v>
      </c>
      <c r="O114" s="188">
        <v>559402</v>
      </c>
      <c r="P114" s="187">
        <f>SUM(J114:O114)</f>
        <v>2891226</v>
      </c>
      <c r="Q114" s="191">
        <f>I114+P114</f>
        <v>3550293</v>
      </c>
    </row>
    <row r="115" spans="3:17" ht="18" customHeight="1">
      <c r="C115" s="130"/>
      <c r="D115" s="133"/>
      <c r="E115" s="290" t="s">
        <v>105</v>
      </c>
      <c r="F115" s="291"/>
      <c r="G115" s="187">
        <v>762300</v>
      </c>
      <c r="H115" s="188">
        <v>748800</v>
      </c>
      <c r="I115" s="189">
        <f>SUM(G115:H115)</f>
        <v>1511100</v>
      </c>
      <c r="J115" s="190">
        <v>0</v>
      </c>
      <c r="K115" s="224">
        <v>2971890</v>
      </c>
      <c r="L115" s="187">
        <v>3106755</v>
      </c>
      <c r="M115" s="187">
        <v>3012930</v>
      </c>
      <c r="N115" s="187">
        <v>1801935</v>
      </c>
      <c r="O115" s="188">
        <v>2810790</v>
      </c>
      <c r="P115" s="187">
        <f>SUM(J115:O115)</f>
        <v>13704300</v>
      </c>
      <c r="Q115" s="191">
        <f>I115+P115</f>
        <v>15215400</v>
      </c>
    </row>
    <row r="116" spans="3:17" ht="18" customHeight="1">
      <c r="C116" s="130"/>
      <c r="D116" s="131" t="s">
        <v>71</v>
      </c>
      <c r="E116" s="136"/>
      <c r="F116" s="135"/>
      <c r="G116" s="187">
        <f aca="true" t="shared" si="32" ref="G116:Q116">SUM(G117:G118)</f>
        <v>15484306</v>
      </c>
      <c r="H116" s="188">
        <f t="shared" si="32"/>
        <v>26310347</v>
      </c>
      <c r="I116" s="189">
        <f t="shared" si="32"/>
        <v>41794653</v>
      </c>
      <c r="J116" s="190">
        <f t="shared" si="32"/>
        <v>0</v>
      </c>
      <c r="K116" s="224">
        <f t="shared" si="32"/>
        <v>58921393</v>
      </c>
      <c r="L116" s="187">
        <f t="shared" si="32"/>
        <v>56319769</v>
      </c>
      <c r="M116" s="187">
        <f t="shared" si="32"/>
        <v>51563385</v>
      </c>
      <c r="N116" s="187">
        <f t="shared" si="32"/>
        <v>30936339</v>
      </c>
      <c r="O116" s="188">
        <f t="shared" si="32"/>
        <v>17328266</v>
      </c>
      <c r="P116" s="187">
        <f t="shared" si="32"/>
        <v>215069152</v>
      </c>
      <c r="Q116" s="191">
        <f t="shared" si="32"/>
        <v>256863805</v>
      </c>
    </row>
    <row r="117" spans="3:17" ht="18" customHeight="1">
      <c r="C117" s="130"/>
      <c r="D117" s="133"/>
      <c r="E117" s="137" t="s">
        <v>97</v>
      </c>
      <c r="F117" s="137"/>
      <c r="G117" s="187">
        <v>12138179</v>
      </c>
      <c r="H117" s="188">
        <v>20633281</v>
      </c>
      <c r="I117" s="189">
        <f>SUM(G117:H117)</f>
        <v>32771460</v>
      </c>
      <c r="J117" s="190">
        <v>0</v>
      </c>
      <c r="K117" s="224">
        <v>49113305</v>
      </c>
      <c r="L117" s="187">
        <v>43814450</v>
      </c>
      <c r="M117" s="187">
        <v>41107190</v>
      </c>
      <c r="N117" s="187">
        <v>25311014</v>
      </c>
      <c r="O117" s="188">
        <v>14869569</v>
      </c>
      <c r="P117" s="187">
        <f>SUM(J117:O117)</f>
        <v>174215528</v>
      </c>
      <c r="Q117" s="191">
        <f>I117+P117</f>
        <v>206986988</v>
      </c>
    </row>
    <row r="118" spans="3:17" ht="18" customHeight="1">
      <c r="C118" s="130"/>
      <c r="D118" s="133"/>
      <c r="E118" s="137" t="s">
        <v>98</v>
      </c>
      <c r="F118" s="137"/>
      <c r="G118" s="187">
        <v>3346127</v>
      </c>
      <c r="H118" s="188">
        <v>5677066</v>
      </c>
      <c r="I118" s="189">
        <f>SUM(G118:H118)</f>
        <v>9023193</v>
      </c>
      <c r="J118" s="190">
        <v>0</v>
      </c>
      <c r="K118" s="224">
        <v>9808088</v>
      </c>
      <c r="L118" s="187">
        <v>12505319</v>
      </c>
      <c r="M118" s="187">
        <v>10456195</v>
      </c>
      <c r="N118" s="187">
        <v>5625325</v>
      </c>
      <c r="O118" s="188">
        <v>2458697</v>
      </c>
      <c r="P118" s="187">
        <f>SUM(J118:O118)</f>
        <v>40853624</v>
      </c>
      <c r="Q118" s="191">
        <f>I118+P118</f>
        <v>49876817</v>
      </c>
    </row>
    <row r="119" spans="3:17" ht="18" customHeight="1">
      <c r="C119" s="130"/>
      <c r="D119" s="131" t="s">
        <v>72</v>
      </c>
      <c r="E119" s="132"/>
      <c r="F119" s="132"/>
      <c r="G119" s="187">
        <f aca="true" t="shared" si="33" ref="G119:Q119">SUM(G120:G122)</f>
        <v>101644</v>
      </c>
      <c r="H119" s="188">
        <f t="shared" si="33"/>
        <v>841047</v>
      </c>
      <c r="I119" s="189">
        <f t="shared" si="33"/>
        <v>942691</v>
      </c>
      <c r="J119" s="190">
        <f t="shared" si="33"/>
        <v>0</v>
      </c>
      <c r="K119" s="224">
        <f t="shared" si="33"/>
        <v>6561198</v>
      </c>
      <c r="L119" s="187">
        <f t="shared" si="33"/>
        <v>9500808</v>
      </c>
      <c r="M119" s="187">
        <f t="shared" si="33"/>
        <v>15672966</v>
      </c>
      <c r="N119" s="187">
        <f t="shared" si="33"/>
        <v>11562222</v>
      </c>
      <c r="O119" s="188">
        <f t="shared" si="33"/>
        <v>11245424</v>
      </c>
      <c r="P119" s="187">
        <f t="shared" si="33"/>
        <v>54542618</v>
      </c>
      <c r="Q119" s="191">
        <f t="shared" si="33"/>
        <v>55485309</v>
      </c>
    </row>
    <row r="120" spans="3:17" ht="18" customHeight="1">
      <c r="C120" s="130"/>
      <c r="D120" s="133"/>
      <c r="E120" s="134" t="s">
        <v>99</v>
      </c>
      <c r="F120" s="135"/>
      <c r="G120" s="187">
        <v>101644</v>
      </c>
      <c r="H120" s="188">
        <v>754729</v>
      </c>
      <c r="I120" s="189">
        <f>SUM(G120:H120)</f>
        <v>856373</v>
      </c>
      <c r="J120" s="190">
        <v>0</v>
      </c>
      <c r="K120" s="224">
        <v>5755057</v>
      </c>
      <c r="L120" s="187">
        <v>7520865</v>
      </c>
      <c r="M120" s="187">
        <v>13050458</v>
      </c>
      <c r="N120" s="187">
        <v>9443173</v>
      </c>
      <c r="O120" s="188">
        <v>9519685</v>
      </c>
      <c r="P120" s="187">
        <f>SUM(J120:O120)</f>
        <v>45289238</v>
      </c>
      <c r="Q120" s="191">
        <f>I120+P120</f>
        <v>46145611</v>
      </c>
    </row>
    <row r="121" spans="3:17" ht="18" customHeight="1">
      <c r="C121" s="130"/>
      <c r="D121" s="133"/>
      <c r="E121" s="284" t="s">
        <v>100</v>
      </c>
      <c r="F121" s="286"/>
      <c r="G121" s="187">
        <v>0</v>
      </c>
      <c r="H121" s="188">
        <v>86318</v>
      </c>
      <c r="I121" s="189">
        <f>SUM(G121:H121)</f>
        <v>86318</v>
      </c>
      <c r="J121" s="190">
        <v>0</v>
      </c>
      <c r="K121" s="224">
        <v>806141</v>
      </c>
      <c r="L121" s="187">
        <v>1979943</v>
      </c>
      <c r="M121" s="187">
        <v>2622508</v>
      </c>
      <c r="N121" s="187">
        <v>2119049</v>
      </c>
      <c r="O121" s="188">
        <v>1725739</v>
      </c>
      <c r="P121" s="187">
        <f>SUM(J121:O121)</f>
        <v>9253380</v>
      </c>
      <c r="Q121" s="191">
        <f>I121+P121</f>
        <v>9339698</v>
      </c>
    </row>
    <row r="122" spans="3:17" ht="18" customHeight="1">
      <c r="C122" s="130"/>
      <c r="D122" s="137"/>
      <c r="E122" s="284" t="s">
        <v>101</v>
      </c>
      <c r="F122" s="286"/>
      <c r="G122" s="187">
        <v>0</v>
      </c>
      <c r="H122" s="188">
        <v>0</v>
      </c>
      <c r="I122" s="189">
        <f>SUM(G122:H122)</f>
        <v>0</v>
      </c>
      <c r="J122" s="190">
        <v>0</v>
      </c>
      <c r="K122" s="224">
        <v>0</v>
      </c>
      <c r="L122" s="187">
        <v>0</v>
      </c>
      <c r="M122" s="187">
        <v>0</v>
      </c>
      <c r="N122" s="187">
        <v>0</v>
      </c>
      <c r="O122" s="188">
        <v>0</v>
      </c>
      <c r="P122" s="187">
        <f>SUM(J122:O122)</f>
        <v>0</v>
      </c>
      <c r="Q122" s="191">
        <f>I122+P122</f>
        <v>0</v>
      </c>
    </row>
    <row r="123" spans="3:17" ht="18" customHeight="1">
      <c r="C123" s="130"/>
      <c r="D123" s="131" t="s">
        <v>73</v>
      </c>
      <c r="E123" s="132"/>
      <c r="F123" s="138"/>
      <c r="G123" s="187">
        <f aca="true" t="shared" si="34" ref="G123:Q123">SUM(G124:G126)</f>
        <v>6529657</v>
      </c>
      <c r="H123" s="188">
        <f t="shared" si="34"/>
        <v>6500899</v>
      </c>
      <c r="I123" s="189">
        <f t="shared" si="34"/>
        <v>13030556</v>
      </c>
      <c r="J123" s="190">
        <f t="shared" si="34"/>
        <v>0</v>
      </c>
      <c r="K123" s="188">
        <f t="shared" si="34"/>
        <v>12497040</v>
      </c>
      <c r="L123" s="187">
        <f t="shared" si="34"/>
        <v>13199378</v>
      </c>
      <c r="M123" s="187">
        <f t="shared" si="34"/>
        <v>13830045</v>
      </c>
      <c r="N123" s="187">
        <f t="shared" si="34"/>
        <v>9535522</v>
      </c>
      <c r="O123" s="188">
        <f t="shared" si="34"/>
        <v>10900427</v>
      </c>
      <c r="P123" s="187">
        <f t="shared" si="34"/>
        <v>59962412</v>
      </c>
      <c r="Q123" s="191">
        <f t="shared" si="34"/>
        <v>72992968</v>
      </c>
    </row>
    <row r="124" spans="3:17" ht="18" customHeight="1">
      <c r="C124" s="130"/>
      <c r="D124" s="133"/>
      <c r="E124" s="139" t="s">
        <v>102</v>
      </c>
      <c r="F124" s="135"/>
      <c r="G124" s="187">
        <v>2983401</v>
      </c>
      <c r="H124" s="188">
        <v>4111416</v>
      </c>
      <c r="I124" s="189">
        <f>SUM(G124:H124)</f>
        <v>7094817</v>
      </c>
      <c r="J124" s="190">
        <v>0</v>
      </c>
      <c r="K124" s="188">
        <v>8358768</v>
      </c>
      <c r="L124" s="187">
        <v>10877337</v>
      </c>
      <c r="M124" s="187">
        <v>11845116</v>
      </c>
      <c r="N124" s="187">
        <v>8532294</v>
      </c>
      <c r="O124" s="188">
        <v>10167318</v>
      </c>
      <c r="P124" s="187">
        <f>SUM(J124:O124)</f>
        <v>49780833</v>
      </c>
      <c r="Q124" s="191">
        <f>I124+P124</f>
        <v>56875650</v>
      </c>
    </row>
    <row r="125" spans="3:17" ht="18" customHeight="1">
      <c r="C125" s="130"/>
      <c r="D125" s="140"/>
      <c r="E125" s="137" t="s">
        <v>74</v>
      </c>
      <c r="F125" s="141"/>
      <c r="G125" s="187">
        <v>715185</v>
      </c>
      <c r="H125" s="188">
        <v>420742</v>
      </c>
      <c r="I125" s="189">
        <f>SUM(G125:H125)</f>
        <v>1135927</v>
      </c>
      <c r="J125" s="190">
        <v>0</v>
      </c>
      <c r="K125" s="188">
        <v>961730</v>
      </c>
      <c r="L125" s="187">
        <v>1161258</v>
      </c>
      <c r="M125" s="187">
        <v>893070</v>
      </c>
      <c r="N125" s="187">
        <v>580716</v>
      </c>
      <c r="O125" s="188">
        <v>167909</v>
      </c>
      <c r="P125" s="187">
        <f>SUM(J125:O125)</f>
        <v>3764683</v>
      </c>
      <c r="Q125" s="191">
        <f>I125+P125</f>
        <v>4900610</v>
      </c>
    </row>
    <row r="126" spans="3:17" ht="18" customHeight="1">
      <c r="C126" s="130"/>
      <c r="D126" s="142"/>
      <c r="E126" s="134" t="s">
        <v>75</v>
      </c>
      <c r="F126" s="143"/>
      <c r="G126" s="187">
        <v>2831071</v>
      </c>
      <c r="H126" s="188">
        <v>1968741</v>
      </c>
      <c r="I126" s="189">
        <f>SUM(G126:H126)</f>
        <v>4799812</v>
      </c>
      <c r="J126" s="190">
        <v>0</v>
      </c>
      <c r="K126" s="188">
        <v>3176542</v>
      </c>
      <c r="L126" s="187">
        <v>1160783</v>
      </c>
      <c r="M126" s="187">
        <v>1091859</v>
      </c>
      <c r="N126" s="187">
        <v>422512</v>
      </c>
      <c r="O126" s="188">
        <v>565200</v>
      </c>
      <c r="P126" s="187">
        <f>SUM(J126:O126)</f>
        <v>6416896</v>
      </c>
      <c r="Q126" s="191">
        <f>I126+P126</f>
        <v>11216708</v>
      </c>
    </row>
    <row r="127" spans="3:17" ht="18" customHeight="1">
      <c r="C127" s="130"/>
      <c r="D127" s="133" t="s">
        <v>76</v>
      </c>
      <c r="E127" s="144"/>
      <c r="F127" s="144"/>
      <c r="G127" s="187">
        <v>3775079</v>
      </c>
      <c r="H127" s="188">
        <v>7097259</v>
      </c>
      <c r="I127" s="189">
        <f>SUM(G127:H127)</f>
        <v>10872338</v>
      </c>
      <c r="J127" s="190">
        <v>0</v>
      </c>
      <c r="K127" s="188">
        <v>20202930</v>
      </c>
      <c r="L127" s="187">
        <v>19336347</v>
      </c>
      <c r="M127" s="187">
        <v>22577717</v>
      </c>
      <c r="N127" s="187">
        <v>14431267</v>
      </c>
      <c r="O127" s="188">
        <v>18756230</v>
      </c>
      <c r="P127" s="187">
        <f>SUM(J127:O127)</f>
        <v>95304491</v>
      </c>
      <c r="Q127" s="191">
        <f>I127+P127</f>
        <v>106176829</v>
      </c>
    </row>
    <row r="128" spans="3:17" ht="18" customHeight="1">
      <c r="C128" s="145"/>
      <c r="D128" s="146" t="s">
        <v>103</v>
      </c>
      <c r="E128" s="147"/>
      <c r="F128" s="147"/>
      <c r="G128" s="192">
        <v>9065324</v>
      </c>
      <c r="H128" s="193">
        <v>5834456</v>
      </c>
      <c r="I128" s="194">
        <f>SUM(G128:H128)</f>
        <v>14899780</v>
      </c>
      <c r="J128" s="195">
        <v>0</v>
      </c>
      <c r="K128" s="193">
        <v>25891544</v>
      </c>
      <c r="L128" s="192">
        <v>18010477</v>
      </c>
      <c r="M128" s="192">
        <v>17052802</v>
      </c>
      <c r="N128" s="192">
        <v>9698202</v>
      </c>
      <c r="O128" s="193">
        <v>9121936</v>
      </c>
      <c r="P128" s="194">
        <f>SUM(J128:O128)</f>
        <v>79774961</v>
      </c>
      <c r="Q128" s="196">
        <f>I128+P128</f>
        <v>94674741</v>
      </c>
    </row>
    <row r="129" spans="3:17" ht="18" customHeight="1">
      <c r="C129" s="127" t="s">
        <v>77</v>
      </c>
      <c r="D129" s="148"/>
      <c r="E129" s="149"/>
      <c r="F129" s="150"/>
      <c r="G129" s="182">
        <f aca="true" t="shared" si="35" ref="G129:Q129">SUM(G130:G135)</f>
        <v>91512</v>
      </c>
      <c r="H129" s="183">
        <f t="shared" si="35"/>
        <v>1299314</v>
      </c>
      <c r="I129" s="184">
        <f t="shared" si="35"/>
        <v>1390826</v>
      </c>
      <c r="J129" s="185">
        <f t="shared" si="35"/>
        <v>0</v>
      </c>
      <c r="K129" s="223">
        <f t="shared" si="35"/>
        <v>23169640</v>
      </c>
      <c r="L129" s="182">
        <f t="shared" si="35"/>
        <v>24071128</v>
      </c>
      <c r="M129" s="182">
        <f t="shared" si="35"/>
        <v>26262662</v>
      </c>
      <c r="N129" s="182">
        <f t="shared" si="35"/>
        <v>16983569</v>
      </c>
      <c r="O129" s="183">
        <f t="shared" si="35"/>
        <v>14374370</v>
      </c>
      <c r="P129" s="182">
        <f t="shared" si="35"/>
        <v>104861369</v>
      </c>
      <c r="Q129" s="186">
        <f t="shared" si="35"/>
        <v>106252195</v>
      </c>
    </row>
    <row r="130" spans="3:17" ht="18" customHeight="1">
      <c r="C130" s="130"/>
      <c r="D130" s="284" t="s">
        <v>78</v>
      </c>
      <c r="E130" s="285"/>
      <c r="F130" s="286"/>
      <c r="G130" s="197"/>
      <c r="H130" s="198"/>
      <c r="I130" s="199"/>
      <c r="J130" s="200"/>
      <c r="K130" s="224">
        <v>0</v>
      </c>
      <c r="L130" s="187">
        <v>0</v>
      </c>
      <c r="M130" s="187">
        <v>0</v>
      </c>
      <c r="N130" s="187">
        <v>0</v>
      </c>
      <c r="O130" s="188">
        <v>0</v>
      </c>
      <c r="P130" s="187">
        <f aca="true" t="shared" si="36" ref="P130:P135">SUM(J130:O130)</f>
        <v>0</v>
      </c>
      <c r="Q130" s="191">
        <f aca="true" t="shared" si="37" ref="Q130:Q135">I130+P130</f>
        <v>0</v>
      </c>
    </row>
    <row r="131" spans="3:17" ht="18" customHeight="1">
      <c r="C131" s="130"/>
      <c r="D131" s="284" t="s">
        <v>79</v>
      </c>
      <c r="E131" s="285"/>
      <c r="F131" s="286"/>
      <c r="G131" s="187">
        <v>0</v>
      </c>
      <c r="H131" s="188">
        <v>119331</v>
      </c>
      <c r="I131" s="189">
        <f>SUM(G131:H131)</f>
        <v>119331</v>
      </c>
      <c r="J131" s="190">
        <v>0</v>
      </c>
      <c r="K131" s="224">
        <v>2009656</v>
      </c>
      <c r="L131" s="187">
        <v>1462059</v>
      </c>
      <c r="M131" s="187">
        <v>3559378</v>
      </c>
      <c r="N131" s="187">
        <v>2085532</v>
      </c>
      <c r="O131" s="188">
        <v>4243459</v>
      </c>
      <c r="P131" s="187">
        <f t="shared" si="36"/>
        <v>13360084</v>
      </c>
      <c r="Q131" s="191">
        <f t="shared" si="37"/>
        <v>13479415</v>
      </c>
    </row>
    <row r="132" spans="3:17" ht="18" customHeight="1">
      <c r="C132" s="130"/>
      <c r="D132" s="284" t="s">
        <v>80</v>
      </c>
      <c r="E132" s="285"/>
      <c r="F132" s="286"/>
      <c r="G132" s="187">
        <v>91512</v>
      </c>
      <c r="H132" s="188">
        <v>237040</v>
      </c>
      <c r="I132" s="189">
        <f>SUM(G132:H132)</f>
        <v>328552</v>
      </c>
      <c r="J132" s="190">
        <v>0</v>
      </c>
      <c r="K132" s="224">
        <v>1692415</v>
      </c>
      <c r="L132" s="187">
        <v>2881020</v>
      </c>
      <c r="M132" s="187">
        <v>3596752</v>
      </c>
      <c r="N132" s="187">
        <v>3471942</v>
      </c>
      <c r="O132" s="188">
        <v>2074844</v>
      </c>
      <c r="P132" s="187">
        <f t="shared" si="36"/>
        <v>13716973</v>
      </c>
      <c r="Q132" s="191">
        <f t="shared" si="37"/>
        <v>14045525</v>
      </c>
    </row>
    <row r="133" spans="3:17" ht="18" customHeight="1">
      <c r="C133" s="130"/>
      <c r="D133" s="284" t="s">
        <v>81</v>
      </c>
      <c r="E133" s="285"/>
      <c r="F133" s="286"/>
      <c r="G133" s="198"/>
      <c r="H133" s="188">
        <v>942943</v>
      </c>
      <c r="I133" s="189">
        <f>SUM(G133:H133)</f>
        <v>942943</v>
      </c>
      <c r="J133" s="200"/>
      <c r="K133" s="224">
        <v>19467569</v>
      </c>
      <c r="L133" s="187">
        <v>19728049</v>
      </c>
      <c r="M133" s="187">
        <v>19106532</v>
      </c>
      <c r="N133" s="187">
        <v>11426095</v>
      </c>
      <c r="O133" s="188">
        <v>8056067</v>
      </c>
      <c r="P133" s="187">
        <f t="shared" si="36"/>
        <v>77784312</v>
      </c>
      <c r="Q133" s="191">
        <f t="shared" si="37"/>
        <v>78727255</v>
      </c>
    </row>
    <row r="134" spans="3:17" ht="18" customHeight="1">
      <c r="C134" s="130"/>
      <c r="D134" s="284" t="s">
        <v>82</v>
      </c>
      <c r="E134" s="285"/>
      <c r="F134" s="286"/>
      <c r="G134" s="197"/>
      <c r="H134" s="198"/>
      <c r="I134" s="199"/>
      <c r="J134" s="201"/>
      <c r="K134" s="224">
        <v>0</v>
      </c>
      <c r="L134" s="187">
        <v>0</v>
      </c>
      <c r="M134" s="187">
        <v>0</v>
      </c>
      <c r="N134" s="187">
        <v>0</v>
      </c>
      <c r="O134" s="188">
        <v>0</v>
      </c>
      <c r="P134" s="187">
        <f t="shared" si="36"/>
        <v>0</v>
      </c>
      <c r="Q134" s="191">
        <f t="shared" si="37"/>
        <v>0</v>
      </c>
    </row>
    <row r="135" spans="3:17" ht="18" customHeight="1">
      <c r="C135" s="151"/>
      <c r="D135" s="287" t="s">
        <v>83</v>
      </c>
      <c r="E135" s="288"/>
      <c r="F135" s="289"/>
      <c r="G135" s="192">
        <v>0</v>
      </c>
      <c r="H135" s="193">
        <v>0</v>
      </c>
      <c r="I135" s="194">
        <f>SUM(G135:H135)</f>
        <v>0</v>
      </c>
      <c r="J135" s="202"/>
      <c r="K135" s="225">
        <v>0</v>
      </c>
      <c r="L135" s="192">
        <v>0</v>
      </c>
      <c r="M135" s="192">
        <v>0</v>
      </c>
      <c r="N135" s="192">
        <v>0</v>
      </c>
      <c r="O135" s="193">
        <v>0</v>
      </c>
      <c r="P135" s="192">
        <f t="shared" si="36"/>
        <v>0</v>
      </c>
      <c r="Q135" s="196">
        <f t="shared" si="37"/>
        <v>0</v>
      </c>
    </row>
    <row r="136" spans="3:17" ht="18" customHeight="1">
      <c r="C136" s="130" t="s">
        <v>104</v>
      </c>
      <c r="D136" s="132"/>
      <c r="E136" s="132"/>
      <c r="F136" s="132"/>
      <c r="G136" s="183">
        <f>SUM(G137:G139)</f>
        <v>0</v>
      </c>
      <c r="H136" s="183">
        <f>SUM(H137:H139)</f>
        <v>0</v>
      </c>
      <c r="I136" s="184">
        <f>SUM(I137:I139)</f>
        <v>0</v>
      </c>
      <c r="J136" s="203"/>
      <c r="K136" s="223">
        <f aca="true" t="shared" si="38" ref="K136:Q136">SUM(K137:K139)</f>
        <v>46123598</v>
      </c>
      <c r="L136" s="182">
        <f t="shared" si="38"/>
        <v>79377710</v>
      </c>
      <c r="M136" s="182">
        <f t="shared" si="38"/>
        <v>140022926</v>
      </c>
      <c r="N136" s="182">
        <f t="shared" si="38"/>
        <v>140541930</v>
      </c>
      <c r="O136" s="183">
        <f t="shared" si="38"/>
        <v>201657535</v>
      </c>
      <c r="P136" s="182">
        <f t="shared" si="38"/>
        <v>607723699</v>
      </c>
      <c r="Q136" s="186">
        <f t="shared" si="38"/>
        <v>607723699</v>
      </c>
    </row>
    <row r="137" spans="3:17" ht="18" customHeight="1">
      <c r="C137" s="130"/>
      <c r="D137" s="139" t="s">
        <v>31</v>
      </c>
      <c r="E137" s="139"/>
      <c r="F137" s="143"/>
      <c r="G137" s="188">
        <v>0</v>
      </c>
      <c r="H137" s="188">
        <v>0</v>
      </c>
      <c r="I137" s="189">
        <f>SUM(G137:H137)</f>
        <v>0</v>
      </c>
      <c r="J137" s="200"/>
      <c r="K137" s="224">
        <v>11257909</v>
      </c>
      <c r="L137" s="187">
        <v>32241788</v>
      </c>
      <c r="M137" s="187">
        <v>70089848</v>
      </c>
      <c r="N137" s="187">
        <v>75549760</v>
      </c>
      <c r="O137" s="188">
        <v>116606664</v>
      </c>
      <c r="P137" s="187">
        <f>SUM(J137:O137)</f>
        <v>305745969</v>
      </c>
      <c r="Q137" s="191">
        <f>I137+P137</f>
        <v>305745969</v>
      </c>
    </row>
    <row r="138" spans="3:17" ht="18" customHeight="1">
      <c r="C138" s="130"/>
      <c r="D138" s="139" t="s">
        <v>32</v>
      </c>
      <c r="E138" s="139"/>
      <c r="F138" s="143"/>
      <c r="G138" s="187">
        <v>0</v>
      </c>
      <c r="H138" s="188">
        <v>0</v>
      </c>
      <c r="I138" s="189">
        <f>SUM(G138:H138)</f>
        <v>0</v>
      </c>
      <c r="J138" s="201"/>
      <c r="K138" s="224">
        <v>34394156</v>
      </c>
      <c r="L138" s="187">
        <v>46059425</v>
      </c>
      <c r="M138" s="187">
        <v>66761984</v>
      </c>
      <c r="N138" s="187">
        <v>53347473</v>
      </c>
      <c r="O138" s="188">
        <v>45085082</v>
      </c>
      <c r="P138" s="187">
        <f>SUM(J138:O138)</f>
        <v>245648120</v>
      </c>
      <c r="Q138" s="191">
        <f>I138+P138</f>
        <v>245648120</v>
      </c>
    </row>
    <row r="139" spans="3:17" ht="18" customHeight="1">
      <c r="C139" s="130"/>
      <c r="D139" s="152" t="s">
        <v>33</v>
      </c>
      <c r="E139" s="152"/>
      <c r="F139" s="153"/>
      <c r="G139" s="204">
        <v>0</v>
      </c>
      <c r="H139" s="205">
        <v>0</v>
      </c>
      <c r="I139" s="206">
        <f>SUM(G139:H139)</f>
        <v>0</v>
      </c>
      <c r="J139" s="207"/>
      <c r="K139" s="226">
        <v>471533</v>
      </c>
      <c r="L139" s="209">
        <v>1076497</v>
      </c>
      <c r="M139" s="209">
        <v>3171094</v>
      </c>
      <c r="N139" s="209">
        <v>11644697</v>
      </c>
      <c r="O139" s="208">
        <v>39965789</v>
      </c>
      <c r="P139" s="209">
        <f>SUM(J139:O139)</f>
        <v>56329610</v>
      </c>
      <c r="Q139" s="210">
        <f>I139+P139</f>
        <v>56329610</v>
      </c>
    </row>
    <row r="140" spans="3:17" ht="18" customHeight="1" thickBot="1">
      <c r="C140" s="156"/>
      <c r="D140" s="157" t="s">
        <v>84</v>
      </c>
      <c r="E140" s="157"/>
      <c r="F140" s="157"/>
      <c r="G140" s="211">
        <f aca="true" t="shared" si="39" ref="G140:Q140">G109+G129+G136</f>
        <v>62264659</v>
      </c>
      <c r="H140" s="212">
        <f t="shared" si="39"/>
        <v>71093651</v>
      </c>
      <c r="I140" s="213">
        <f t="shared" si="39"/>
        <v>133358310</v>
      </c>
      <c r="J140" s="214">
        <f t="shared" si="39"/>
        <v>0</v>
      </c>
      <c r="K140" s="227">
        <f t="shared" si="39"/>
        <v>265509927</v>
      </c>
      <c r="L140" s="211">
        <f t="shared" si="39"/>
        <v>284169807</v>
      </c>
      <c r="M140" s="211">
        <f t="shared" si="39"/>
        <v>359229941</v>
      </c>
      <c r="N140" s="211">
        <f t="shared" si="39"/>
        <v>288419887</v>
      </c>
      <c r="O140" s="212">
        <f t="shared" si="39"/>
        <v>363910101</v>
      </c>
      <c r="P140" s="211">
        <f t="shared" si="39"/>
        <v>1561239663</v>
      </c>
      <c r="Q140" s="215">
        <f t="shared" si="39"/>
        <v>1694597973</v>
      </c>
    </row>
  </sheetData>
  <sheetProtection password="C7C4" sheet="1" objects="1" scenarios="1"/>
  <mergeCells count="40">
    <mergeCell ref="D33:F33"/>
    <mergeCell ref="D34:F34"/>
    <mergeCell ref="Q9:Q10"/>
    <mergeCell ref="E24:F24"/>
    <mergeCell ref="E25:F25"/>
    <mergeCell ref="C9:F10"/>
    <mergeCell ref="E18:F18"/>
    <mergeCell ref="G9:I9"/>
    <mergeCell ref="J9:P9"/>
    <mergeCell ref="D35:F35"/>
    <mergeCell ref="D36:F36"/>
    <mergeCell ref="D37:F37"/>
    <mergeCell ref="E51:F51"/>
    <mergeCell ref="D38:F38"/>
    <mergeCell ref="E57:F57"/>
    <mergeCell ref="E58:F58"/>
    <mergeCell ref="D64:F64"/>
    <mergeCell ref="D65:F65"/>
    <mergeCell ref="D66:F66"/>
    <mergeCell ref="D67:F67"/>
    <mergeCell ref="D68:F68"/>
    <mergeCell ref="D69:F69"/>
    <mergeCell ref="E82:F82"/>
    <mergeCell ref="E88:F88"/>
    <mergeCell ref="E89:F89"/>
    <mergeCell ref="D97:F97"/>
    <mergeCell ref="D98:F98"/>
    <mergeCell ref="D99:F99"/>
    <mergeCell ref="D100:F100"/>
    <mergeCell ref="D101:F101"/>
    <mergeCell ref="D102:F102"/>
    <mergeCell ref="E115:F115"/>
    <mergeCell ref="E121:F121"/>
    <mergeCell ref="E122:F122"/>
    <mergeCell ref="D134:F134"/>
    <mergeCell ref="D135:F135"/>
    <mergeCell ref="D130:F130"/>
    <mergeCell ref="D131:F131"/>
    <mergeCell ref="D132:F132"/>
    <mergeCell ref="D133:F133"/>
  </mergeCells>
  <printOptions/>
  <pageMargins left="0.5905511811023623" right="0.1968503937007874" top="0.3937007874015748" bottom="0.2" header="0.5118110236220472" footer="0.31"/>
  <pageSetup horizontalDpi="300" verticalDpi="300" orientation="landscape" paperSize="9" scale="77" r:id="rId2"/>
  <rowBreaks count="3" manualBreakCount="3">
    <brk id="43" max="255" man="1"/>
    <brk id="74" max="255" man="1"/>
    <brk id="107" max="255" man="1"/>
  </rowBreaks>
  <colBreaks count="1" manualBreakCount="1">
    <brk id="1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R44"/>
  <sheetViews>
    <sheetView view="pageBreakPreview" zoomScaleNormal="80" zoomScaleSheetLayoutView="100" workbookViewId="0" topLeftCell="A1">
      <selection activeCell="A4" sqref="A4"/>
    </sheetView>
  </sheetViews>
  <sheetFormatPr defaultColWidth="9.00390625" defaultRowHeight="13.5"/>
  <cols>
    <col min="1" max="5" width="1.4921875" style="116" customWidth="1"/>
    <col min="6" max="6" width="33.625" style="116" customWidth="1"/>
    <col min="7" max="17" width="10.375" style="116" customWidth="1"/>
    <col min="18" max="18" width="1.4921875" style="116" customWidth="1"/>
    <col min="19" max="16384" width="8.00390625" style="116" customWidth="1"/>
  </cols>
  <sheetData>
    <row r="1" s="112" customFormat="1" ht="17.25">
      <c r="A1" s="111" t="s">
        <v>112</v>
      </c>
    </row>
    <row r="2" spans="1:18" s="112" customFormat="1" ht="24" customHeight="1">
      <c r="A2" s="159" t="s">
        <v>16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13"/>
      <c r="N2" s="113"/>
      <c r="O2" s="113"/>
      <c r="P2" s="113"/>
      <c r="Q2" s="113"/>
      <c r="R2" s="113"/>
    </row>
    <row r="3" spans="1:18" s="112" customFormat="1" ht="21" customHeight="1">
      <c r="A3" s="113" t="str">
        <f>'様式１'!A5</f>
        <v>平成２３年１月月報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</row>
    <row r="4" spans="1:12" s="115" customFormat="1" ht="13.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5" ht="17.25">
      <c r="A5" s="161" t="s">
        <v>66</v>
      </c>
      <c r="B5" s="161"/>
      <c r="C5" s="161"/>
      <c r="D5" s="161"/>
      <c r="E5" s="161"/>
    </row>
    <row r="6" spans="2:3" ht="14.25">
      <c r="B6" s="117" t="s">
        <v>113</v>
      </c>
      <c r="C6" s="117"/>
    </row>
    <row r="7" spans="2:4" ht="15" thickBot="1">
      <c r="B7" s="117"/>
      <c r="C7" s="117"/>
      <c r="D7" s="162" t="s">
        <v>114</v>
      </c>
    </row>
    <row r="8" spans="3:17" ht="12">
      <c r="C8" s="294" t="s">
        <v>108</v>
      </c>
      <c r="D8" s="295"/>
      <c r="E8" s="295"/>
      <c r="F8" s="296"/>
      <c r="G8" s="306" t="s">
        <v>49</v>
      </c>
      <c r="H8" s="307"/>
      <c r="I8" s="308"/>
      <c r="J8" s="309" t="s">
        <v>50</v>
      </c>
      <c r="K8" s="307"/>
      <c r="L8" s="307"/>
      <c r="M8" s="307"/>
      <c r="N8" s="307"/>
      <c r="O8" s="307"/>
      <c r="P8" s="307"/>
      <c r="Q8" s="310" t="s">
        <v>47</v>
      </c>
    </row>
    <row r="9" spans="3:17" ht="24.75" customHeight="1">
      <c r="C9" s="297"/>
      <c r="D9" s="298"/>
      <c r="E9" s="298"/>
      <c r="F9" s="299"/>
      <c r="G9" s="119" t="s">
        <v>89</v>
      </c>
      <c r="H9" s="120" t="s">
        <v>90</v>
      </c>
      <c r="I9" s="121" t="s">
        <v>45</v>
      </c>
      <c r="J9" s="122" t="s">
        <v>46</v>
      </c>
      <c r="K9" s="120" t="s">
        <v>10</v>
      </c>
      <c r="L9" s="119" t="s">
        <v>11</v>
      </c>
      <c r="M9" s="119" t="s">
        <v>12</v>
      </c>
      <c r="N9" s="119" t="s">
        <v>13</v>
      </c>
      <c r="O9" s="120" t="s">
        <v>14</v>
      </c>
      <c r="P9" s="163" t="s">
        <v>2</v>
      </c>
      <c r="Q9" s="311"/>
    </row>
    <row r="10" spans="3:17" ht="14.25" customHeight="1">
      <c r="C10" s="123" t="s">
        <v>69</v>
      </c>
      <c r="D10" s="124"/>
      <c r="E10" s="124"/>
      <c r="F10" s="124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6"/>
    </row>
    <row r="11" spans="3:17" ht="14.25" customHeight="1">
      <c r="C11" s="130"/>
      <c r="D11" s="164" t="s">
        <v>120</v>
      </c>
      <c r="E11" s="132"/>
      <c r="F11" s="144"/>
      <c r="G11" s="218">
        <f aca="true" t="shared" si="0" ref="G11:Q11">SUM(G12:G18)</f>
        <v>4</v>
      </c>
      <c r="H11" s="221">
        <f t="shared" si="0"/>
        <v>6</v>
      </c>
      <c r="I11" s="184">
        <f t="shared" si="0"/>
        <v>10</v>
      </c>
      <c r="J11" s="185">
        <f t="shared" si="0"/>
        <v>0</v>
      </c>
      <c r="K11" s="228">
        <f t="shared" si="0"/>
        <v>206</v>
      </c>
      <c r="L11" s="221">
        <f t="shared" si="0"/>
        <v>321</v>
      </c>
      <c r="M11" s="221">
        <f t="shared" si="0"/>
        <v>508</v>
      </c>
      <c r="N11" s="221">
        <f t="shared" si="0"/>
        <v>444</v>
      </c>
      <c r="O11" s="221">
        <f t="shared" si="0"/>
        <v>519</v>
      </c>
      <c r="P11" s="184">
        <f t="shared" si="0"/>
        <v>1998</v>
      </c>
      <c r="Q11" s="186">
        <f t="shared" si="0"/>
        <v>2008</v>
      </c>
    </row>
    <row r="12" spans="3:17" ht="14.25" customHeight="1">
      <c r="C12" s="130"/>
      <c r="D12" s="155"/>
      <c r="E12" s="134" t="s">
        <v>115</v>
      </c>
      <c r="F12" s="136"/>
      <c r="G12" s="218">
        <v>0</v>
      </c>
      <c r="H12" s="218">
        <v>0</v>
      </c>
      <c r="I12" s="219">
        <f aca="true" t="shared" si="1" ref="I12:I18">SUM(G12:H12)</f>
        <v>0</v>
      </c>
      <c r="J12" s="200"/>
      <c r="K12" s="229">
        <v>41</v>
      </c>
      <c r="L12" s="221">
        <v>107</v>
      </c>
      <c r="M12" s="221">
        <v>242</v>
      </c>
      <c r="N12" s="221">
        <v>232</v>
      </c>
      <c r="O12" s="221">
        <v>307</v>
      </c>
      <c r="P12" s="219">
        <f aca="true" t="shared" si="2" ref="P12:P18">SUM(J12:O12)</f>
        <v>929</v>
      </c>
      <c r="Q12" s="222">
        <f aca="true" t="shared" si="3" ref="Q12:Q18">I12+P12</f>
        <v>929</v>
      </c>
    </row>
    <row r="13" spans="3:17" ht="14.25" customHeight="1">
      <c r="C13" s="130"/>
      <c r="D13" s="165"/>
      <c r="E13" s="134" t="s">
        <v>32</v>
      </c>
      <c r="F13" s="136"/>
      <c r="G13" s="218">
        <v>0</v>
      </c>
      <c r="H13" s="218">
        <v>0</v>
      </c>
      <c r="I13" s="219">
        <f t="shared" si="1"/>
        <v>0</v>
      </c>
      <c r="J13" s="200"/>
      <c r="K13" s="229">
        <v>96</v>
      </c>
      <c r="L13" s="221">
        <v>120</v>
      </c>
      <c r="M13" s="221">
        <v>163</v>
      </c>
      <c r="N13" s="221">
        <v>115</v>
      </c>
      <c r="O13" s="221">
        <v>100</v>
      </c>
      <c r="P13" s="219">
        <f t="shared" si="2"/>
        <v>594</v>
      </c>
      <c r="Q13" s="222">
        <f t="shared" si="3"/>
        <v>594</v>
      </c>
    </row>
    <row r="14" spans="3:17" ht="14.25" customHeight="1">
      <c r="C14" s="130"/>
      <c r="D14" s="155"/>
      <c r="E14" s="134" t="s">
        <v>116</v>
      </c>
      <c r="F14" s="136"/>
      <c r="G14" s="218">
        <v>0</v>
      </c>
      <c r="H14" s="218">
        <v>0</v>
      </c>
      <c r="I14" s="219">
        <f t="shared" si="1"/>
        <v>0</v>
      </c>
      <c r="J14" s="200"/>
      <c r="K14" s="229">
        <v>2</v>
      </c>
      <c r="L14" s="221">
        <v>4</v>
      </c>
      <c r="M14" s="221">
        <v>4</v>
      </c>
      <c r="N14" s="221">
        <v>18</v>
      </c>
      <c r="O14" s="221">
        <v>59</v>
      </c>
      <c r="P14" s="219">
        <f t="shared" si="2"/>
        <v>87</v>
      </c>
      <c r="Q14" s="222">
        <f t="shared" si="3"/>
        <v>87</v>
      </c>
    </row>
    <row r="15" spans="3:17" ht="14.25" customHeight="1">
      <c r="C15" s="130"/>
      <c r="D15" s="155"/>
      <c r="E15" s="284" t="s">
        <v>109</v>
      </c>
      <c r="F15" s="286"/>
      <c r="G15" s="218">
        <v>0</v>
      </c>
      <c r="H15" s="218">
        <v>0</v>
      </c>
      <c r="I15" s="219">
        <f t="shared" si="1"/>
        <v>0</v>
      </c>
      <c r="J15" s="200"/>
      <c r="K15" s="229">
        <v>0</v>
      </c>
      <c r="L15" s="221">
        <v>0</v>
      </c>
      <c r="M15" s="221">
        <v>0</v>
      </c>
      <c r="N15" s="221">
        <v>0</v>
      </c>
      <c r="O15" s="221">
        <v>0</v>
      </c>
      <c r="P15" s="219">
        <f t="shared" si="2"/>
        <v>0</v>
      </c>
      <c r="Q15" s="222">
        <f t="shared" si="3"/>
        <v>0</v>
      </c>
    </row>
    <row r="16" spans="3:17" ht="14.25" customHeight="1">
      <c r="C16" s="130"/>
      <c r="D16" s="155"/>
      <c r="E16" s="134" t="s">
        <v>117</v>
      </c>
      <c r="F16" s="136"/>
      <c r="G16" s="221">
        <v>4</v>
      </c>
      <c r="H16" s="221">
        <v>6</v>
      </c>
      <c r="I16" s="219">
        <f t="shared" si="1"/>
        <v>10</v>
      </c>
      <c r="J16" s="220">
        <v>0</v>
      </c>
      <c r="K16" s="229">
        <v>60</v>
      </c>
      <c r="L16" s="221">
        <v>79</v>
      </c>
      <c r="M16" s="221">
        <v>88</v>
      </c>
      <c r="N16" s="221">
        <v>69</v>
      </c>
      <c r="O16" s="221">
        <v>48</v>
      </c>
      <c r="P16" s="219">
        <f t="shared" si="2"/>
        <v>344</v>
      </c>
      <c r="Q16" s="222">
        <f t="shared" si="3"/>
        <v>354</v>
      </c>
    </row>
    <row r="17" spans="3:17" ht="14.25" customHeight="1">
      <c r="C17" s="130"/>
      <c r="D17" s="155"/>
      <c r="E17" s="284" t="s">
        <v>110</v>
      </c>
      <c r="F17" s="286"/>
      <c r="G17" s="230">
        <v>0</v>
      </c>
      <c r="H17" s="230">
        <v>0</v>
      </c>
      <c r="I17" s="231">
        <f t="shared" si="1"/>
        <v>0</v>
      </c>
      <c r="J17" s="232">
        <v>0</v>
      </c>
      <c r="K17" s="233">
        <v>7</v>
      </c>
      <c r="L17" s="230">
        <v>11</v>
      </c>
      <c r="M17" s="230">
        <v>11</v>
      </c>
      <c r="N17" s="230">
        <v>10</v>
      </c>
      <c r="O17" s="230">
        <v>5</v>
      </c>
      <c r="P17" s="231">
        <f t="shared" si="2"/>
        <v>44</v>
      </c>
      <c r="Q17" s="234">
        <f t="shared" si="3"/>
        <v>44</v>
      </c>
    </row>
    <row r="18" spans="3:17" ht="14.25" customHeight="1">
      <c r="C18" s="130"/>
      <c r="D18" s="154"/>
      <c r="E18" s="287" t="s">
        <v>111</v>
      </c>
      <c r="F18" s="289"/>
      <c r="G18" s="192">
        <v>0</v>
      </c>
      <c r="H18" s="192">
        <v>0</v>
      </c>
      <c r="I18" s="194">
        <f t="shared" si="1"/>
        <v>0</v>
      </c>
      <c r="J18" s="195">
        <v>0</v>
      </c>
      <c r="K18" s="235">
        <v>0</v>
      </c>
      <c r="L18" s="192">
        <v>0</v>
      </c>
      <c r="M18" s="192">
        <v>0</v>
      </c>
      <c r="N18" s="192">
        <v>0</v>
      </c>
      <c r="O18" s="192">
        <v>0</v>
      </c>
      <c r="P18" s="194">
        <f t="shared" si="2"/>
        <v>0</v>
      </c>
      <c r="Q18" s="196">
        <f t="shared" si="3"/>
        <v>0</v>
      </c>
    </row>
    <row r="19" spans="3:17" ht="14.25" customHeight="1">
      <c r="C19" s="130"/>
      <c r="D19" s="166" t="s">
        <v>118</v>
      </c>
      <c r="E19" s="149"/>
      <c r="F19" s="144"/>
      <c r="G19" s="187">
        <f aca="true" t="shared" si="4" ref="G19:Q19">SUM(G20:G26)</f>
        <v>4</v>
      </c>
      <c r="H19" s="187">
        <f t="shared" si="4"/>
        <v>4</v>
      </c>
      <c r="I19" s="189">
        <f t="shared" si="4"/>
        <v>8</v>
      </c>
      <c r="J19" s="190">
        <f t="shared" si="4"/>
        <v>0</v>
      </c>
      <c r="K19" s="228">
        <f t="shared" si="4"/>
        <v>86</v>
      </c>
      <c r="L19" s="187">
        <f t="shared" si="4"/>
        <v>139</v>
      </c>
      <c r="M19" s="187">
        <f t="shared" si="4"/>
        <v>230</v>
      </c>
      <c r="N19" s="187">
        <f t="shared" si="4"/>
        <v>160</v>
      </c>
      <c r="O19" s="187">
        <f t="shared" si="4"/>
        <v>174</v>
      </c>
      <c r="P19" s="189">
        <f t="shared" si="4"/>
        <v>789</v>
      </c>
      <c r="Q19" s="191">
        <f t="shared" si="4"/>
        <v>797</v>
      </c>
    </row>
    <row r="20" spans="3:17" ht="14.25" customHeight="1">
      <c r="C20" s="130"/>
      <c r="D20" s="155"/>
      <c r="E20" s="134" t="s">
        <v>115</v>
      </c>
      <c r="F20" s="136"/>
      <c r="G20" s="218">
        <v>0</v>
      </c>
      <c r="H20" s="218">
        <v>0</v>
      </c>
      <c r="I20" s="219">
        <f aca="true" t="shared" si="5" ref="I20:I26">SUM(G20:H20)</f>
        <v>0</v>
      </c>
      <c r="J20" s="200"/>
      <c r="K20" s="229">
        <v>21</v>
      </c>
      <c r="L20" s="221">
        <v>54</v>
      </c>
      <c r="M20" s="221">
        <v>128</v>
      </c>
      <c r="N20" s="221">
        <v>89</v>
      </c>
      <c r="O20" s="221">
        <v>106</v>
      </c>
      <c r="P20" s="219">
        <f aca="true" t="shared" si="6" ref="P20:P26">SUM(J20:O20)</f>
        <v>398</v>
      </c>
      <c r="Q20" s="222">
        <f aca="true" t="shared" si="7" ref="Q20:Q26">I20+P20</f>
        <v>398</v>
      </c>
    </row>
    <row r="21" spans="3:17" ht="14.25" customHeight="1">
      <c r="C21" s="130"/>
      <c r="D21" s="165"/>
      <c r="E21" s="134" t="s">
        <v>32</v>
      </c>
      <c r="F21" s="136"/>
      <c r="G21" s="218">
        <v>0</v>
      </c>
      <c r="H21" s="218">
        <v>0</v>
      </c>
      <c r="I21" s="219">
        <f t="shared" si="5"/>
        <v>0</v>
      </c>
      <c r="J21" s="200"/>
      <c r="K21" s="229">
        <v>19</v>
      </c>
      <c r="L21" s="221">
        <v>24</v>
      </c>
      <c r="M21" s="221">
        <v>32</v>
      </c>
      <c r="N21" s="221">
        <v>21</v>
      </c>
      <c r="O21" s="221">
        <v>15</v>
      </c>
      <c r="P21" s="219">
        <f t="shared" si="6"/>
        <v>111</v>
      </c>
      <c r="Q21" s="222">
        <f t="shared" si="7"/>
        <v>111</v>
      </c>
    </row>
    <row r="22" spans="3:17" ht="14.25" customHeight="1">
      <c r="C22" s="130"/>
      <c r="D22" s="155"/>
      <c r="E22" s="134" t="s">
        <v>116</v>
      </c>
      <c r="F22" s="136"/>
      <c r="G22" s="218">
        <v>0</v>
      </c>
      <c r="H22" s="218">
        <v>0</v>
      </c>
      <c r="I22" s="219">
        <f t="shared" si="5"/>
        <v>0</v>
      </c>
      <c r="J22" s="200"/>
      <c r="K22" s="229">
        <v>1</v>
      </c>
      <c r="L22" s="221">
        <v>1</v>
      </c>
      <c r="M22" s="221">
        <v>0</v>
      </c>
      <c r="N22" s="221">
        <v>3</v>
      </c>
      <c r="O22" s="221">
        <v>12</v>
      </c>
      <c r="P22" s="219">
        <f t="shared" si="6"/>
        <v>17</v>
      </c>
      <c r="Q22" s="222">
        <f t="shared" si="7"/>
        <v>17</v>
      </c>
    </row>
    <row r="23" spans="3:17" ht="14.25" customHeight="1">
      <c r="C23" s="130"/>
      <c r="D23" s="155"/>
      <c r="E23" s="284" t="s">
        <v>109</v>
      </c>
      <c r="F23" s="286"/>
      <c r="G23" s="218">
        <v>0</v>
      </c>
      <c r="H23" s="218">
        <v>0</v>
      </c>
      <c r="I23" s="219">
        <f t="shared" si="5"/>
        <v>0</v>
      </c>
      <c r="J23" s="200"/>
      <c r="K23" s="229">
        <v>0</v>
      </c>
      <c r="L23" s="221">
        <v>0</v>
      </c>
      <c r="M23" s="221">
        <v>0</v>
      </c>
      <c r="N23" s="221">
        <v>0</v>
      </c>
      <c r="O23" s="221">
        <v>0</v>
      </c>
      <c r="P23" s="219">
        <f>SUM(J23:O23)</f>
        <v>0</v>
      </c>
      <c r="Q23" s="222">
        <f t="shared" si="7"/>
        <v>0</v>
      </c>
    </row>
    <row r="24" spans="3:17" ht="14.25" customHeight="1">
      <c r="C24" s="130"/>
      <c r="D24" s="155"/>
      <c r="E24" s="134" t="s">
        <v>117</v>
      </c>
      <c r="F24" s="136"/>
      <c r="G24" s="221">
        <v>4</v>
      </c>
      <c r="H24" s="221">
        <v>4</v>
      </c>
      <c r="I24" s="219">
        <f t="shared" si="5"/>
        <v>8</v>
      </c>
      <c r="J24" s="220">
        <v>0</v>
      </c>
      <c r="K24" s="229">
        <v>45</v>
      </c>
      <c r="L24" s="221">
        <v>58</v>
      </c>
      <c r="M24" s="221">
        <v>70</v>
      </c>
      <c r="N24" s="221">
        <v>46</v>
      </c>
      <c r="O24" s="221">
        <v>40</v>
      </c>
      <c r="P24" s="219">
        <f t="shared" si="6"/>
        <v>259</v>
      </c>
      <c r="Q24" s="222">
        <f t="shared" si="7"/>
        <v>267</v>
      </c>
    </row>
    <row r="25" spans="3:17" ht="14.25" customHeight="1">
      <c r="C25" s="130"/>
      <c r="D25" s="155"/>
      <c r="E25" s="284" t="s">
        <v>110</v>
      </c>
      <c r="F25" s="286"/>
      <c r="G25" s="230">
        <v>0</v>
      </c>
      <c r="H25" s="230">
        <v>0</v>
      </c>
      <c r="I25" s="231">
        <f t="shared" si="5"/>
        <v>0</v>
      </c>
      <c r="J25" s="232">
        <v>0</v>
      </c>
      <c r="K25" s="233">
        <v>0</v>
      </c>
      <c r="L25" s="230">
        <v>2</v>
      </c>
      <c r="M25" s="230">
        <v>0</v>
      </c>
      <c r="N25" s="230">
        <v>1</v>
      </c>
      <c r="O25" s="230">
        <v>1</v>
      </c>
      <c r="P25" s="231">
        <f t="shared" si="6"/>
        <v>4</v>
      </c>
      <c r="Q25" s="234">
        <f t="shared" si="7"/>
        <v>4</v>
      </c>
    </row>
    <row r="26" spans="3:17" ht="14.25" customHeight="1" thickBot="1">
      <c r="C26" s="167"/>
      <c r="D26" s="168"/>
      <c r="E26" s="304" t="s">
        <v>111</v>
      </c>
      <c r="F26" s="305"/>
      <c r="G26" s="236">
        <v>0</v>
      </c>
      <c r="H26" s="236">
        <v>0</v>
      </c>
      <c r="I26" s="237">
        <f t="shared" si="5"/>
        <v>0</v>
      </c>
      <c r="J26" s="238">
        <v>0</v>
      </c>
      <c r="K26" s="239">
        <v>0</v>
      </c>
      <c r="L26" s="236">
        <v>0</v>
      </c>
      <c r="M26" s="236">
        <v>0</v>
      </c>
      <c r="N26" s="236">
        <v>0</v>
      </c>
      <c r="O26" s="236">
        <v>0</v>
      </c>
      <c r="P26" s="237">
        <f t="shared" si="6"/>
        <v>0</v>
      </c>
      <c r="Q26" s="240">
        <f t="shared" si="7"/>
        <v>0</v>
      </c>
    </row>
    <row r="27" spans="3:17" ht="14.25" customHeight="1">
      <c r="C27" s="151" t="s">
        <v>119</v>
      </c>
      <c r="D27" s="169"/>
      <c r="E27" s="169"/>
      <c r="F27" s="169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2"/>
    </row>
    <row r="28" spans="3:17" ht="14.25" customHeight="1">
      <c r="C28" s="130"/>
      <c r="D28" s="164" t="s">
        <v>121</v>
      </c>
      <c r="E28" s="132"/>
      <c r="F28" s="144"/>
      <c r="G28" s="218">
        <f aca="true" t="shared" si="8" ref="G28:P28">SUM(G29:G35)</f>
        <v>9450</v>
      </c>
      <c r="H28" s="221">
        <f t="shared" si="8"/>
        <v>22270</v>
      </c>
      <c r="I28" s="184">
        <f t="shared" si="8"/>
        <v>31720</v>
      </c>
      <c r="J28" s="185">
        <f t="shared" si="8"/>
        <v>0</v>
      </c>
      <c r="K28" s="228">
        <f t="shared" si="8"/>
        <v>4149100</v>
      </c>
      <c r="L28" s="221">
        <f t="shared" si="8"/>
        <v>6696680</v>
      </c>
      <c r="M28" s="221">
        <f t="shared" si="8"/>
        <v>11823780</v>
      </c>
      <c r="N28" s="221">
        <f t="shared" si="8"/>
        <v>10571650</v>
      </c>
      <c r="O28" s="221">
        <f t="shared" si="8"/>
        <v>13254428</v>
      </c>
      <c r="P28" s="184">
        <f t="shared" si="8"/>
        <v>46495638</v>
      </c>
      <c r="Q28" s="186">
        <f>SUM(Q29:Q35)</f>
        <v>46527358</v>
      </c>
    </row>
    <row r="29" spans="3:17" ht="14.25" customHeight="1">
      <c r="C29" s="130"/>
      <c r="D29" s="155"/>
      <c r="E29" s="134" t="s">
        <v>115</v>
      </c>
      <c r="F29" s="136"/>
      <c r="G29" s="218">
        <v>0</v>
      </c>
      <c r="H29" s="218">
        <v>0</v>
      </c>
      <c r="I29" s="219">
        <f aca="true" t="shared" si="9" ref="I29:I35">SUM(G29:H29)</f>
        <v>0</v>
      </c>
      <c r="J29" s="200"/>
      <c r="K29" s="229">
        <v>1101780</v>
      </c>
      <c r="L29" s="221">
        <v>2950810</v>
      </c>
      <c r="M29" s="221">
        <v>6603140</v>
      </c>
      <c r="N29" s="221">
        <v>6454940</v>
      </c>
      <c r="O29" s="221">
        <v>8484430</v>
      </c>
      <c r="P29" s="219">
        <f aca="true" t="shared" si="10" ref="P29:P35">SUM(J29:O29)</f>
        <v>25595100</v>
      </c>
      <c r="Q29" s="222">
        <f aca="true" t="shared" si="11" ref="Q29:Q35">I29+P29</f>
        <v>25595100</v>
      </c>
    </row>
    <row r="30" spans="3:17" ht="14.25" customHeight="1">
      <c r="C30" s="130"/>
      <c r="D30" s="165"/>
      <c r="E30" s="134" t="s">
        <v>32</v>
      </c>
      <c r="F30" s="136"/>
      <c r="G30" s="218">
        <v>0</v>
      </c>
      <c r="H30" s="218">
        <v>0</v>
      </c>
      <c r="I30" s="219">
        <f t="shared" si="9"/>
        <v>0</v>
      </c>
      <c r="J30" s="200"/>
      <c r="K30" s="229">
        <v>2570520</v>
      </c>
      <c r="L30" s="221">
        <v>3099840</v>
      </c>
      <c r="M30" s="221">
        <v>4269070</v>
      </c>
      <c r="N30" s="221">
        <v>2992980</v>
      </c>
      <c r="O30" s="221">
        <v>2631530</v>
      </c>
      <c r="P30" s="219">
        <f t="shared" si="10"/>
        <v>15563940</v>
      </c>
      <c r="Q30" s="222">
        <f t="shared" si="11"/>
        <v>15563940</v>
      </c>
    </row>
    <row r="31" spans="3:17" ht="14.25" customHeight="1">
      <c r="C31" s="130"/>
      <c r="D31" s="155"/>
      <c r="E31" s="134" t="s">
        <v>116</v>
      </c>
      <c r="F31" s="136"/>
      <c r="G31" s="218">
        <v>0</v>
      </c>
      <c r="H31" s="218">
        <v>0</v>
      </c>
      <c r="I31" s="219">
        <f t="shared" si="9"/>
        <v>0</v>
      </c>
      <c r="J31" s="200"/>
      <c r="K31" s="229">
        <v>59400</v>
      </c>
      <c r="L31" s="221">
        <v>103200</v>
      </c>
      <c r="M31" s="221">
        <v>111000</v>
      </c>
      <c r="N31" s="221">
        <v>435560</v>
      </c>
      <c r="O31" s="221">
        <v>1649160</v>
      </c>
      <c r="P31" s="219">
        <f t="shared" si="10"/>
        <v>2358320</v>
      </c>
      <c r="Q31" s="222">
        <f>I31+P31</f>
        <v>2358320</v>
      </c>
    </row>
    <row r="32" spans="3:17" ht="14.25" customHeight="1">
      <c r="C32" s="130"/>
      <c r="D32" s="155"/>
      <c r="E32" s="284" t="s">
        <v>109</v>
      </c>
      <c r="F32" s="286"/>
      <c r="G32" s="218">
        <v>0</v>
      </c>
      <c r="H32" s="218">
        <v>0</v>
      </c>
      <c r="I32" s="219">
        <f t="shared" si="9"/>
        <v>0</v>
      </c>
      <c r="J32" s="200"/>
      <c r="K32" s="229">
        <v>0</v>
      </c>
      <c r="L32" s="221">
        <v>0</v>
      </c>
      <c r="M32" s="221">
        <v>0</v>
      </c>
      <c r="N32" s="221">
        <v>0</v>
      </c>
      <c r="O32" s="221">
        <v>0</v>
      </c>
      <c r="P32" s="219">
        <f>SUM(J32:O32)</f>
        <v>0</v>
      </c>
      <c r="Q32" s="222">
        <f t="shared" si="11"/>
        <v>0</v>
      </c>
    </row>
    <row r="33" spans="3:17" ht="14.25" customHeight="1">
      <c r="C33" s="130"/>
      <c r="D33" s="155"/>
      <c r="E33" s="134" t="s">
        <v>117</v>
      </c>
      <c r="F33" s="136"/>
      <c r="G33" s="221">
        <v>9450</v>
      </c>
      <c r="H33" s="221">
        <v>22270</v>
      </c>
      <c r="I33" s="219">
        <f t="shared" si="9"/>
        <v>31720</v>
      </c>
      <c r="J33" s="220">
        <v>0</v>
      </c>
      <c r="K33" s="229">
        <v>383140</v>
      </c>
      <c r="L33" s="221">
        <v>478550</v>
      </c>
      <c r="M33" s="221">
        <v>760860</v>
      </c>
      <c r="N33" s="221">
        <v>617150</v>
      </c>
      <c r="O33" s="221">
        <v>466308</v>
      </c>
      <c r="P33" s="219">
        <f t="shared" si="10"/>
        <v>2706008</v>
      </c>
      <c r="Q33" s="222">
        <f t="shared" si="11"/>
        <v>2737728</v>
      </c>
    </row>
    <row r="34" spans="3:17" ht="14.25" customHeight="1">
      <c r="C34" s="130"/>
      <c r="D34" s="155"/>
      <c r="E34" s="284" t="s">
        <v>110</v>
      </c>
      <c r="F34" s="286"/>
      <c r="G34" s="230">
        <v>0</v>
      </c>
      <c r="H34" s="230">
        <v>0</v>
      </c>
      <c r="I34" s="231">
        <f t="shared" si="9"/>
        <v>0</v>
      </c>
      <c r="J34" s="232">
        <v>0</v>
      </c>
      <c r="K34" s="233">
        <v>34260</v>
      </c>
      <c r="L34" s="230">
        <v>64280</v>
      </c>
      <c r="M34" s="230">
        <v>79710</v>
      </c>
      <c r="N34" s="230">
        <v>71020</v>
      </c>
      <c r="O34" s="230">
        <v>23000</v>
      </c>
      <c r="P34" s="231">
        <f t="shared" si="10"/>
        <v>272270</v>
      </c>
      <c r="Q34" s="234">
        <f t="shared" si="11"/>
        <v>272270</v>
      </c>
    </row>
    <row r="35" spans="3:17" ht="14.25" customHeight="1">
      <c r="C35" s="130"/>
      <c r="D35" s="154"/>
      <c r="E35" s="287" t="s">
        <v>111</v>
      </c>
      <c r="F35" s="289"/>
      <c r="G35" s="192">
        <v>0</v>
      </c>
      <c r="H35" s="192">
        <v>0</v>
      </c>
      <c r="I35" s="194">
        <f t="shared" si="9"/>
        <v>0</v>
      </c>
      <c r="J35" s="195">
        <v>0</v>
      </c>
      <c r="K35" s="235">
        <v>0</v>
      </c>
      <c r="L35" s="192">
        <v>0</v>
      </c>
      <c r="M35" s="192">
        <v>0</v>
      </c>
      <c r="N35" s="192">
        <v>0</v>
      </c>
      <c r="O35" s="192">
        <v>0</v>
      </c>
      <c r="P35" s="194">
        <f t="shared" si="10"/>
        <v>0</v>
      </c>
      <c r="Q35" s="196">
        <f t="shared" si="11"/>
        <v>0</v>
      </c>
    </row>
    <row r="36" spans="3:17" ht="14.25" customHeight="1">
      <c r="C36" s="130"/>
      <c r="D36" s="166" t="s">
        <v>118</v>
      </c>
      <c r="E36" s="149"/>
      <c r="F36" s="144"/>
      <c r="G36" s="187">
        <f aca="true" t="shared" si="12" ref="G36:P36">SUM(G37:G43)</f>
        <v>7230</v>
      </c>
      <c r="H36" s="187">
        <f t="shared" si="12"/>
        <v>10220</v>
      </c>
      <c r="I36" s="189">
        <f t="shared" si="12"/>
        <v>17450</v>
      </c>
      <c r="J36" s="190">
        <f t="shared" si="12"/>
        <v>0</v>
      </c>
      <c r="K36" s="228">
        <f t="shared" si="12"/>
        <v>1131350</v>
      </c>
      <c r="L36" s="187">
        <f t="shared" si="12"/>
        <v>2134130</v>
      </c>
      <c r="M36" s="187">
        <f t="shared" si="12"/>
        <v>4198120</v>
      </c>
      <c r="N36" s="187">
        <f t="shared" si="12"/>
        <v>2816830</v>
      </c>
      <c r="O36" s="187">
        <f t="shared" si="12"/>
        <v>2853860</v>
      </c>
      <c r="P36" s="189">
        <f t="shared" si="12"/>
        <v>13134290</v>
      </c>
      <c r="Q36" s="191">
        <f>SUM(Q37:Q43)</f>
        <v>13151740</v>
      </c>
    </row>
    <row r="37" spans="3:17" ht="14.25" customHeight="1">
      <c r="C37" s="130"/>
      <c r="D37" s="155"/>
      <c r="E37" s="134" t="s">
        <v>115</v>
      </c>
      <c r="F37" s="136"/>
      <c r="G37" s="218">
        <v>0</v>
      </c>
      <c r="H37" s="218">
        <v>0</v>
      </c>
      <c r="I37" s="219">
        <f aca="true" t="shared" si="13" ref="I37:I43">SUM(G37:H37)</f>
        <v>0</v>
      </c>
      <c r="J37" s="200"/>
      <c r="K37" s="229">
        <v>499990</v>
      </c>
      <c r="L37" s="221">
        <v>1272910</v>
      </c>
      <c r="M37" s="221">
        <v>3014160</v>
      </c>
      <c r="N37" s="221">
        <v>2120170</v>
      </c>
      <c r="O37" s="221">
        <v>2182130</v>
      </c>
      <c r="P37" s="219">
        <f aca="true" t="shared" si="14" ref="P37:P43">SUM(J37:O37)</f>
        <v>9089360</v>
      </c>
      <c r="Q37" s="222">
        <f aca="true" t="shared" si="15" ref="Q37:Q43">I37+P37</f>
        <v>9089360</v>
      </c>
    </row>
    <row r="38" spans="3:17" ht="14.25" customHeight="1">
      <c r="C38" s="130"/>
      <c r="D38" s="165"/>
      <c r="E38" s="134" t="s">
        <v>32</v>
      </c>
      <c r="F38" s="136"/>
      <c r="G38" s="218">
        <v>0</v>
      </c>
      <c r="H38" s="218">
        <v>0</v>
      </c>
      <c r="I38" s="219">
        <f t="shared" si="13"/>
        <v>0</v>
      </c>
      <c r="J38" s="200"/>
      <c r="K38" s="229">
        <v>387850</v>
      </c>
      <c r="L38" s="221">
        <v>515440</v>
      </c>
      <c r="M38" s="221">
        <v>664030</v>
      </c>
      <c r="N38" s="221">
        <v>335460</v>
      </c>
      <c r="O38" s="221">
        <v>258880</v>
      </c>
      <c r="P38" s="219">
        <f t="shared" si="14"/>
        <v>2161660</v>
      </c>
      <c r="Q38" s="222">
        <f t="shared" si="15"/>
        <v>2161660</v>
      </c>
    </row>
    <row r="39" spans="3:17" ht="14.25" customHeight="1">
      <c r="C39" s="130"/>
      <c r="D39" s="155"/>
      <c r="E39" s="134" t="s">
        <v>116</v>
      </c>
      <c r="F39" s="136"/>
      <c r="G39" s="218">
        <v>0</v>
      </c>
      <c r="H39" s="218">
        <v>0</v>
      </c>
      <c r="I39" s="219">
        <f t="shared" si="13"/>
        <v>0</v>
      </c>
      <c r="J39" s="200"/>
      <c r="K39" s="229">
        <v>34500</v>
      </c>
      <c r="L39" s="221">
        <v>34500</v>
      </c>
      <c r="M39" s="221">
        <v>0</v>
      </c>
      <c r="N39" s="221">
        <v>46700</v>
      </c>
      <c r="O39" s="221">
        <v>152950</v>
      </c>
      <c r="P39" s="219">
        <f t="shared" si="14"/>
        <v>268650</v>
      </c>
      <c r="Q39" s="222">
        <f>I39+P39</f>
        <v>268650</v>
      </c>
    </row>
    <row r="40" spans="3:17" ht="14.25" customHeight="1">
      <c r="C40" s="130"/>
      <c r="D40" s="155"/>
      <c r="E40" s="284" t="s">
        <v>109</v>
      </c>
      <c r="F40" s="286"/>
      <c r="G40" s="218">
        <v>0</v>
      </c>
      <c r="H40" s="218">
        <v>0</v>
      </c>
      <c r="I40" s="219">
        <f t="shared" si="13"/>
        <v>0</v>
      </c>
      <c r="J40" s="200"/>
      <c r="K40" s="229">
        <v>0</v>
      </c>
      <c r="L40" s="221">
        <v>0</v>
      </c>
      <c r="M40" s="221">
        <v>0</v>
      </c>
      <c r="N40" s="221">
        <v>0</v>
      </c>
      <c r="O40" s="221">
        <v>0</v>
      </c>
      <c r="P40" s="219">
        <f>SUM(J40:O40)</f>
        <v>0</v>
      </c>
      <c r="Q40" s="222">
        <f t="shared" si="15"/>
        <v>0</v>
      </c>
    </row>
    <row r="41" spans="3:17" ht="14.25" customHeight="1">
      <c r="C41" s="130"/>
      <c r="D41" s="155"/>
      <c r="E41" s="134" t="s">
        <v>117</v>
      </c>
      <c r="F41" s="136"/>
      <c r="G41" s="221">
        <v>7230</v>
      </c>
      <c r="H41" s="221">
        <v>10220</v>
      </c>
      <c r="I41" s="219">
        <f t="shared" si="13"/>
        <v>17450</v>
      </c>
      <c r="J41" s="220">
        <v>0</v>
      </c>
      <c r="K41" s="229">
        <v>209010</v>
      </c>
      <c r="L41" s="221">
        <v>299780</v>
      </c>
      <c r="M41" s="221">
        <v>519930</v>
      </c>
      <c r="N41" s="221">
        <v>299550</v>
      </c>
      <c r="O41" s="221">
        <v>258940</v>
      </c>
      <c r="P41" s="219">
        <f t="shared" si="14"/>
        <v>1587210</v>
      </c>
      <c r="Q41" s="222">
        <f t="shared" si="15"/>
        <v>1604660</v>
      </c>
    </row>
    <row r="42" spans="3:17" ht="14.25" customHeight="1">
      <c r="C42" s="130"/>
      <c r="D42" s="165"/>
      <c r="E42" s="284" t="s">
        <v>110</v>
      </c>
      <c r="F42" s="286"/>
      <c r="G42" s="221">
        <v>0</v>
      </c>
      <c r="H42" s="221">
        <v>0</v>
      </c>
      <c r="I42" s="219">
        <f t="shared" si="13"/>
        <v>0</v>
      </c>
      <c r="J42" s="220">
        <v>0</v>
      </c>
      <c r="K42" s="229">
        <v>0</v>
      </c>
      <c r="L42" s="221">
        <v>11500</v>
      </c>
      <c r="M42" s="221">
        <v>0</v>
      </c>
      <c r="N42" s="221">
        <v>14950</v>
      </c>
      <c r="O42" s="221">
        <v>960</v>
      </c>
      <c r="P42" s="219">
        <f t="shared" si="14"/>
        <v>27410</v>
      </c>
      <c r="Q42" s="222">
        <f t="shared" si="15"/>
        <v>27410</v>
      </c>
    </row>
    <row r="43" spans="3:17" ht="14.25" customHeight="1">
      <c r="C43" s="151"/>
      <c r="D43" s="170"/>
      <c r="E43" s="287" t="s">
        <v>111</v>
      </c>
      <c r="F43" s="289"/>
      <c r="G43" s="192">
        <v>0</v>
      </c>
      <c r="H43" s="192">
        <v>0</v>
      </c>
      <c r="I43" s="194">
        <f t="shared" si="13"/>
        <v>0</v>
      </c>
      <c r="J43" s="195">
        <v>0</v>
      </c>
      <c r="K43" s="235">
        <v>0</v>
      </c>
      <c r="L43" s="192">
        <v>0</v>
      </c>
      <c r="M43" s="192">
        <v>0</v>
      </c>
      <c r="N43" s="192">
        <v>0</v>
      </c>
      <c r="O43" s="192">
        <v>0</v>
      </c>
      <c r="P43" s="194">
        <f t="shared" si="14"/>
        <v>0</v>
      </c>
      <c r="Q43" s="196">
        <f t="shared" si="15"/>
        <v>0</v>
      </c>
    </row>
    <row r="44" spans="3:17" ht="14.25" customHeight="1" thickBot="1">
      <c r="C44" s="156"/>
      <c r="D44" s="157" t="s">
        <v>84</v>
      </c>
      <c r="E44" s="157"/>
      <c r="F44" s="157"/>
      <c r="G44" s="212">
        <f aca="true" t="shared" si="16" ref="G44:P44">G28+G36</f>
        <v>16680</v>
      </c>
      <c r="H44" s="211">
        <f t="shared" si="16"/>
        <v>32490</v>
      </c>
      <c r="I44" s="213">
        <f t="shared" si="16"/>
        <v>49170</v>
      </c>
      <c r="J44" s="214">
        <f t="shared" si="16"/>
        <v>0</v>
      </c>
      <c r="K44" s="243">
        <f t="shared" si="16"/>
        <v>5280450</v>
      </c>
      <c r="L44" s="211">
        <f t="shared" si="16"/>
        <v>8830810</v>
      </c>
      <c r="M44" s="211">
        <f t="shared" si="16"/>
        <v>16021900</v>
      </c>
      <c r="N44" s="211">
        <f t="shared" si="16"/>
        <v>13388480</v>
      </c>
      <c r="O44" s="211">
        <f>O28+O36</f>
        <v>16108288</v>
      </c>
      <c r="P44" s="213">
        <f t="shared" si="16"/>
        <v>59629928</v>
      </c>
      <c r="Q44" s="215">
        <f>Q28+Q36</f>
        <v>59679098</v>
      </c>
    </row>
  </sheetData>
  <sheetProtection password="C7C4" sheet="1" objects="1" scenarios="1"/>
  <mergeCells count="16">
    <mergeCell ref="E15:F15"/>
    <mergeCell ref="E23:F23"/>
    <mergeCell ref="E32:F32"/>
    <mergeCell ref="E40:F40"/>
    <mergeCell ref="G8:I8"/>
    <mergeCell ref="J8:P8"/>
    <mergeCell ref="Q8:Q9"/>
    <mergeCell ref="C8:F9"/>
    <mergeCell ref="E42:F42"/>
    <mergeCell ref="E43:F43"/>
    <mergeCell ref="E17:F17"/>
    <mergeCell ref="E18:F18"/>
    <mergeCell ref="E34:F34"/>
    <mergeCell ref="E35:F35"/>
    <mergeCell ref="E25:F25"/>
    <mergeCell ref="E26:F26"/>
  </mergeCells>
  <printOptions horizontalCentered="1"/>
  <pageMargins left="0.5905511811023623" right="0.2" top="0.3937007874015748" bottom="0.2" header="0.43" footer="0.2"/>
  <pageSetup horizontalDpi="300" verticalDpi="300" orientation="landscape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L36"/>
  <sheetViews>
    <sheetView view="pageBreakPreview" zoomScaleSheetLayoutView="100" workbookViewId="0" topLeftCell="A1">
      <selection activeCell="A2" sqref="A2"/>
    </sheetView>
  </sheetViews>
  <sheetFormatPr defaultColWidth="9.00390625" defaultRowHeight="13.5"/>
  <cols>
    <col min="1" max="4" width="3.25390625" style="13" customWidth="1"/>
    <col min="5" max="6" width="8.00390625" style="13" customWidth="1"/>
    <col min="7" max="8" width="15.50390625" style="13" customWidth="1"/>
    <col min="9" max="11" width="7.75390625" style="13" customWidth="1"/>
    <col min="12" max="12" width="3.25390625" style="13" customWidth="1"/>
    <col min="13" max="16384" width="8.00390625" style="13" customWidth="1"/>
  </cols>
  <sheetData>
    <row r="1" spans="1:12" s="2" customFormat="1" ht="17.25">
      <c r="A1" s="1" t="s">
        <v>122</v>
      </c>
      <c r="L1" s="63"/>
    </row>
    <row r="2" spans="1:12" s="2" customFormat="1" ht="9.75" customHeight="1">
      <c r="A2" s="1"/>
      <c r="L2" s="63"/>
    </row>
    <row r="3" spans="1:12" s="2" customFormat="1" ht="24" customHeight="1">
      <c r="A3" s="316" t="s">
        <v>16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</row>
    <row r="4" spans="1:12" s="2" customFormat="1" ht="24" customHeight="1">
      <c r="A4" s="316" t="str">
        <f>'様式１'!A5</f>
        <v>平成２３年１月月報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</row>
    <row r="5" spans="1:12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L5" s="66"/>
    </row>
    <row r="6" spans="9:12" s="2" customFormat="1" ht="17.25">
      <c r="I6" s="253"/>
      <c r="J6" s="11"/>
      <c r="K6" s="63"/>
      <c r="L6" s="3"/>
    </row>
    <row r="7" spans="9:12" s="2" customFormat="1" ht="17.25">
      <c r="I7" s="87"/>
      <c r="J7" s="11"/>
      <c r="K7" s="63"/>
      <c r="L7" s="3"/>
    </row>
    <row r="8" ht="15" customHeight="1">
      <c r="L8" s="244"/>
    </row>
    <row r="9" spans="1:12" s="15" customFormat="1" ht="18.75" customHeight="1">
      <c r="A9" s="14" t="s">
        <v>0</v>
      </c>
      <c r="L9" s="36"/>
    </row>
    <row r="10" spans="2:12" s="15" customFormat="1" ht="17.25" customHeight="1">
      <c r="B10" s="16" t="s">
        <v>123</v>
      </c>
      <c r="C10" s="245"/>
      <c r="D10" s="36"/>
      <c r="E10" s="36"/>
      <c r="F10" s="36"/>
      <c r="G10" s="36"/>
      <c r="H10" s="36"/>
      <c r="I10" s="36"/>
      <c r="J10" s="36"/>
      <c r="K10" s="36"/>
      <c r="L10" s="36"/>
    </row>
    <row r="11" spans="2:12" s="15" customFormat="1" ht="17.25" customHeight="1">
      <c r="B11" s="8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2:12" s="15" customFormat="1" ht="15.75" customHeight="1" thickBot="1">
      <c r="B12" s="36"/>
      <c r="C12" s="11" t="s">
        <v>39</v>
      </c>
      <c r="D12" s="245"/>
      <c r="E12" s="36"/>
      <c r="F12" s="36"/>
      <c r="G12" s="36"/>
      <c r="H12" s="36"/>
      <c r="I12" s="36"/>
      <c r="J12" s="36"/>
      <c r="K12" s="36"/>
      <c r="L12" s="36"/>
    </row>
    <row r="13" spans="2:12" s="15" customFormat="1" ht="15.75" customHeight="1">
      <c r="B13" s="36"/>
      <c r="C13" s="36"/>
      <c r="D13" s="17"/>
      <c r="E13" s="18"/>
      <c r="F13" s="18"/>
      <c r="G13" s="246" t="s">
        <v>34</v>
      </c>
      <c r="H13" s="246" t="s">
        <v>35</v>
      </c>
      <c r="I13" s="246" t="s">
        <v>2</v>
      </c>
      <c r="J13" s="247"/>
      <c r="K13" s="36"/>
      <c r="L13" s="36"/>
    </row>
    <row r="14" spans="2:12" s="15" customFormat="1" ht="15.75" customHeight="1">
      <c r="B14" s="36"/>
      <c r="C14" s="36"/>
      <c r="D14" s="55" t="s">
        <v>36</v>
      </c>
      <c r="E14" s="56"/>
      <c r="F14" s="56"/>
      <c r="G14" s="254">
        <v>209</v>
      </c>
      <c r="H14" s="254">
        <v>358</v>
      </c>
      <c r="I14" s="312">
        <f>SUM(G14:H14)</f>
        <v>567</v>
      </c>
      <c r="J14" s="313"/>
      <c r="K14" s="36"/>
      <c r="L14" s="36"/>
    </row>
    <row r="15" spans="2:12" s="15" customFormat="1" ht="15.75" customHeight="1" thickBot="1">
      <c r="B15" s="36"/>
      <c r="C15" s="36"/>
      <c r="D15" s="59" t="s">
        <v>124</v>
      </c>
      <c r="E15" s="60"/>
      <c r="F15" s="60"/>
      <c r="G15" s="255">
        <v>1135637</v>
      </c>
      <c r="H15" s="255">
        <v>3334102</v>
      </c>
      <c r="I15" s="314">
        <f>SUM(G15:H15)</f>
        <v>4469739</v>
      </c>
      <c r="J15" s="315"/>
      <c r="K15" s="36"/>
      <c r="L15" s="36"/>
    </row>
    <row r="16" spans="2:12" s="15" customFormat="1" ht="15.75" customHeigh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2:12" s="15" customFormat="1" ht="15.75" customHeight="1" thickBot="1">
      <c r="B17" s="36"/>
      <c r="C17" s="11" t="s">
        <v>125</v>
      </c>
      <c r="D17" s="245"/>
      <c r="E17" s="36"/>
      <c r="F17" s="36"/>
      <c r="G17" s="36"/>
      <c r="H17" s="36"/>
      <c r="I17" s="36"/>
      <c r="J17" s="36"/>
      <c r="K17" s="36"/>
      <c r="L17" s="36"/>
    </row>
    <row r="18" spans="2:12" s="15" customFormat="1" ht="15.75" customHeight="1">
      <c r="B18" s="36"/>
      <c r="C18" s="36"/>
      <c r="D18" s="17"/>
      <c r="E18" s="18"/>
      <c r="F18" s="18"/>
      <c r="G18" s="246" t="s">
        <v>34</v>
      </c>
      <c r="H18" s="246" t="s">
        <v>35</v>
      </c>
      <c r="I18" s="246" t="s">
        <v>2</v>
      </c>
      <c r="J18" s="247"/>
      <c r="K18" s="36"/>
      <c r="L18" s="36"/>
    </row>
    <row r="19" spans="2:12" s="15" customFormat="1" ht="15.75" customHeight="1">
      <c r="B19" s="36"/>
      <c r="C19" s="36"/>
      <c r="D19" s="55" t="s">
        <v>36</v>
      </c>
      <c r="E19" s="249"/>
      <c r="F19" s="56"/>
      <c r="G19" s="254">
        <v>76</v>
      </c>
      <c r="H19" s="254">
        <v>485</v>
      </c>
      <c r="I19" s="312">
        <f>SUM(G19:H19)</f>
        <v>561</v>
      </c>
      <c r="J19" s="313"/>
      <c r="K19" s="36"/>
      <c r="L19" s="36"/>
    </row>
    <row r="20" spans="2:12" s="15" customFormat="1" ht="15.75" customHeight="1" thickBot="1">
      <c r="B20" s="36"/>
      <c r="C20" s="36"/>
      <c r="D20" s="59" t="s">
        <v>124</v>
      </c>
      <c r="E20" s="60"/>
      <c r="F20" s="60"/>
      <c r="G20" s="255">
        <v>664063</v>
      </c>
      <c r="H20" s="255">
        <v>3397335</v>
      </c>
      <c r="I20" s="314">
        <f>SUM(G20:H20)</f>
        <v>4061398</v>
      </c>
      <c r="J20" s="315"/>
      <c r="K20" s="36"/>
      <c r="L20" s="36"/>
    </row>
    <row r="21" spans="2:12" s="15" customFormat="1" ht="15.75" customHeight="1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2:12" s="15" customFormat="1" ht="15.75" customHeight="1" thickBot="1">
      <c r="B22" s="36"/>
      <c r="C22" s="11" t="s">
        <v>126</v>
      </c>
      <c r="D22" s="245"/>
      <c r="E22" s="36"/>
      <c r="F22" s="36"/>
      <c r="G22" s="36"/>
      <c r="H22" s="36"/>
      <c r="I22" s="36"/>
      <c r="J22" s="36"/>
      <c r="K22" s="36"/>
      <c r="L22" s="36"/>
    </row>
    <row r="23" spans="2:12" s="15" customFormat="1" ht="15.75" customHeight="1">
      <c r="B23" s="36"/>
      <c r="C23" s="36"/>
      <c r="D23" s="17"/>
      <c r="E23" s="18"/>
      <c r="F23" s="18"/>
      <c r="G23" s="246" t="s">
        <v>34</v>
      </c>
      <c r="H23" s="246" t="s">
        <v>35</v>
      </c>
      <c r="I23" s="246" t="s">
        <v>2</v>
      </c>
      <c r="J23" s="247"/>
      <c r="K23" s="36"/>
      <c r="L23" s="36"/>
    </row>
    <row r="24" spans="2:12" s="15" customFormat="1" ht="15.75" customHeight="1">
      <c r="B24" s="36"/>
      <c r="C24" s="36"/>
      <c r="D24" s="250" t="s">
        <v>36</v>
      </c>
      <c r="E24" s="249"/>
      <c r="F24" s="249"/>
      <c r="G24" s="254">
        <v>74</v>
      </c>
      <c r="H24" s="254">
        <v>2243</v>
      </c>
      <c r="I24" s="312">
        <f>SUM(G24:H24)</f>
        <v>2317</v>
      </c>
      <c r="J24" s="313"/>
      <c r="K24" s="36"/>
      <c r="L24" s="36"/>
    </row>
    <row r="25" spans="2:12" s="15" customFormat="1" ht="15.75" customHeight="1" thickBot="1">
      <c r="B25" s="36"/>
      <c r="C25" s="36"/>
      <c r="D25" s="59" t="s">
        <v>124</v>
      </c>
      <c r="E25" s="60"/>
      <c r="F25" s="60"/>
      <c r="G25" s="256">
        <v>752399</v>
      </c>
      <c r="H25" s="256">
        <v>27898824</v>
      </c>
      <c r="I25" s="314">
        <f>SUM(G25:H25)</f>
        <v>28651223</v>
      </c>
      <c r="J25" s="315"/>
      <c r="K25" s="36"/>
      <c r="L25" s="36"/>
    </row>
    <row r="26" spans="2:12" s="15" customFormat="1" ht="15.75" customHeight="1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2:12" s="15" customFormat="1" ht="15.75" customHeight="1" thickBot="1">
      <c r="B27" s="36"/>
      <c r="C27" s="11" t="s">
        <v>127</v>
      </c>
      <c r="D27" s="36"/>
      <c r="E27" s="36"/>
      <c r="F27" s="36"/>
      <c r="G27" s="36"/>
      <c r="H27" s="36"/>
      <c r="I27" s="36"/>
      <c r="J27" s="36"/>
      <c r="K27" s="36"/>
      <c r="L27" s="36"/>
    </row>
    <row r="28" spans="2:12" s="15" customFormat="1" ht="15.75" customHeight="1">
      <c r="B28" s="36"/>
      <c r="C28" s="36"/>
      <c r="D28" s="17"/>
      <c r="E28" s="18"/>
      <c r="F28" s="18"/>
      <c r="G28" s="251" t="s">
        <v>34</v>
      </c>
      <c r="H28" s="246" t="s">
        <v>35</v>
      </c>
      <c r="I28" s="246" t="s">
        <v>2</v>
      </c>
      <c r="J28" s="247"/>
      <c r="K28" s="36"/>
      <c r="L28" s="36"/>
    </row>
    <row r="29" spans="2:12" s="15" customFormat="1" ht="15.75" customHeight="1">
      <c r="B29" s="36"/>
      <c r="C29" s="36"/>
      <c r="D29" s="55" t="s">
        <v>36</v>
      </c>
      <c r="E29" s="56"/>
      <c r="F29" s="56"/>
      <c r="G29" s="254">
        <v>0</v>
      </c>
      <c r="H29" s="254">
        <v>20</v>
      </c>
      <c r="I29" s="312">
        <f>SUM(G29:H29)</f>
        <v>20</v>
      </c>
      <c r="J29" s="313"/>
      <c r="K29" s="36"/>
      <c r="L29" s="36"/>
    </row>
    <row r="30" spans="2:12" s="15" customFormat="1" ht="15.75" customHeight="1" thickBot="1">
      <c r="B30" s="36"/>
      <c r="C30" s="36"/>
      <c r="D30" s="59" t="s">
        <v>124</v>
      </c>
      <c r="E30" s="60"/>
      <c r="F30" s="60"/>
      <c r="G30" s="255">
        <v>0</v>
      </c>
      <c r="H30" s="255">
        <v>245250</v>
      </c>
      <c r="I30" s="314">
        <f>SUM(G30:H30)</f>
        <v>245250</v>
      </c>
      <c r="J30" s="315"/>
      <c r="K30" s="36"/>
      <c r="L30" s="36"/>
    </row>
    <row r="31" spans="2:12" s="15" customFormat="1" ht="15.75" customHeight="1">
      <c r="B31" s="36"/>
      <c r="C31" s="36"/>
      <c r="D31" s="36"/>
      <c r="E31" s="36"/>
      <c r="F31" s="36"/>
      <c r="G31" s="252"/>
      <c r="H31" s="36"/>
      <c r="I31" s="36"/>
      <c r="J31" s="36"/>
      <c r="K31" s="36"/>
      <c r="L31" s="36"/>
    </row>
    <row r="32" spans="2:12" s="15" customFormat="1" ht="15.75" customHeight="1" thickBot="1">
      <c r="B32" s="36"/>
      <c r="C32" s="11" t="s">
        <v>128</v>
      </c>
      <c r="D32" s="36"/>
      <c r="E32" s="36"/>
      <c r="F32" s="36"/>
      <c r="G32" s="248"/>
      <c r="H32" s="36"/>
      <c r="I32" s="36"/>
      <c r="J32" s="36"/>
      <c r="K32" s="36"/>
      <c r="L32" s="36"/>
    </row>
    <row r="33" spans="2:12" s="15" customFormat="1" ht="15.75" customHeight="1">
      <c r="B33" s="36"/>
      <c r="C33" s="36"/>
      <c r="D33" s="17"/>
      <c r="E33" s="18"/>
      <c r="F33" s="18"/>
      <c r="G33" s="251" t="s">
        <v>34</v>
      </c>
      <c r="H33" s="246" t="s">
        <v>35</v>
      </c>
      <c r="I33" s="246" t="s">
        <v>2</v>
      </c>
      <c r="J33" s="247"/>
      <c r="K33" s="36"/>
      <c r="L33" s="36"/>
    </row>
    <row r="34" spans="2:12" s="15" customFormat="1" ht="15.75" customHeight="1">
      <c r="B34" s="36"/>
      <c r="C34" s="36"/>
      <c r="D34" s="55" t="s">
        <v>36</v>
      </c>
      <c r="E34" s="249"/>
      <c r="F34" s="56"/>
      <c r="G34" s="254">
        <f>G14+G19+G24+G29</f>
        <v>359</v>
      </c>
      <c r="H34" s="254">
        <f>H14+H19+H24+H29</f>
        <v>3106</v>
      </c>
      <c r="I34" s="312">
        <f>SUM(G34:H34)</f>
        <v>3465</v>
      </c>
      <c r="J34" s="313"/>
      <c r="K34" s="36"/>
      <c r="L34" s="36"/>
    </row>
    <row r="35" spans="2:12" s="15" customFormat="1" ht="15.75" customHeight="1" thickBot="1">
      <c r="B35" s="36"/>
      <c r="C35" s="36"/>
      <c r="D35" s="59" t="s">
        <v>124</v>
      </c>
      <c r="E35" s="60"/>
      <c r="F35" s="60"/>
      <c r="G35" s="255">
        <f>G15+G20+G25+G30</f>
        <v>2552099</v>
      </c>
      <c r="H35" s="255">
        <f>H15+H20+H25+H30</f>
        <v>34875511</v>
      </c>
      <c r="I35" s="314">
        <f>SUM(G35:H35)</f>
        <v>37427610</v>
      </c>
      <c r="J35" s="315"/>
      <c r="K35" s="36"/>
      <c r="L35" s="36"/>
    </row>
    <row r="36" spans="2:12" s="15" customFormat="1" ht="15.75" customHeight="1">
      <c r="B36" s="36"/>
      <c r="C36" s="36"/>
      <c r="D36" s="36"/>
      <c r="E36" s="36"/>
      <c r="F36" s="36"/>
      <c r="G36" s="252"/>
      <c r="H36" s="36"/>
      <c r="I36" s="36"/>
      <c r="J36" s="36"/>
      <c r="K36" s="36"/>
      <c r="L36" s="36"/>
    </row>
    <row r="37" ht="15.75" customHeight="1"/>
  </sheetData>
  <sheetProtection password="C7C4" sheet="1" objects="1" scenarios="1"/>
  <mergeCells count="12">
    <mergeCell ref="I24:J24"/>
    <mergeCell ref="I25:J25"/>
    <mergeCell ref="A3:L3"/>
    <mergeCell ref="A4:L4"/>
    <mergeCell ref="I15:J15"/>
    <mergeCell ref="I14:J14"/>
    <mergeCell ref="I19:J19"/>
    <mergeCell ref="I20:J20"/>
    <mergeCell ref="I29:J29"/>
    <mergeCell ref="I30:J30"/>
    <mergeCell ref="I34:J34"/>
    <mergeCell ref="I35:J35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jyosys01</cp:lastModifiedBy>
  <cp:lastPrinted>2011-02-16T00:53:04Z</cp:lastPrinted>
  <dcterms:created xsi:type="dcterms:W3CDTF">2006-12-27T00:16:47Z</dcterms:created>
  <dcterms:modified xsi:type="dcterms:W3CDTF">2011-02-16T01:11:15Z</dcterms:modified>
  <cp:category/>
  <cp:version/>
  <cp:contentType/>
  <cp:contentStatus/>
</cp:coreProperties>
</file>