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<sst xmlns="http://schemas.openxmlformats.org/spreadsheetml/2006/main" count="346" uniqueCount="130">
  <si>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</si>
  <si>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</si>
  <si>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</si>
  <si>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</si>
  <si>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</si>
  <si>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</si>
  <si>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</si>
  <si>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</si>
  <si>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</si>
  <si>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</si>
  <si>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</si>
  <si>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</si>
  <si>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</si>
  <si>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</si>
  <si>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</si>
  <si>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</si>
  <si>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</si>
  <si>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</si>
  <si>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</si>
  <si>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</si>
  <si>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</si>
  <si>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</si>
  <si>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</si>
  <si>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</si>
  <si>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</si>
  <si>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</si>
  <si>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</si>
  <si>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</si>
  <si>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</si>
  <si>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</si>
  <si>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</si>
  <si>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</si>
  <si>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</si>
  <si>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</si>
  <si>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</si>
  <si>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</si>
  <si>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</si>
  <si>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</si>
  <si>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</si>
  <si>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</si>
  <si>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</si>
  <si>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</si>
  <si>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</si>
  <si>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</si>
  <si>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</si>
  <si>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</si>
  <si>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</si>
  <si>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</si>
  <si>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</si>
  <si>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</si>
  <si>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</si>
  <si>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</si>
  <si>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</si>
  <si>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</si>
  <si>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</si>
  <si>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</si>
  <si>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</si>
  <si>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</si>
  <si>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</si>
  <si>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</si>
  <si>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</si>
  <si>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</si>
  <si>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</si>
  <si>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</si>
  <si>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</si>
  <si>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</si>
  <si>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</si>
  <si>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</si>
  <si>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</si>
  <si>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</si>
  <si>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</si>
  <si>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</si>
  <si>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</si>
  <si>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</si>
  <si>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</si>
  <si>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</si>
  <si>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</si>
  <si>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</si>
  <si>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</si>
  <si>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</si>
  <si>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</si>
  <si>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</si>
  <si>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</si>
  <si>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</si>
  <si>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</si>
  <si>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</si>
  <si>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</si>
  <si>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</si>
  <si>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</si>
  <si>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</si>
  <si>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</si>
  <si>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</si>
  <si>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</si>
  <si>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</si>
  <si>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</si>
  <si>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</si>
  <si>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</si>
  <si>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</si>
  <si>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</si>
  <si>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</si>
  <si>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</si>
  <si>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</si>
  <si>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</si>
  <si>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</si>
  <si>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</si>
  <si>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</si>
  <si>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</si>
  <si>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</si>
  <si>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</si>
  <si>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</si>
  <si>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</si>
  <si>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</si>
  <si>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</si>
  <si>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</si>
  <si>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</si>
  <si>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</si>
  <si>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</si>
  <si>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</si>
  <si>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</si>
  <si>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</si>
  <si>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</si>
  <si>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</si>
  <si>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</si>
  <si>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</si>
  <si>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</si>
  <si>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</si>
  <si>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</si>
  <si>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</si>
  <si>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</si>
  <si>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平成２３年１１月月報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</si>
</sst>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49361</v>
      </c>
      <c r="E14" s="261"/>
      <c r="F14" s="261"/>
      <c r="G14" s="261"/>
      <c r="H14" s="262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49510</v>
      </c>
      <c r="T14" s="277"/>
    </row>
    <row r="15" spans="3:20" ht="21.75" customHeight="1">
      <c r="C15" s="73" t="s">
        <v>18</v>
      </c>
      <c r="D15" s="260">
        <v>43633</v>
      </c>
      <c r="E15" s="261"/>
      <c r="F15" s="261"/>
      <c r="G15" s="261"/>
      <c r="H15" s="262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43766</v>
      </c>
      <c r="T15" s="277"/>
    </row>
    <row r="16" spans="3:20" ht="21.75" customHeight="1">
      <c r="C16" s="75" t="s">
        <v>19</v>
      </c>
      <c r="D16" s="260">
        <v>942</v>
      </c>
      <c r="E16" s="261"/>
      <c r="F16" s="261"/>
      <c r="G16" s="261"/>
      <c r="H16" s="262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944</v>
      </c>
      <c r="T16" s="277"/>
    </row>
    <row r="17" spans="3:20" ht="21.75" customHeight="1">
      <c r="C17" s="75" t="s">
        <v>20</v>
      </c>
      <c r="D17" s="260">
        <v>349</v>
      </c>
      <c r="E17" s="261"/>
      <c r="F17" s="261"/>
      <c r="G17" s="261"/>
      <c r="H17" s="262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348</v>
      </c>
      <c r="T17" s="277"/>
    </row>
    <row r="18" spans="3:20" ht="21.75" customHeight="1" thickBot="1">
      <c r="C18" s="76" t="s">
        <v>2</v>
      </c>
      <c r="D18" s="263">
        <f>SUM(D14:H15)</f>
        <v>92994</v>
      </c>
      <c r="E18" s="264"/>
      <c r="F18" s="264"/>
      <c r="G18" s="264"/>
      <c r="H18" s="265"/>
      <c r="I18" s="77" t="s">
        <v>21</v>
      </c>
      <c r="J18" s="78"/>
      <c r="K18" s="264">
        <f>S23</f>
        <v>608</v>
      </c>
      <c r="L18" s="264"/>
      <c r="M18" s="265"/>
      <c r="N18" s="77" t="s">
        <v>22</v>
      </c>
      <c r="O18" s="78"/>
      <c r="P18" s="264">
        <f>S25</f>
        <v>326</v>
      </c>
      <c r="Q18" s="264"/>
      <c r="R18" s="265"/>
      <c r="S18" s="263">
        <f>SUM(S14:T15)</f>
        <v>93276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6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0" t="s">
        <v>37</v>
      </c>
      <c r="N22" s="271"/>
      <c r="O22" s="272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7"/>
      <c r="D23" s="260">
        <v>72</v>
      </c>
      <c r="E23" s="261"/>
      <c r="F23" s="262"/>
      <c r="G23" s="260">
        <v>2</v>
      </c>
      <c r="H23" s="261"/>
      <c r="I23" s="262"/>
      <c r="J23" s="260">
        <v>528</v>
      </c>
      <c r="K23" s="261"/>
      <c r="L23" s="262"/>
      <c r="M23" s="260">
        <v>1</v>
      </c>
      <c r="N23" s="261"/>
      <c r="O23" s="262"/>
      <c r="P23" s="260">
        <v>5</v>
      </c>
      <c r="Q23" s="261"/>
      <c r="R23" s="262"/>
      <c r="S23" s="89">
        <f>SUM(D23:R23)</f>
        <v>608</v>
      </c>
      <c r="T23" s="11"/>
    </row>
    <row r="24" spans="3:20" ht="24.75" customHeight="1">
      <c r="C24" s="268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3" t="s">
        <v>38</v>
      </c>
      <c r="N24" s="274"/>
      <c r="O24" s="275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9"/>
      <c r="D25" s="263">
        <v>75</v>
      </c>
      <c r="E25" s="264"/>
      <c r="F25" s="265"/>
      <c r="G25" s="263">
        <v>0</v>
      </c>
      <c r="H25" s="264"/>
      <c r="I25" s="265"/>
      <c r="J25" s="263">
        <v>249</v>
      </c>
      <c r="K25" s="264"/>
      <c r="L25" s="265"/>
      <c r="M25" s="263">
        <v>0</v>
      </c>
      <c r="N25" s="264"/>
      <c r="O25" s="265"/>
      <c r="P25" s="263">
        <v>2</v>
      </c>
      <c r="Q25" s="264"/>
      <c r="R25" s="265"/>
      <c r="S25" s="90">
        <f>SUM(D25:R25)</f>
        <v>326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平成２３年１１月月報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3123</v>
      </c>
      <c r="G12" s="91">
        <f>SUM(G13:G14)</f>
        <v>2008</v>
      </c>
      <c r="H12" s="92">
        <f>SUM(F12:G12)</f>
        <v>5131</v>
      </c>
      <c r="I12" s="257"/>
      <c r="J12" s="95">
        <f>SUM(J13:J14)</f>
        <v>2731</v>
      </c>
      <c r="K12" s="91">
        <f>SUM(K13:K14)</f>
        <v>2140</v>
      </c>
      <c r="L12" s="91">
        <f>SUM(L13:L14)</f>
        <v>1924</v>
      </c>
      <c r="M12" s="91">
        <f>SUM(M13:M14)</f>
        <v>1392</v>
      </c>
      <c r="N12" s="91">
        <f>SUM(N13:N14)</f>
        <v>1638</v>
      </c>
      <c r="O12" s="91">
        <f>SUM(I12:N12)</f>
        <v>9825</v>
      </c>
      <c r="P12" s="94">
        <f>H12+O12</f>
        <v>14956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465</v>
      </c>
      <c r="G13" s="91">
        <v>296</v>
      </c>
      <c r="H13" s="92">
        <f>SUM(F13:G13)</f>
        <v>761</v>
      </c>
      <c r="I13" s="258"/>
      <c r="J13" s="95">
        <v>390</v>
      </c>
      <c r="K13" s="91">
        <v>270</v>
      </c>
      <c r="L13" s="91">
        <v>222</v>
      </c>
      <c r="M13" s="91">
        <v>142</v>
      </c>
      <c r="N13" s="91">
        <v>196</v>
      </c>
      <c r="O13" s="91">
        <f>SUM(I13:N13)</f>
        <v>1220</v>
      </c>
      <c r="P13" s="94">
        <f>H13+O13</f>
        <v>1981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2658</v>
      </c>
      <c r="G14" s="91">
        <v>1712</v>
      </c>
      <c r="H14" s="92">
        <f>SUM(F14:G14)</f>
        <v>4370</v>
      </c>
      <c r="I14" s="258"/>
      <c r="J14" s="95">
        <v>2341</v>
      </c>
      <c r="K14" s="91">
        <v>1870</v>
      </c>
      <c r="L14" s="91">
        <v>1702</v>
      </c>
      <c r="M14" s="91">
        <v>1250</v>
      </c>
      <c r="N14" s="91">
        <v>1442</v>
      </c>
      <c r="O14" s="91">
        <f>SUM(I14:N14)</f>
        <v>8605</v>
      </c>
      <c r="P14" s="94">
        <f>H14+O14</f>
        <v>12975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70</v>
      </c>
      <c r="G15" s="91">
        <v>75</v>
      </c>
      <c r="H15" s="92">
        <f>SUM(F15:G15)</f>
        <v>145</v>
      </c>
      <c r="I15" s="258"/>
      <c r="J15" s="95">
        <v>97</v>
      </c>
      <c r="K15" s="91">
        <v>61</v>
      </c>
      <c r="L15" s="91">
        <v>56</v>
      </c>
      <c r="M15" s="91">
        <v>46</v>
      </c>
      <c r="N15" s="91">
        <v>72</v>
      </c>
      <c r="O15" s="91">
        <f>SUM(I15:N15)</f>
        <v>332</v>
      </c>
      <c r="P15" s="94">
        <f>H15+O15</f>
        <v>477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3193</v>
      </c>
      <c r="G16" s="96">
        <f>G12+G15</f>
        <v>2083</v>
      </c>
      <c r="H16" s="97">
        <f>SUM(F16:G16)</f>
        <v>5276</v>
      </c>
      <c r="I16" s="259"/>
      <c r="J16" s="100">
        <f>J12+J15</f>
        <v>2828</v>
      </c>
      <c r="K16" s="96">
        <f>K12+K15</f>
        <v>2201</v>
      </c>
      <c r="L16" s="96">
        <f>L12+L15</f>
        <v>1980</v>
      </c>
      <c r="M16" s="96">
        <f>M12+M15</f>
        <v>1438</v>
      </c>
      <c r="N16" s="96">
        <f>N12+N15</f>
        <v>1710</v>
      </c>
      <c r="O16" s="96">
        <f>SUM(I16:N16)</f>
        <v>10157</v>
      </c>
      <c r="P16" s="99">
        <f>H16+O16</f>
        <v>15433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2132</v>
      </c>
      <c r="G21" s="91">
        <v>1519</v>
      </c>
      <c r="H21" s="92">
        <f>SUM(F21:G21)</f>
        <v>3651</v>
      </c>
      <c r="I21" s="93">
        <v>0</v>
      </c>
      <c r="J21" s="95">
        <v>2028</v>
      </c>
      <c r="K21" s="91">
        <v>1539</v>
      </c>
      <c r="L21" s="91">
        <v>1160</v>
      </c>
      <c r="M21" s="91">
        <v>659</v>
      </c>
      <c r="N21" s="91">
        <v>625</v>
      </c>
      <c r="O21" s="101">
        <f>SUM(I21:N21)</f>
        <v>6011</v>
      </c>
      <c r="P21" s="94">
        <f>O21+H21</f>
        <v>9662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46</v>
      </c>
      <c r="G22" s="91">
        <v>50</v>
      </c>
      <c r="H22" s="92">
        <f>SUM(F22:G22)</f>
        <v>96</v>
      </c>
      <c r="I22" s="93">
        <v>0</v>
      </c>
      <c r="J22" s="95">
        <v>84</v>
      </c>
      <c r="K22" s="91">
        <v>49</v>
      </c>
      <c r="L22" s="91">
        <v>41</v>
      </c>
      <c r="M22" s="91">
        <v>26</v>
      </c>
      <c r="N22" s="91">
        <v>29</v>
      </c>
      <c r="O22" s="101">
        <f>SUM(I22:N22)</f>
        <v>229</v>
      </c>
      <c r="P22" s="94">
        <f>O22+H22</f>
        <v>325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2178</v>
      </c>
      <c r="G23" s="96">
        <f aca="true" t="shared" si="0" ref="G23:N23">SUM(G21:G22)</f>
        <v>1569</v>
      </c>
      <c r="H23" s="97">
        <f>SUM(F23:G23)</f>
        <v>3747</v>
      </c>
      <c r="I23" s="98">
        <f t="shared" si="0"/>
        <v>0</v>
      </c>
      <c r="J23" s="100">
        <f t="shared" si="0"/>
        <v>2112</v>
      </c>
      <c r="K23" s="96">
        <f t="shared" si="0"/>
        <v>1588</v>
      </c>
      <c r="L23" s="96">
        <f t="shared" si="0"/>
        <v>1201</v>
      </c>
      <c r="M23" s="96">
        <f t="shared" si="0"/>
        <v>685</v>
      </c>
      <c r="N23" s="96">
        <f t="shared" si="0"/>
        <v>654</v>
      </c>
      <c r="O23" s="102">
        <f>SUM(I23:N23)</f>
        <v>6240</v>
      </c>
      <c r="P23" s="99">
        <f>O23+H23</f>
        <v>9987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9</v>
      </c>
      <c r="H28" s="92">
        <f>SUM(F28:G28)</f>
        <v>13</v>
      </c>
      <c r="I28" s="93">
        <v>0</v>
      </c>
      <c r="J28" s="95">
        <v>128</v>
      </c>
      <c r="K28" s="91">
        <v>130</v>
      </c>
      <c r="L28" s="91">
        <v>151</v>
      </c>
      <c r="M28" s="91">
        <v>82</v>
      </c>
      <c r="N28" s="91">
        <v>62</v>
      </c>
      <c r="O28" s="101">
        <f>SUM(I28:N28)</f>
        <v>553</v>
      </c>
      <c r="P28" s="94">
        <f>O28+H28</f>
        <v>566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3</v>
      </c>
      <c r="L29" s="91">
        <v>1</v>
      </c>
      <c r="M29" s="91">
        <v>1</v>
      </c>
      <c r="N29" s="91">
        <v>2</v>
      </c>
      <c r="O29" s="101">
        <f>SUM(I29:N29)</f>
        <v>7</v>
      </c>
      <c r="P29" s="94">
        <f>O29+H29</f>
        <v>7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9</v>
      </c>
      <c r="H30" s="97">
        <f>SUM(F30:G30)</f>
        <v>13</v>
      </c>
      <c r="I30" s="98">
        <f aca="true" t="shared" si="1" ref="I30:N30">SUM(I28:I29)</f>
        <v>0</v>
      </c>
      <c r="J30" s="100">
        <f t="shared" si="1"/>
        <v>128</v>
      </c>
      <c r="K30" s="96">
        <f t="shared" si="1"/>
        <v>133</v>
      </c>
      <c r="L30" s="96">
        <f t="shared" si="1"/>
        <v>152</v>
      </c>
      <c r="M30" s="96">
        <f t="shared" si="1"/>
        <v>83</v>
      </c>
      <c r="N30" s="96">
        <f t="shared" si="1"/>
        <v>64</v>
      </c>
      <c r="O30" s="102">
        <f>SUM(I30:N30)</f>
        <v>560</v>
      </c>
      <c r="P30" s="99">
        <f>O30+H30</f>
        <v>573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49</v>
      </c>
      <c r="J35" s="105">
        <f t="shared" si="2"/>
        <v>145</v>
      </c>
      <c r="K35" s="105">
        <f t="shared" si="2"/>
        <v>300</v>
      </c>
      <c r="L35" s="105">
        <f t="shared" si="2"/>
        <v>310</v>
      </c>
      <c r="M35" s="105">
        <f t="shared" si="2"/>
        <v>414</v>
      </c>
      <c r="N35" s="106">
        <f aca="true" t="shared" si="4" ref="N35:N44">SUM(I35:M35)</f>
        <v>1218</v>
      </c>
      <c r="O35" s="107">
        <f aca="true" t="shared" si="5" ref="O35:O43">SUM(H35+N35)</f>
        <v>1218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49</v>
      </c>
      <c r="J36" s="91">
        <v>145</v>
      </c>
      <c r="K36" s="91">
        <v>300</v>
      </c>
      <c r="L36" s="91">
        <v>308</v>
      </c>
      <c r="M36" s="91">
        <v>411</v>
      </c>
      <c r="N36" s="101">
        <f t="shared" si="4"/>
        <v>1213</v>
      </c>
      <c r="O36" s="94">
        <f t="shared" si="5"/>
        <v>1213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0</v>
      </c>
      <c r="L37" s="96">
        <v>2</v>
      </c>
      <c r="M37" s="96">
        <v>3</v>
      </c>
      <c r="N37" s="102">
        <f t="shared" si="4"/>
        <v>5</v>
      </c>
      <c r="O37" s="99">
        <f t="shared" si="5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145</v>
      </c>
      <c r="J38" s="105">
        <f>SUM(J39:J40)</f>
        <v>181</v>
      </c>
      <c r="K38" s="105">
        <f>SUM(K39:K40)</f>
        <v>260</v>
      </c>
      <c r="L38" s="105">
        <f>SUM(L39:L40)</f>
        <v>200</v>
      </c>
      <c r="M38" s="105">
        <f>SUM(M39:M40)</f>
        <v>145</v>
      </c>
      <c r="N38" s="106">
        <f t="shared" si="4"/>
        <v>931</v>
      </c>
      <c r="O38" s="107">
        <f t="shared" si="5"/>
        <v>931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144</v>
      </c>
      <c r="J39" s="91">
        <v>177</v>
      </c>
      <c r="K39" s="91">
        <v>255</v>
      </c>
      <c r="L39" s="91">
        <v>196</v>
      </c>
      <c r="M39" s="91">
        <v>139</v>
      </c>
      <c r="N39" s="101">
        <f t="shared" si="4"/>
        <v>911</v>
      </c>
      <c r="O39" s="94">
        <f t="shared" si="5"/>
        <v>911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5</v>
      </c>
      <c r="L40" s="96">
        <v>4</v>
      </c>
      <c r="M40" s="96">
        <v>6</v>
      </c>
      <c r="N40" s="102">
        <f t="shared" si="4"/>
        <v>20</v>
      </c>
      <c r="O40" s="99">
        <f t="shared" si="5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3</v>
      </c>
      <c r="J41" s="105">
        <f>SUM(J42:J43)</f>
        <v>4</v>
      </c>
      <c r="K41" s="105">
        <f>SUM(K42:K43)</f>
        <v>10</v>
      </c>
      <c r="L41" s="105">
        <f>SUM(L42:L43)</f>
        <v>31</v>
      </c>
      <c r="M41" s="105">
        <f>SUM(M42:M43)</f>
        <v>117</v>
      </c>
      <c r="N41" s="106">
        <f t="shared" si="4"/>
        <v>165</v>
      </c>
      <c r="O41" s="107">
        <f t="shared" si="5"/>
        <v>165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3</v>
      </c>
      <c r="J42" s="91">
        <v>3</v>
      </c>
      <c r="K42" s="91">
        <v>10</v>
      </c>
      <c r="L42" s="91">
        <v>31</v>
      </c>
      <c r="M42" s="91">
        <v>115</v>
      </c>
      <c r="N42" s="101">
        <f t="shared" si="4"/>
        <v>162</v>
      </c>
      <c r="O42" s="94">
        <f t="shared" si="5"/>
        <v>162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1</v>
      </c>
      <c r="K43" s="96">
        <v>0</v>
      </c>
      <c r="L43" s="96">
        <v>0</v>
      </c>
      <c r="M43" s="96">
        <v>2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197</v>
      </c>
      <c r="J44" s="96">
        <v>329</v>
      </c>
      <c r="K44" s="96">
        <v>568</v>
      </c>
      <c r="L44" s="96">
        <v>537</v>
      </c>
      <c r="M44" s="96">
        <v>675</v>
      </c>
      <c r="N44" s="102">
        <f t="shared" si="4"/>
        <v>2306</v>
      </c>
      <c r="O44" s="110">
        <f>H44+N44</f>
        <v>2306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C1" sqref="C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平成２３年１１月月報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8"/>
      <c r="B10" s="118"/>
      <c r="C10" s="300"/>
      <c r="D10" s="301"/>
      <c r="E10" s="301"/>
      <c r="F10" s="302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6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5104</v>
      </c>
      <c r="H12" s="183">
        <f t="shared" si="0"/>
        <v>4249</v>
      </c>
      <c r="I12" s="184">
        <f t="shared" si="0"/>
        <v>9353</v>
      </c>
      <c r="J12" s="185">
        <f>J13+J19+J22+J26+J30+J31</f>
        <v>0</v>
      </c>
      <c r="K12" s="183">
        <f t="shared" si="0"/>
        <v>6543</v>
      </c>
      <c r="L12" s="182">
        <f t="shared" si="0"/>
        <v>5318</v>
      </c>
      <c r="M12" s="182">
        <f t="shared" si="0"/>
        <v>4478</v>
      </c>
      <c r="N12" s="182">
        <f t="shared" si="0"/>
        <v>2706</v>
      </c>
      <c r="O12" s="183">
        <f t="shared" si="0"/>
        <v>2964</v>
      </c>
      <c r="P12" s="182">
        <f t="shared" si="0"/>
        <v>22009</v>
      </c>
      <c r="Q12" s="186">
        <f t="shared" si="0"/>
        <v>31362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1662</v>
      </c>
      <c r="H13" s="188">
        <f t="shared" si="1"/>
        <v>1252</v>
      </c>
      <c r="I13" s="189">
        <f t="shared" si="1"/>
        <v>2914</v>
      </c>
      <c r="J13" s="190">
        <f t="shared" si="1"/>
        <v>0</v>
      </c>
      <c r="K13" s="188">
        <f t="shared" si="1"/>
        <v>2005</v>
      </c>
      <c r="L13" s="187">
        <f t="shared" si="1"/>
        <v>1581</v>
      </c>
      <c r="M13" s="187">
        <f t="shared" si="1"/>
        <v>1500</v>
      </c>
      <c r="N13" s="187">
        <f t="shared" si="1"/>
        <v>982</v>
      </c>
      <c r="O13" s="188">
        <f t="shared" si="1"/>
        <v>1412</v>
      </c>
      <c r="P13" s="187">
        <f t="shared" si="1"/>
        <v>7480</v>
      </c>
      <c r="Q13" s="191">
        <f t="shared" si="1"/>
        <v>10394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1429</v>
      </c>
      <c r="H14" s="188">
        <v>890</v>
      </c>
      <c r="I14" s="189">
        <f>SUM(G14:H14)</f>
        <v>2319</v>
      </c>
      <c r="J14" s="190">
        <v>0</v>
      </c>
      <c r="K14" s="188">
        <v>1233</v>
      </c>
      <c r="L14" s="187">
        <v>832</v>
      </c>
      <c r="M14" s="187">
        <v>672</v>
      </c>
      <c r="N14" s="187">
        <v>408</v>
      </c>
      <c r="O14" s="188">
        <v>489</v>
      </c>
      <c r="P14" s="187">
        <f>SUM(J14:O14)</f>
        <v>3634</v>
      </c>
      <c r="Q14" s="191">
        <f>I14+P14</f>
        <v>5953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4</v>
      </c>
      <c r="L15" s="187">
        <v>18</v>
      </c>
      <c r="M15" s="187">
        <v>25</v>
      </c>
      <c r="N15" s="187">
        <v>46</v>
      </c>
      <c r="O15" s="188">
        <v>170</v>
      </c>
      <c r="P15" s="187">
        <f>SUM(J15:O15)</f>
        <v>263</v>
      </c>
      <c r="Q15" s="191">
        <f>I15+P15</f>
        <v>263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93</v>
      </c>
      <c r="H16" s="188">
        <v>211</v>
      </c>
      <c r="I16" s="189">
        <f>SUM(G16:H16)</f>
        <v>304</v>
      </c>
      <c r="J16" s="190">
        <v>0</v>
      </c>
      <c r="K16" s="188">
        <v>326</v>
      </c>
      <c r="L16" s="187">
        <v>279</v>
      </c>
      <c r="M16" s="187">
        <v>317</v>
      </c>
      <c r="N16" s="187">
        <v>211</v>
      </c>
      <c r="O16" s="188">
        <v>336</v>
      </c>
      <c r="P16" s="187">
        <f>SUM(J16:O16)</f>
        <v>1469</v>
      </c>
      <c r="Q16" s="191">
        <f>I16+P16</f>
        <v>1773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19</v>
      </c>
      <c r="H17" s="188">
        <v>18</v>
      </c>
      <c r="I17" s="189">
        <f>SUM(G17:H17)</f>
        <v>37</v>
      </c>
      <c r="J17" s="190">
        <v>0</v>
      </c>
      <c r="K17" s="188">
        <v>34</v>
      </c>
      <c r="L17" s="187">
        <v>31</v>
      </c>
      <c r="M17" s="187">
        <v>16</v>
      </c>
      <c r="N17" s="187">
        <v>21</v>
      </c>
      <c r="O17" s="188">
        <v>20</v>
      </c>
      <c r="P17" s="187">
        <f>SUM(J17:O17)</f>
        <v>122</v>
      </c>
      <c r="Q17" s="191">
        <f>I17+P17</f>
        <v>159</v>
      </c>
      <c r="R17" s="118"/>
    </row>
    <row r="18" spans="1:18" ht="18" customHeight="1">
      <c r="A18" s="118"/>
      <c r="B18" s="118"/>
      <c r="C18" s="130"/>
      <c r="D18" s="133"/>
      <c r="E18" s="293" t="s">
        <v>96</v>
      </c>
      <c r="F18" s="294"/>
      <c r="G18" s="187">
        <v>121</v>
      </c>
      <c r="H18" s="188">
        <v>133</v>
      </c>
      <c r="I18" s="189">
        <f>SUM(G18:H18)</f>
        <v>254</v>
      </c>
      <c r="J18" s="190">
        <v>0</v>
      </c>
      <c r="K18" s="188">
        <v>408</v>
      </c>
      <c r="L18" s="187">
        <v>421</v>
      </c>
      <c r="M18" s="187">
        <v>470</v>
      </c>
      <c r="N18" s="187">
        <v>296</v>
      </c>
      <c r="O18" s="188">
        <v>397</v>
      </c>
      <c r="P18" s="187">
        <f>SUM(J18:O18)</f>
        <v>1992</v>
      </c>
      <c r="Q18" s="191">
        <f>I18+P18</f>
        <v>2246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711</v>
      </c>
      <c r="H19" s="188">
        <f t="shared" si="2"/>
        <v>704</v>
      </c>
      <c r="I19" s="189">
        <f t="shared" si="2"/>
        <v>1415</v>
      </c>
      <c r="J19" s="190">
        <f t="shared" si="2"/>
        <v>0</v>
      </c>
      <c r="K19" s="188">
        <f t="shared" si="2"/>
        <v>1254</v>
      </c>
      <c r="L19" s="187">
        <f>SUM(L20:L21)</f>
        <v>1055</v>
      </c>
      <c r="M19" s="187">
        <f t="shared" si="2"/>
        <v>777</v>
      </c>
      <c r="N19" s="187">
        <f t="shared" si="2"/>
        <v>399</v>
      </c>
      <c r="O19" s="188">
        <f t="shared" si="2"/>
        <v>221</v>
      </c>
      <c r="P19" s="187">
        <f>SUM(P20:P21)</f>
        <v>3706</v>
      </c>
      <c r="Q19" s="191">
        <f t="shared" si="2"/>
        <v>5121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590</v>
      </c>
      <c r="H20" s="188">
        <v>564</v>
      </c>
      <c r="I20" s="189">
        <f>SUM(G20:H20)</f>
        <v>1154</v>
      </c>
      <c r="J20" s="190">
        <v>0</v>
      </c>
      <c r="K20" s="188">
        <v>1030</v>
      </c>
      <c r="L20" s="187">
        <v>836</v>
      </c>
      <c r="M20" s="187">
        <v>607</v>
      </c>
      <c r="N20" s="187">
        <v>320</v>
      </c>
      <c r="O20" s="188">
        <v>195</v>
      </c>
      <c r="P20" s="187">
        <f>SUM(J20:O20)</f>
        <v>2988</v>
      </c>
      <c r="Q20" s="191">
        <f>I20+P20</f>
        <v>4142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121</v>
      </c>
      <c r="H21" s="188">
        <v>140</v>
      </c>
      <c r="I21" s="189">
        <f>SUM(G21:H21)</f>
        <v>261</v>
      </c>
      <c r="J21" s="190">
        <v>0</v>
      </c>
      <c r="K21" s="188">
        <v>224</v>
      </c>
      <c r="L21" s="187">
        <v>219</v>
      </c>
      <c r="M21" s="187">
        <v>170</v>
      </c>
      <c r="N21" s="187">
        <v>79</v>
      </c>
      <c r="O21" s="188">
        <v>26</v>
      </c>
      <c r="P21" s="187">
        <f>SUM(J21:O21)</f>
        <v>718</v>
      </c>
      <c r="Q21" s="191">
        <f>I21+P21</f>
        <v>979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4</v>
      </c>
      <c r="H22" s="188">
        <f t="shared" si="3"/>
        <v>28</v>
      </c>
      <c r="I22" s="189">
        <f t="shared" si="3"/>
        <v>32</v>
      </c>
      <c r="J22" s="190">
        <f t="shared" si="3"/>
        <v>0</v>
      </c>
      <c r="K22" s="188">
        <f t="shared" si="3"/>
        <v>140</v>
      </c>
      <c r="L22" s="187">
        <f t="shared" si="3"/>
        <v>200</v>
      </c>
      <c r="M22" s="187">
        <f t="shared" si="3"/>
        <v>211</v>
      </c>
      <c r="N22" s="187">
        <f t="shared" si="3"/>
        <v>137</v>
      </c>
      <c r="O22" s="188">
        <f t="shared" si="3"/>
        <v>146</v>
      </c>
      <c r="P22" s="187">
        <f t="shared" si="3"/>
        <v>834</v>
      </c>
      <c r="Q22" s="191">
        <f t="shared" si="3"/>
        <v>866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4</v>
      </c>
      <c r="H23" s="188">
        <v>25</v>
      </c>
      <c r="I23" s="189">
        <f>SUM(G23:H23)</f>
        <v>29</v>
      </c>
      <c r="J23" s="190">
        <v>0</v>
      </c>
      <c r="K23" s="188">
        <v>122</v>
      </c>
      <c r="L23" s="187">
        <v>164</v>
      </c>
      <c r="M23" s="187">
        <v>182</v>
      </c>
      <c r="N23" s="187">
        <v>112</v>
      </c>
      <c r="O23" s="188">
        <v>121</v>
      </c>
      <c r="P23" s="187">
        <f>SUM(J23:O23)</f>
        <v>701</v>
      </c>
      <c r="Q23" s="191">
        <f>I23+P23</f>
        <v>730</v>
      </c>
      <c r="R23" s="118"/>
    </row>
    <row r="24" spans="1:18" ht="18" customHeight="1">
      <c r="A24" s="118"/>
      <c r="B24" s="118"/>
      <c r="C24" s="130"/>
      <c r="D24" s="133"/>
      <c r="E24" s="287" t="s">
        <v>100</v>
      </c>
      <c r="F24" s="289"/>
      <c r="G24" s="187">
        <v>0</v>
      </c>
      <c r="H24" s="188">
        <v>3</v>
      </c>
      <c r="I24" s="189">
        <f>SUM(G24:H24)</f>
        <v>3</v>
      </c>
      <c r="J24" s="190">
        <v>0</v>
      </c>
      <c r="K24" s="188">
        <v>18</v>
      </c>
      <c r="L24" s="187">
        <v>36</v>
      </c>
      <c r="M24" s="187">
        <v>29</v>
      </c>
      <c r="N24" s="187">
        <v>25</v>
      </c>
      <c r="O24" s="188">
        <v>25</v>
      </c>
      <c r="P24" s="187">
        <f>SUM(J24:O24)</f>
        <v>133</v>
      </c>
      <c r="Q24" s="191">
        <f>I24+P24</f>
        <v>136</v>
      </c>
      <c r="R24" s="118"/>
    </row>
    <row r="25" spans="1:18" ht="18" customHeight="1">
      <c r="A25" s="118"/>
      <c r="B25" s="118"/>
      <c r="C25" s="130"/>
      <c r="D25" s="137"/>
      <c r="E25" s="287" t="s">
        <v>101</v>
      </c>
      <c r="F25" s="289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584</v>
      </c>
      <c r="H26" s="188">
        <f t="shared" si="4"/>
        <v>682</v>
      </c>
      <c r="I26" s="189">
        <f t="shared" si="4"/>
        <v>1266</v>
      </c>
      <c r="J26" s="190">
        <f t="shared" si="4"/>
        <v>0</v>
      </c>
      <c r="K26" s="188">
        <f t="shared" si="4"/>
        <v>1063</v>
      </c>
      <c r="L26" s="187">
        <f t="shared" si="4"/>
        <v>962</v>
      </c>
      <c r="M26" s="187">
        <f t="shared" si="4"/>
        <v>847</v>
      </c>
      <c r="N26" s="187">
        <f t="shared" si="4"/>
        <v>554</v>
      </c>
      <c r="O26" s="188">
        <f t="shared" si="4"/>
        <v>556</v>
      </c>
      <c r="P26" s="187">
        <f t="shared" si="4"/>
        <v>3982</v>
      </c>
      <c r="Q26" s="191">
        <f t="shared" si="4"/>
        <v>5248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507</v>
      </c>
      <c r="H27" s="188">
        <v>636</v>
      </c>
      <c r="I27" s="189">
        <f>SUM(G27:H27)</f>
        <v>1143</v>
      </c>
      <c r="J27" s="190">
        <v>0</v>
      </c>
      <c r="K27" s="188">
        <v>992</v>
      </c>
      <c r="L27" s="187">
        <v>919</v>
      </c>
      <c r="M27" s="187">
        <v>807</v>
      </c>
      <c r="N27" s="187">
        <v>529</v>
      </c>
      <c r="O27" s="188">
        <v>544</v>
      </c>
      <c r="P27" s="187">
        <f>SUM(J27:O27)</f>
        <v>3791</v>
      </c>
      <c r="Q27" s="191">
        <f>I27+P27</f>
        <v>4934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35</v>
      </c>
      <c r="H28" s="188">
        <v>29</v>
      </c>
      <c r="I28" s="189">
        <f>SUM(G28:H28)</f>
        <v>64</v>
      </c>
      <c r="J28" s="190">
        <v>0</v>
      </c>
      <c r="K28" s="188">
        <v>47</v>
      </c>
      <c r="L28" s="187">
        <v>24</v>
      </c>
      <c r="M28" s="187">
        <v>27</v>
      </c>
      <c r="N28" s="187">
        <v>16</v>
      </c>
      <c r="O28" s="188">
        <v>8</v>
      </c>
      <c r="P28" s="187">
        <f>SUM(J28:O28)</f>
        <v>122</v>
      </c>
      <c r="Q28" s="191">
        <f>I28+P28</f>
        <v>186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42</v>
      </c>
      <c r="H29" s="188">
        <v>17</v>
      </c>
      <c r="I29" s="189">
        <f>SUM(G29:H29)</f>
        <v>59</v>
      </c>
      <c r="J29" s="190">
        <v>0</v>
      </c>
      <c r="K29" s="188">
        <v>24</v>
      </c>
      <c r="L29" s="187">
        <v>19</v>
      </c>
      <c r="M29" s="187">
        <v>13</v>
      </c>
      <c r="N29" s="187">
        <v>9</v>
      </c>
      <c r="O29" s="188">
        <v>4</v>
      </c>
      <c r="P29" s="187">
        <f>SUM(J29:O29)</f>
        <v>69</v>
      </c>
      <c r="Q29" s="191">
        <f>I29+P29</f>
        <v>128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82</v>
      </c>
      <c r="H30" s="188">
        <v>70</v>
      </c>
      <c r="I30" s="189">
        <f>SUM(G30:H30)</f>
        <v>152</v>
      </c>
      <c r="J30" s="190">
        <v>0</v>
      </c>
      <c r="K30" s="188">
        <v>141</v>
      </c>
      <c r="L30" s="187">
        <v>125</v>
      </c>
      <c r="M30" s="187">
        <v>124</v>
      </c>
      <c r="N30" s="187">
        <v>79</v>
      </c>
      <c r="O30" s="188">
        <v>85</v>
      </c>
      <c r="P30" s="187">
        <f>SUM(J30:O30)</f>
        <v>554</v>
      </c>
      <c r="Q30" s="191">
        <f>I30+P30</f>
        <v>706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2061</v>
      </c>
      <c r="H31" s="193">
        <v>1513</v>
      </c>
      <c r="I31" s="194">
        <f>SUM(G31:H31)</f>
        <v>3574</v>
      </c>
      <c r="J31" s="195">
        <v>0</v>
      </c>
      <c r="K31" s="193">
        <v>1940</v>
      </c>
      <c r="L31" s="192">
        <v>1395</v>
      </c>
      <c r="M31" s="192">
        <v>1019</v>
      </c>
      <c r="N31" s="192">
        <v>555</v>
      </c>
      <c r="O31" s="193">
        <v>544</v>
      </c>
      <c r="P31" s="194">
        <f>SUM(J31:O31)</f>
        <v>5453</v>
      </c>
      <c r="Q31" s="196">
        <f>I31+P31</f>
        <v>9027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9</v>
      </c>
      <c r="I32" s="184">
        <f t="shared" si="5"/>
        <v>14</v>
      </c>
      <c r="J32" s="185">
        <f t="shared" si="5"/>
        <v>0</v>
      </c>
      <c r="K32" s="183">
        <f t="shared" si="5"/>
        <v>130</v>
      </c>
      <c r="L32" s="182">
        <f t="shared" si="5"/>
        <v>133</v>
      </c>
      <c r="M32" s="182">
        <f t="shared" si="5"/>
        <v>151</v>
      </c>
      <c r="N32" s="182">
        <f t="shared" si="5"/>
        <v>88</v>
      </c>
      <c r="O32" s="183">
        <f t="shared" si="5"/>
        <v>64</v>
      </c>
      <c r="P32" s="182">
        <f t="shared" si="5"/>
        <v>566</v>
      </c>
      <c r="Q32" s="186">
        <f t="shared" si="5"/>
        <v>580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7">
        <v>0</v>
      </c>
      <c r="H34" s="188">
        <v>1</v>
      </c>
      <c r="I34" s="189">
        <f>SUM(G34:H34)</f>
        <v>1</v>
      </c>
      <c r="J34" s="190">
        <v>0</v>
      </c>
      <c r="K34" s="188">
        <v>29</v>
      </c>
      <c r="L34" s="187">
        <v>33</v>
      </c>
      <c r="M34" s="187">
        <v>32</v>
      </c>
      <c r="N34" s="187">
        <v>18</v>
      </c>
      <c r="O34" s="188">
        <v>22</v>
      </c>
      <c r="P34" s="187">
        <f t="shared" si="6"/>
        <v>134</v>
      </c>
      <c r="Q34" s="191">
        <f t="shared" si="7"/>
        <v>135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7">
        <v>5</v>
      </c>
      <c r="H35" s="188">
        <v>3</v>
      </c>
      <c r="I35" s="189">
        <f>SUM(G35:H35)</f>
        <v>8</v>
      </c>
      <c r="J35" s="190">
        <v>0</v>
      </c>
      <c r="K35" s="188">
        <v>28</v>
      </c>
      <c r="L35" s="187">
        <v>35</v>
      </c>
      <c r="M35" s="187">
        <v>21</v>
      </c>
      <c r="N35" s="187">
        <v>20</v>
      </c>
      <c r="O35" s="188">
        <v>8</v>
      </c>
      <c r="P35" s="187">
        <f t="shared" si="6"/>
        <v>112</v>
      </c>
      <c r="Q35" s="191">
        <f t="shared" si="7"/>
        <v>120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8"/>
      <c r="H36" s="188">
        <v>5</v>
      </c>
      <c r="I36" s="189">
        <f>SUM(G36:H36)</f>
        <v>5</v>
      </c>
      <c r="J36" s="200"/>
      <c r="K36" s="188">
        <v>73</v>
      </c>
      <c r="L36" s="187">
        <v>65</v>
      </c>
      <c r="M36" s="187">
        <v>98</v>
      </c>
      <c r="N36" s="187">
        <v>50</v>
      </c>
      <c r="O36" s="188">
        <v>34</v>
      </c>
      <c r="P36" s="187">
        <f t="shared" si="6"/>
        <v>320</v>
      </c>
      <c r="Q36" s="191">
        <f t="shared" si="7"/>
        <v>325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90" t="s">
        <v>83</v>
      </c>
      <c r="E38" s="291"/>
      <c r="F38" s="292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203</v>
      </c>
      <c r="L39" s="182">
        <f t="shared" si="8"/>
        <v>331</v>
      </c>
      <c r="M39" s="182">
        <f t="shared" si="8"/>
        <v>578</v>
      </c>
      <c r="N39" s="182">
        <f t="shared" si="8"/>
        <v>550</v>
      </c>
      <c r="O39" s="183">
        <f t="shared" si="8"/>
        <v>691</v>
      </c>
      <c r="P39" s="182">
        <f t="shared" si="8"/>
        <v>2353</v>
      </c>
      <c r="Q39" s="186">
        <f t="shared" si="8"/>
        <v>2353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50</v>
      </c>
      <c r="L40" s="187">
        <v>145</v>
      </c>
      <c r="M40" s="187">
        <v>305</v>
      </c>
      <c r="N40" s="187">
        <v>314</v>
      </c>
      <c r="O40" s="188">
        <v>423</v>
      </c>
      <c r="P40" s="187">
        <f>SUM(J40:O40)</f>
        <v>1237</v>
      </c>
      <c r="Q40" s="191">
        <f>I40+P40</f>
        <v>1237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150</v>
      </c>
      <c r="L41" s="187">
        <v>182</v>
      </c>
      <c r="M41" s="187">
        <v>263</v>
      </c>
      <c r="N41" s="187">
        <v>204</v>
      </c>
      <c r="O41" s="188">
        <v>151</v>
      </c>
      <c r="P41" s="187">
        <f>SUM(J41:O41)</f>
        <v>950</v>
      </c>
      <c r="Q41" s="191">
        <f>I41+P41</f>
        <v>950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3</v>
      </c>
      <c r="L42" s="209">
        <v>4</v>
      </c>
      <c r="M42" s="209">
        <v>10</v>
      </c>
      <c r="N42" s="209">
        <v>32</v>
      </c>
      <c r="O42" s="208">
        <v>117</v>
      </c>
      <c r="P42" s="209">
        <f>SUM(J42:O42)</f>
        <v>166</v>
      </c>
      <c r="Q42" s="210">
        <f>I42+P42</f>
        <v>166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5109</v>
      </c>
      <c r="H43" s="212">
        <f t="shared" si="9"/>
        <v>4258</v>
      </c>
      <c r="I43" s="213">
        <f t="shared" si="9"/>
        <v>9367</v>
      </c>
      <c r="J43" s="214">
        <f>J12+J32+J39</f>
        <v>0</v>
      </c>
      <c r="K43" s="212">
        <f t="shared" si="9"/>
        <v>6876</v>
      </c>
      <c r="L43" s="211">
        <f t="shared" si="9"/>
        <v>5782</v>
      </c>
      <c r="M43" s="211">
        <f t="shared" si="9"/>
        <v>5207</v>
      </c>
      <c r="N43" s="211">
        <f t="shared" si="9"/>
        <v>3344</v>
      </c>
      <c r="O43" s="212">
        <f t="shared" si="9"/>
        <v>3719</v>
      </c>
      <c r="P43" s="211">
        <f t="shared" si="9"/>
        <v>24928</v>
      </c>
      <c r="Q43" s="215">
        <f t="shared" si="9"/>
        <v>34295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6370825</v>
      </c>
      <c r="H45" s="183">
        <f t="shared" si="10"/>
        <v>8534011</v>
      </c>
      <c r="I45" s="184">
        <f t="shared" si="10"/>
        <v>14904836</v>
      </c>
      <c r="J45" s="185">
        <f t="shared" si="10"/>
        <v>0</v>
      </c>
      <c r="K45" s="183">
        <f t="shared" si="10"/>
        <v>20243638</v>
      </c>
      <c r="L45" s="182">
        <f t="shared" si="10"/>
        <v>19922756</v>
      </c>
      <c r="M45" s="182">
        <f t="shared" si="10"/>
        <v>20505519</v>
      </c>
      <c r="N45" s="182">
        <f t="shared" si="10"/>
        <v>14120125</v>
      </c>
      <c r="O45" s="183">
        <f t="shared" si="10"/>
        <v>16616098</v>
      </c>
      <c r="P45" s="182">
        <f t="shared" si="10"/>
        <v>91408136</v>
      </c>
      <c r="Q45" s="186">
        <f t="shared" si="10"/>
        <v>106312972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2865914</v>
      </c>
      <c r="H46" s="188">
        <f t="shared" si="11"/>
        <v>3082504</v>
      </c>
      <c r="I46" s="189">
        <f t="shared" si="11"/>
        <v>5948418</v>
      </c>
      <c r="J46" s="190">
        <f t="shared" si="11"/>
        <v>0</v>
      </c>
      <c r="K46" s="188">
        <f t="shared" si="11"/>
        <v>7299661</v>
      </c>
      <c r="L46" s="187">
        <f t="shared" si="11"/>
        <v>6915364</v>
      </c>
      <c r="M46" s="187">
        <f t="shared" si="11"/>
        <v>7823441</v>
      </c>
      <c r="N46" s="187">
        <f t="shared" si="11"/>
        <v>5882790</v>
      </c>
      <c r="O46" s="188">
        <f t="shared" si="11"/>
        <v>9249383</v>
      </c>
      <c r="P46" s="187">
        <f t="shared" si="11"/>
        <v>37170639</v>
      </c>
      <c r="Q46" s="191">
        <f t="shared" si="11"/>
        <v>43119057</v>
      </c>
    </row>
    <row r="47" spans="3:17" ht="18" customHeight="1">
      <c r="C47" s="130"/>
      <c r="D47" s="133"/>
      <c r="E47" s="134" t="s">
        <v>92</v>
      </c>
      <c r="F47" s="135"/>
      <c r="G47" s="187">
        <v>2508440</v>
      </c>
      <c r="H47" s="188">
        <v>2229950</v>
      </c>
      <c r="I47" s="189">
        <f>SUM(G47:H47)</f>
        <v>4738390</v>
      </c>
      <c r="J47" s="190">
        <v>0</v>
      </c>
      <c r="K47" s="188">
        <v>5527009</v>
      </c>
      <c r="L47" s="187">
        <v>5125402</v>
      </c>
      <c r="M47" s="187">
        <v>5776780</v>
      </c>
      <c r="N47" s="187">
        <v>4189404</v>
      </c>
      <c r="O47" s="188">
        <v>5702866</v>
      </c>
      <c r="P47" s="187">
        <f>SUM(J47:O47)</f>
        <v>26321461</v>
      </c>
      <c r="Q47" s="191">
        <f>I47+P47</f>
        <v>31059851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12500</v>
      </c>
      <c r="L48" s="187">
        <v>88750</v>
      </c>
      <c r="M48" s="187">
        <v>159649</v>
      </c>
      <c r="N48" s="187">
        <v>311875</v>
      </c>
      <c r="O48" s="188">
        <v>1103057</v>
      </c>
      <c r="P48" s="187">
        <f>SUM(J48:O48)</f>
        <v>1675831</v>
      </c>
      <c r="Q48" s="191">
        <f>I48+P48</f>
        <v>1675831</v>
      </c>
    </row>
    <row r="49" spans="3:17" ht="18" customHeight="1">
      <c r="C49" s="130"/>
      <c r="D49" s="133"/>
      <c r="E49" s="134" t="s">
        <v>94</v>
      </c>
      <c r="F49" s="135"/>
      <c r="G49" s="187">
        <v>209558</v>
      </c>
      <c r="H49" s="188">
        <v>685877</v>
      </c>
      <c r="I49" s="189">
        <f>SUM(G49:H49)</f>
        <v>895435</v>
      </c>
      <c r="J49" s="190">
        <v>0</v>
      </c>
      <c r="K49" s="188">
        <v>1321321</v>
      </c>
      <c r="L49" s="187">
        <v>1221951</v>
      </c>
      <c r="M49" s="187">
        <v>1405649</v>
      </c>
      <c r="N49" s="187">
        <v>1050039</v>
      </c>
      <c r="O49" s="188">
        <v>2006879</v>
      </c>
      <c r="P49" s="187">
        <f>SUM(J49:O49)</f>
        <v>7005839</v>
      </c>
      <c r="Q49" s="191">
        <f>I49+P49</f>
        <v>7901274</v>
      </c>
    </row>
    <row r="50" spans="3:17" ht="18" customHeight="1">
      <c r="C50" s="130"/>
      <c r="D50" s="133"/>
      <c r="E50" s="134" t="s">
        <v>95</v>
      </c>
      <c r="F50" s="135"/>
      <c r="G50" s="187">
        <v>41846</v>
      </c>
      <c r="H50" s="188">
        <v>44557</v>
      </c>
      <c r="I50" s="189">
        <f>SUM(G50:H50)</f>
        <v>86403</v>
      </c>
      <c r="J50" s="190">
        <v>0</v>
      </c>
      <c r="K50" s="188">
        <v>88801</v>
      </c>
      <c r="L50" s="187">
        <v>95091</v>
      </c>
      <c r="M50" s="187">
        <v>41673</v>
      </c>
      <c r="N50" s="187">
        <v>61672</v>
      </c>
      <c r="O50" s="188">
        <v>59531</v>
      </c>
      <c r="P50" s="187">
        <f>SUM(J50:O50)</f>
        <v>346768</v>
      </c>
      <c r="Q50" s="191">
        <f>I50+P50</f>
        <v>433171</v>
      </c>
    </row>
    <row r="51" spans="3:17" ht="18" customHeight="1">
      <c r="C51" s="130"/>
      <c r="D51" s="133"/>
      <c r="E51" s="293" t="s">
        <v>105</v>
      </c>
      <c r="F51" s="294"/>
      <c r="G51" s="187">
        <v>106070</v>
      </c>
      <c r="H51" s="188">
        <v>122120</v>
      </c>
      <c r="I51" s="189">
        <f>SUM(G51:H51)</f>
        <v>228190</v>
      </c>
      <c r="J51" s="190">
        <v>0</v>
      </c>
      <c r="K51" s="188">
        <v>350030</v>
      </c>
      <c r="L51" s="187">
        <v>384170</v>
      </c>
      <c r="M51" s="187">
        <v>439690</v>
      </c>
      <c r="N51" s="187">
        <v>269800</v>
      </c>
      <c r="O51" s="188">
        <v>377050</v>
      </c>
      <c r="P51" s="187">
        <f>SUM(J51:O51)</f>
        <v>1820740</v>
      </c>
      <c r="Q51" s="191">
        <f>I51+P51</f>
        <v>2048930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1770310</v>
      </c>
      <c r="H52" s="188">
        <f t="shared" si="12"/>
        <v>3285796</v>
      </c>
      <c r="I52" s="189">
        <f t="shared" si="12"/>
        <v>5056106</v>
      </c>
      <c r="J52" s="190">
        <f t="shared" si="12"/>
        <v>0</v>
      </c>
      <c r="K52" s="188">
        <f t="shared" si="12"/>
        <v>6433083</v>
      </c>
      <c r="L52" s="187">
        <f t="shared" si="12"/>
        <v>6506534</v>
      </c>
      <c r="M52" s="187">
        <f t="shared" si="12"/>
        <v>5800196</v>
      </c>
      <c r="N52" s="187">
        <f t="shared" si="12"/>
        <v>3379227</v>
      </c>
      <c r="O52" s="188">
        <f t="shared" si="12"/>
        <v>2058564</v>
      </c>
      <c r="P52" s="187">
        <f t="shared" si="12"/>
        <v>24177604</v>
      </c>
      <c r="Q52" s="191">
        <f t="shared" si="12"/>
        <v>29233710</v>
      </c>
    </row>
    <row r="53" spans="3:17" ht="18" customHeight="1">
      <c r="C53" s="130"/>
      <c r="D53" s="133"/>
      <c r="E53" s="137" t="s">
        <v>97</v>
      </c>
      <c r="F53" s="137"/>
      <c r="G53" s="187">
        <v>1432042</v>
      </c>
      <c r="H53" s="188">
        <v>2559377</v>
      </c>
      <c r="I53" s="189">
        <f>SUM(G53:H53)</f>
        <v>3991419</v>
      </c>
      <c r="J53" s="190">
        <v>0</v>
      </c>
      <c r="K53" s="188">
        <v>5410881</v>
      </c>
      <c r="L53" s="187">
        <v>5285777</v>
      </c>
      <c r="M53" s="187">
        <v>4686835</v>
      </c>
      <c r="N53" s="187">
        <v>2762229</v>
      </c>
      <c r="O53" s="188">
        <v>1874117</v>
      </c>
      <c r="P53" s="187">
        <f>SUM(J53:O53)</f>
        <v>20019839</v>
      </c>
      <c r="Q53" s="191">
        <f>I53+P53</f>
        <v>24011258</v>
      </c>
    </row>
    <row r="54" spans="3:17" ht="18" customHeight="1">
      <c r="C54" s="130"/>
      <c r="D54" s="133"/>
      <c r="E54" s="137" t="s">
        <v>98</v>
      </c>
      <c r="F54" s="137"/>
      <c r="G54" s="187">
        <v>338268</v>
      </c>
      <c r="H54" s="188">
        <v>726419</v>
      </c>
      <c r="I54" s="189">
        <f>SUM(G54:H54)</f>
        <v>1064687</v>
      </c>
      <c r="J54" s="190">
        <v>0</v>
      </c>
      <c r="K54" s="188">
        <v>1022202</v>
      </c>
      <c r="L54" s="187">
        <v>1220757</v>
      </c>
      <c r="M54" s="187">
        <v>1113361</v>
      </c>
      <c r="N54" s="187">
        <v>616998</v>
      </c>
      <c r="O54" s="188">
        <v>184447</v>
      </c>
      <c r="P54" s="187">
        <f>SUM(J54:O54)</f>
        <v>4157765</v>
      </c>
      <c r="Q54" s="191">
        <f>I54+P54</f>
        <v>5222452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6629</v>
      </c>
      <c r="H55" s="188">
        <f t="shared" si="13"/>
        <v>86951</v>
      </c>
      <c r="I55" s="189">
        <f t="shared" si="13"/>
        <v>93580</v>
      </c>
      <c r="J55" s="190">
        <f t="shared" si="13"/>
        <v>0</v>
      </c>
      <c r="K55" s="188">
        <f t="shared" si="13"/>
        <v>672534</v>
      </c>
      <c r="L55" s="187">
        <f t="shared" si="13"/>
        <v>1238326</v>
      </c>
      <c r="M55" s="187">
        <f t="shared" si="13"/>
        <v>1414699</v>
      </c>
      <c r="N55" s="187">
        <f t="shared" si="13"/>
        <v>1250021</v>
      </c>
      <c r="O55" s="188">
        <f t="shared" si="13"/>
        <v>1098395</v>
      </c>
      <c r="P55" s="187">
        <f t="shared" si="13"/>
        <v>5673975</v>
      </c>
      <c r="Q55" s="191">
        <f t="shared" si="13"/>
        <v>5767555</v>
      </c>
    </row>
    <row r="56" spans="3:17" ht="18" customHeight="1">
      <c r="C56" s="130"/>
      <c r="D56" s="133"/>
      <c r="E56" s="134" t="s">
        <v>99</v>
      </c>
      <c r="F56" s="135"/>
      <c r="G56" s="187">
        <v>6629</v>
      </c>
      <c r="H56" s="188">
        <v>74669</v>
      </c>
      <c r="I56" s="189">
        <f>SUM(G56:H56)</f>
        <v>81298</v>
      </c>
      <c r="J56" s="190">
        <v>0</v>
      </c>
      <c r="K56" s="188">
        <v>569142</v>
      </c>
      <c r="L56" s="187">
        <v>1007558</v>
      </c>
      <c r="M56" s="187">
        <v>1221966</v>
      </c>
      <c r="N56" s="187">
        <v>1048853</v>
      </c>
      <c r="O56" s="188">
        <v>895062</v>
      </c>
      <c r="P56" s="187">
        <f>SUM(J56:O56)</f>
        <v>4742581</v>
      </c>
      <c r="Q56" s="191">
        <f>I56+P56</f>
        <v>4823879</v>
      </c>
    </row>
    <row r="57" spans="3:17" ht="18" customHeight="1">
      <c r="C57" s="130"/>
      <c r="D57" s="133"/>
      <c r="E57" s="287" t="s">
        <v>100</v>
      </c>
      <c r="F57" s="289"/>
      <c r="G57" s="187">
        <v>0</v>
      </c>
      <c r="H57" s="188">
        <v>12282</v>
      </c>
      <c r="I57" s="189">
        <f>SUM(G57:H57)</f>
        <v>12282</v>
      </c>
      <c r="J57" s="190">
        <v>0</v>
      </c>
      <c r="K57" s="188">
        <v>103392</v>
      </c>
      <c r="L57" s="187">
        <v>230768</v>
      </c>
      <c r="M57" s="187">
        <v>192733</v>
      </c>
      <c r="N57" s="187">
        <v>201168</v>
      </c>
      <c r="O57" s="188">
        <v>203333</v>
      </c>
      <c r="P57" s="187">
        <f>SUM(J57:O57)</f>
        <v>931394</v>
      </c>
      <c r="Q57" s="191">
        <f>I57+P57</f>
        <v>943676</v>
      </c>
    </row>
    <row r="58" spans="3:17" ht="18" customHeight="1">
      <c r="C58" s="130"/>
      <c r="D58" s="137"/>
      <c r="E58" s="287" t="s">
        <v>101</v>
      </c>
      <c r="F58" s="289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381401</v>
      </c>
      <c r="H59" s="188">
        <f t="shared" si="14"/>
        <v>538038</v>
      </c>
      <c r="I59" s="189">
        <f t="shared" si="14"/>
        <v>919439</v>
      </c>
      <c r="J59" s="190">
        <f t="shared" si="14"/>
        <v>0</v>
      </c>
      <c r="K59" s="188">
        <f t="shared" si="14"/>
        <v>1089486</v>
      </c>
      <c r="L59" s="187">
        <f t="shared" si="14"/>
        <v>1269218</v>
      </c>
      <c r="M59" s="187">
        <f t="shared" si="14"/>
        <v>1317482</v>
      </c>
      <c r="N59" s="187">
        <f t="shared" si="14"/>
        <v>994763</v>
      </c>
      <c r="O59" s="188">
        <f t="shared" si="14"/>
        <v>1252038</v>
      </c>
      <c r="P59" s="187">
        <f t="shared" si="14"/>
        <v>5922987</v>
      </c>
      <c r="Q59" s="191">
        <f t="shared" si="14"/>
        <v>6842426</v>
      </c>
    </row>
    <row r="60" spans="3:17" ht="18" customHeight="1">
      <c r="C60" s="130"/>
      <c r="D60" s="133"/>
      <c r="E60" s="134" t="s">
        <v>102</v>
      </c>
      <c r="F60" s="135"/>
      <c r="G60" s="187">
        <v>381401</v>
      </c>
      <c r="H60" s="188">
        <v>538038</v>
      </c>
      <c r="I60" s="189">
        <f>SUM(G60:H60)</f>
        <v>919439</v>
      </c>
      <c r="J60" s="190">
        <v>0</v>
      </c>
      <c r="K60" s="188">
        <v>1089486</v>
      </c>
      <c r="L60" s="187">
        <v>1269218</v>
      </c>
      <c r="M60" s="187">
        <v>1317482</v>
      </c>
      <c r="N60" s="187">
        <v>994763</v>
      </c>
      <c r="O60" s="188">
        <v>1252038</v>
      </c>
      <c r="P60" s="187">
        <f>SUM(J60:O60)</f>
        <v>5922987</v>
      </c>
      <c r="Q60" s="191">
        <f>I60+P60</f>
        <v>6842426</v>
      </c>
    </row>
    <row r="61" spans="3:17" ht="18" customHeight="1">
      <c r="C61" s="158"/>
      <c r="D61" s="134" t="s">
        <v>106</v>
      </c>
      <c r="E61" s="136"/>
      <c r="F61" s="136"/>
      <c r="G61" s="218">
        <v>477939</v>
      </c>
      <c r="H61" s="218">
        <v>894566</v>
      </c>
      <c r="I61" s="219">
        <f>SUM(G61:H61)</f>
        <v>1372505</v>
      </c>
      <c r="J61" s="220">
        <v>0</v>
      </c>
      <c r="K61" s="218">
        <v>2334098</v>
      </c>
      <c r="L61" s="221">
        <v>2242352</v>
      </c>
      <c r="M61" s="221">
        <v>2557341</v>
      </c>
      <c r="N61" s="221">
        <v>1740104</v>
      </c>
      <c r="O61" s="218">
        <v>2077246</v>
      </c>
      <c r="P61" s="221">
        <f>SUM(J61:O61)</f>
        <v>10951141</v>
      </c>
      <c r="Q61" s="222">
        <f>I61+P61</f>
        <v>12323646</v>
      </c>
    </row>
    <row r="62" spans="3:17" ht="18" customHeight="1">
      <c r="C62" s="145"/>
      <c r="D62" s="146" t="s">
        <v>107</v>
      </c>
      <c r="E62" s="147"/>
      <c r="F62" s="147"/>
      <c r="G62" s="192">
        <v>868632</v>
      </c>
      <c r="H62" s="193">
        <v>646156</v>
      </c>
      <c r="I62" s="194">
        <f>SUM(G62:H62)</f>
        <v>1514788</v>
      </c>
      <c r="J62" s="195">
        <v>0</v>
      </c>
      <c r="K62" s="193">
        <v>2414776</v>
      </c>
      <c r="L62" s="192">
        <v>1750962</v>
      </c>
      <c r="M62" s="192">
        <v>1592360</v>
      </c>
      <c r="N62" s="192">
        <v>873220</v>
      </c>
      <c r="O62" s="193">
        <v>880472</v>
      </c>
      <c r="P62" s="194">
        <f>SUM(J62:O62)</f>
        <v>7511790</v>
      </c>
      <c r="Q62" s="196">
        <f>I62+P62</f>
        <v>9026578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21443</v>
      </c>
      <c r="H63" s="183">
        <f t="shared" si="15"/>
        <v>158056</v>
      </c>
      <c r="I63" s="184">
        <f t="shared" si="15"/>
        <v>179499</v>
      </c>
      <c r="J63" s="185">
        <f t="shared" si="15"/>
        <v>0</v>
      </c>
      <c r="K63" s="183">
        <f t="shared" si="15"/>
        <v>2472070</v>
      </c>
      <c r="L63" s="182">
        <f t="shared" si="15"/>
        <v>2564388</v>
      </c>
      <c r="M63" s="182">
        <f t="shared" si="15"/>
        <v>3501315</v>
      </c>
      <c r="N63" s="182">
        <f t="shared" si="15"/>
        <v>1930095</v>
      </c>
      <c r="O63" s="183">
        <f t="shared" si="15"/>
        <v>1342471</v>
      </c>
      <c r="P63" s="182">
        <f t="shared" si="15"/>
        <v>11810339</v>
      </c>
      <c r="Q63" s="186">
        <f t="shared" si="15"/>
        <v>11989838</v>
      </c>
    </row>
    <row r="64" spans="3:17" ht="18" customHeight="1">
      <c r="C64" s="130"/>
      <c r="D64" s="287" t="s">
        <v>78</v>
      </c>
      <c r="E64" s="288"/>
      <c r="F64" s="289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7">
        <v>0</v>
      </c>
      <c r="H65" s="188">
        <v>6888</v>
      </c>
      <c r="I65" s="189">
        <f>SUM(G65:H65)</f>
        <v>6888</v>
      </c>
      <c r="J65" s="190">
        <v>0</v>
      </c>
      <c r="K65" s="188">
        <v>231512</v>
      </c>
      <c r="L65" s="187">
        <v>257764</v>
      </c>
      <c r="M65" s="187">
        <v>385505</v>
      </c>
      <c r="N65" s="187">
        <v>177298</v>
      </c>
      <c r="O65" s="188">
        <v>193441</v>
      </c>
      <c r="P65" s="187">
        <f t="shared" si="16"/>
        <v>1245520</v>
      </c>
      <c r="Q65" s="191">
        <f t="shared" si="17"/>
        <v>1252408</v>
      </c>
    </row>
    <row r="66" spans="3:17" ht="18" customHeight="1">
      <c r="C66" s="130"/>
      <c r="D66" s="287" t="s">
        <v>80</v>
      </c>
      <c r="E66" s="288"/>
      <c r="F66" s="289"/>
      <c r="G66" s="187">
        <v>21443</v>
      </c>
      <c r="H66" s="188">
        <v>24958</v>
      </c>
      <c r="I66" s="189">
        <f>SUM(G66:H66)</f>
        <v>46401</v>
      </c>
      <c r="J66" s="190">
        <v>0</v>
      </c>
      <c r="K66" s="188">
        <v>338083</v>
      </c>
      <c r="L66" s="187">
        <v>576866</v>
      </c>
      <c r="M66" s="187">
        <v>468360</v>
      </c>
      <c r="N66" s="187">
        <v>405111</v>
      </c>
      <c r="O66" s="188">
        <v>203140</v>
      </c>
      <c r="P66" s="187">
        <f t="shared" si="16"/>
        <v>1991560</v>
      </c>
      <c r="Q66" s="191">
        <f t="shared" si="17"/>
        <v>2037961</v>
      </c>
    </row>
    <row r="67" spans="3:17" ht="18" customHeight="1">
      <c r="C67" s="130"/>
      <c r="D67" s="287" t="s">
        <v>81</v>
      </c>
      <c r="E67" s="288"/>
      <c r="F67" s="289"/>
      <c r="G67" s="198"/>
      <c r="H67" s="188">
        <v>126210</v>
      </c>
      <c r="I67" s="189">
        <f>SUM(G67:H67)</f>
        <v>126210</v>
      </c>
      <c r="J67" s="200"/>
      <c r="K67" s="188">
        <v>1902475</v>
      </c>
      <c r="L67" s="187">
        <v>1729758</v>
      </c>
      <c r="M67" s="187">
        <v>2647450</v>
      </c>
      <c r="N67" s="187">
        <v>1347686</v>
      </c>
      <c r="O67" s="188">
        <v>945890</v>
      </c>
      <c r="P67" s="187">
        <f t="shared" si="16"/>
        <v>8573259</v>
      </c>
      <c r="Q67" s="191">
        <f t="shared" si="17"/>
        <v>8699469</v>
      </c>
    </row>
    <row r="68" spans="3:17" ht="18" customHeight="1">
      <c r="C68" s="130"/>
      <c r="D68" s="287" t="s">
        <v>82</v>
      </c>
      <c r="E68" s="288"/>
      <c r="F68" s="289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90" t="s">
        <v>83</v>
      </c>
      <c r="E69" s="291"/>
      <c r="F69" s="292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4825037</v>
      </c>
      <c r="L70" s="182">
        <f t="shared" si="18"/>
        <v>8229121</v>
      </c>
      <c r="M70" s="182">
        <f t="shared" si="18"/>
        <v>15306121</v>
      </c>
      <c r="N70" s="182">
        <f t="shared" si="18"/>
        <v>15543125</v>
      </c>
      <c r="O70" s="183">
        <f t="shared" si="18"/>
        <v>21220377</v>
      </c>
      <c r="P70" s="182">
        <f t="shared" si="18"/>
        <v>65123781</v>
      </c>
      <c r="Q70" s="186">
        <f t="shared" si="18"/>
        <v>65123781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1037291</v>
      </c>
      <c r="L71" s="187">
        <v>3322698</v>
      </c>
      <c r="M71" s="187">
        <v>7620214</v>
      </c>
      <c r="N71" s="187">
        <v>8597426</v>
      </c>
      <c r="O71" s="188">
        <v>12361459</v>
      </c>
      <c r="P71" s="187">
        <f>SUM(J71:O71)</f>
        <v>32939088</v>
      </c>
      <c r="Q71" s="191">
        <f>I71+P71</f>
        <v>32939088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3712274</v>
      </c>
      <c r="L72" s="187">
        <v>4804344</v>
      </c>
      <c r="M72" s="187">
        <v>7359821</v>
      </c>
      <c r="N72" s="187">
        <v>5859470</v>
      </c>
      <c r="O72" s="188">
        <v>4534052</v>
      </c>
      <c r="P72" s="187">
        <f>SUM(J72:O72)</f>
        <v>26269961</v>
      </c>
      <c r="Q72" s="191">
        <f>I72+P72</f>
        <v>26269961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75472</v>
      </c>
      <c r="L73" s="209">
        <v>102079</v>
      </c>
      <c r="M73" s="209">
        <v>326086</v>
      </c>
      <c r="N73" s="209">
        <v>1086229</v>
      </c>
      <c r="O73" s="208">
        <v>4324866</v>
      </c>
      <c r="P73" s="209">
        <f>SUM(J73:O73)</f>
        <v>5914732</v>
      </c>
      <c r="Q73" s="210">
        <f>I73+P73</f>
        <v>5914732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6392268</v>
      </c>
      <c r="H74" s="212">
        <f t="shared" si="19"/>
        <v>8692067</v>
      </c>
      <c r="I74" s="213">
        <f t="shared" si="19"/>
        <v>15084335</v>
      </c>
      <c r="J74" s="214">
        <f t="shared" si="19"/>
        <v>0</v>
      </c>
      <c r="K74" s="212">
        <f t="shared" si="19"/>
        <v>27540745</v>
      </c>
      <c r="L74" s="211">
        <f t="shared" si="19"/>
        <v>30716265</v>
      </c>
      <c r="M74" s="211">
        <f t="shared" si="19"/>
        <v>39312955</v>
      </c>
      <c r="N74" s="211">
        <f t="shared" si="19"/>
        <v>31593345</v>
      </c>
      <c r="O74" s="212">
        <f t="shared" si="19"/>
        <v>39178946</v>
      </c>
      <c r="P74" s="211">
        <f t="shared" si="19"/>
        <v>168342256</v>
      </c>
      <c r="Q74" s="215">
        <f t="shared" si="19"/>
        <v>183426591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73716370</v>
      </c>
      <c r="H76" s="183">
        <f t="shared" si="20"/>
        <v>92477482</v>
      </c>
      <c r="I76" s="184">
        <f t="shared" si="20"/>
        <v>166193852</v>
      </c>
      <c r="J76" s="185">
        <f t="shared" si="20"/>
        <v>0</v>
      </c>
      <c r="K76" s="223">
        <f t="shared" si="20"/>
        <v>216663021</v>
      </c>
      <c r="L76" s="182">
        <f t="shared" si="20"/>
        <v>211613240</v>
      </c>
      <c r="M76" s="182">
        <f t="shared" si="20"/>
        <v>217666375</v>
      </c>
      <c r="N76" s="182">
        <f t="shared" si="20"/>
        <v>149829981</v>
      </c>
      <c r="O76" s="183">
        <f t="shared" si="20"/>
        <v>175594300</v>
      </c>
      <c r="P76" s="182">
        <f t="shared" si="20"/>
        <v>971366917</v>
      </c>
      <c r="Q76" s="186">
        <f t="shared" si="20"/>
        <v>1137560769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30540535</v>
      </c>
      <c r="H77" s="188">
        <f t="shared" si="21"/>
        <v>32763512</v>
      </c>
      <c r="I77" s="189">
        <f t="shared" si="21"/>
        <v>63304047</v>
      </c>
      <c r="J77" s="190">
        <f t="shared" si="21"/>
        <v>0</v>
      </c>
      <c r="K77" s="224">
        <f t="shared" si="21"/>
        <v>77606795</v>
      </c>
      <c r="L77" s="187">
        <f t="shared" si="21"/>
        <v>73475830</v>
      </c>
      <c r="M77" s="187">
        <f t="shared" si="21"/>
        <v>83069292</v>
      </c>
      <c r="N77" s="187">
        <f t="shared" si="21"/>
        <v>62550580</v>
      </c>
      <c r="O77" s="188">
        <f t="shared" si="21"/>
        <v>98300541</v>
      </c>
      <c r="P77" s="187">
        <f t="shared" si="21"/>
        <v>395003038</v>
      </c>
      <c r="Q77" s="191">
        <f t="shared" si="21"/>
        <v>458307085</v>
      </c>
    </row>
    <row r="78" spans="3:17" ht="18" customHeight="1">
      <c r="C78" s="130"/>
      <c r="D78" s="133"/>
      <c r="E78" s="134" t="s">
        <v>92</v>
      </c>
      <c r="F78" s="135"/>
      <c r="G78" s="187">
        <v>26831710</v>
      </c>
      <c r="H78" s="188">
        <v>23851261</v>
      </c>
      <c r="I78" s="189">
        <f>SUM(G78:H78)</f>
        <v>50682971</v>
      </c>
      <c r="J78" s="190">
        <v>0</v>
      </c>
      <c r="K78" s="224">
        <v>59114285</v>
      </c>
      <c r="L78" s="187">
        <v>54804689</v>
      </c>
      <c r="M78" s="187">
        <v>61717955</v>
      </c>
      <c r="N78" s="187">
        <v>44801315</v>
      </c>
      <c r="O78" s="188">
        <v>60954748</v>
      </c>
      <c r="P78" s="187">
        <f>SUM(J78:O78)</f>
        <v>281392992</v>
      </c>
      <c r="Q78" s="191">
        <f>I78+P78</f>
        <v>332075963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133750</v>
      </c>
      <c r="L79" s="187">
        <v>949625</v>
      </c>
      <c r="M79" s="187">
        <v>1707797</v>
      </c>
      <c r="N79" s="187">
        <v>3337061</v>
      </c>
      <c r="O79" s="188">
        <v>11794683</v>
      </c>
      <c r="P79" s="187">
        <f>SUM(J79:O79)</f>
        <v>17922916</v>
      </c>
      <c r="Q79" s="191">
        <f>I79+P79</f>
        <v>17922916</v>
      </c>
    </row>
    <row r="80" spans="3:17" ht="18" customHeight="1">
      <c r="C80" s="130"/>
      <c r="D80" s="133"/>
      <c r="E80" s="134" t="s">
        <v>94</v>
      </c>
      <c r="F80" s="135"/>
      <c r="G80" s="187">
        <v>2207340</v>
      </c>
      <c r="H80" s="188">
        <v>7227018</v>
      </c>
      <c r="I80" s="189">
        <f>SUM(G80:H80)</f>
        <v>9434358</v>
      </c>
      <c r="J80" s="190">
        <v>0</v>
      </c>
      <c r="K80" s="224">
        <v>13924357</v>
      </c>
      <c r="L80" s="187">
        <v>12876621</v>
      </c>
      <c r="M80" s="187">
        <v>14809429</v>
      </c>
      <c r="N80" s="187">
        <v>11065282</v>
      </c>
      <c r="O80" s="188">
        <v>21154915</v>
      </c>
      <c r="P80" s="187">
        <f>SUM(J80:O80)</f>
        <v>73830604</v>
      </c>
      <c r="Q80" s="191">
        <f>I80+P80</f>
        <v>83264962</v>
      </c>
    </row>
    <row r="81" spans="3:17" ht="18" customHeight="1">
      <c r="C81" s="130"/>
      <c r="D81" s="133"/>
      <c r="E81" s="134" t="s">
        <v>95</v>
      </c>
      <c r="F81" s="135"/>
      <c r="G81" s="187">
        <v>440785</v>
      </c>
      <c r="H81" s="188">
        <v>464033</v>
      </c>
      <c r="I81" s="189">
        <f>SUM(G81:H81)</f>
        <v>904818</v>
      </c>
      <c r="J81" s="190">
        <v>0</v>
      </c>
      <c r="K81" s="224">
        <v>934103</v>
      </c>
      <c r="L81" s="187">
        <v>1003195</v>
      </c>
      <c r="M81" s="187">
        <v>437211</v>
      </c>
      <c r="N81" s="187">
        <v>648922</v>
      </c>
      <c r="O81" s="188">
        <v>625695</v>
      </c>
      <c r="P81" s="187">
        <f>SUM(J81:O81)</f>
        <v>3649126</v>
      </c>
      <c r="Q81" s="191">
        <f>I81+P81</f>
        <v>4553944</v>
      </c>
    </row>
    <row r="82" spans="3:17" ht="18" customHeight="1">
      <c r="C82" s="130"/>
      <c r="D82" s="133"/>
      <c r="E82" s="293" t="s">
        <v>105</v>
      </c>
      <c r="F82" s="294"/>
      <c r="G82" s="187">
        <v>1060700</v>
      </c>
      <c r="H82" s="188">
        <v>1221200</v>
      </c>
      <c r="I82" s="189">
        <f>SUM(G82:H82)</f>
        <v>2281900</v>
      </c>
      <c r="J82" s="190">
        <v>0</v>
      </c>
      <c r="K82" s="224">
        <v>3500300</v>
      </c>
      <c r="L82" s="187">
        <v>3841700</v>
      </c>
      <c r="M82" s="187">
        <v>4396900</v>
      </c>
      <c r="N82" s="187">
        <v>2698000</v>
      </c>
      <c r="O82" s="188">
        <v>3770500</v>
      </c>
      <c r="P82" s="187">
        <f>SUM(J82:O82)</f>
        <v>18207400</v>
      </c>
      <c r="Q82" s="191">
        <f>I82+P82</f>
        <v>20489300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18530478</v>
      </c>
      <c r="H83" s="188">
        <f t="shared" si="22"/>
        <v>34397079</v>
      </c>
      <c r="I83" s="189">
        <f t="shared" si="22"/>
        <v>52927557</v>
      </c>
      <c r="J83" s="190">
        <f t="shared" si="22"/>
        <v>0</v>
      </c>
      <c r="K83" s="224">
        <f t="shared" si="22"/>
        <v>67269082</v>
      </c>
      <c r="L83" s="187">
        <f t="shared" si="22"/>
        <v>68049490</v>
      </c>
      <c r="M83" s="187">
        <f t="shared" si="22"/>
        <v>60663132</v>
      </c>
      <c r="N83" s="187">
        <f t="shared" si="22"/>
        <v>35334311</v>
      </c>
      <c r="O83" s="188">
        <f t="shared" si="22"/>
        <v>21524015</v>
      </c>
      <c r="P83" s="187">
        <f t="shared" si="22"/>
        <v>252840030</v>
      </c>
      <c r="Q83" s="191">
        <f t="shared" si="22"/>
        <v>305767587</v>
      </c>
    </row>
    <row r="84" spans="3:17" ht="18" customHeight="1">
      <c r="C84" s="130"/>
      <c r="D84" s="133"/>
      <c r="E84" s="137" t="s">
        <v>97</v>
      </c>
      <c r="F84" s="137"/>
      <c r="G84" s="187">
        <v>14961847</v>
      </c>
      <c r="H84" s="188">
        <v>26739071</v>
      </c>
      <c r="I84" s="189">
        <f>SUM(G84:H84)</f>
        <v>41700918</v>
      </c>
      <c r="J84" s="190">
        <v>0</v>
      </c>
      <c r="K84" s="224">
        <v>56484945</v>
      </c>
      <c r="L84" s="187">
        <v>55176545</v>
      </c>
      <c r="M84" s="187">
        <v>48938480</v>
      </c>
      <c r="N84" s="187">
        <v>28825020</v>
      </c>
      <c r="O84" s="188">
        <v>19578108</v>
      </c>
      <c r="P84" s="187">
        <f>SUM(J84:O84)</f>
        <v>209003098</v>
      </c>
      <c r="Q84" s="191">
        <f>I84+P84</f>
        <v>250704016</v>
      </c>
    </row>
    <row r="85" spans="3:17" ht="18" customHeight="1">
      <c r="C85" s="130"/>
      <c r="D85" s="133"/>
      <c r="E85" s="137" t="s">
        <v>98</v>
      </c>
      <c r="F85" s="137"/>
      <c r="G85" s="187">
        <v>3568631</v>
      </c>
      <c r="H85" s="188">
        <v>7658008</v>
      </c>
      <c r="I85" s="189">
        <f>SUM(G85:H85)</f>
        <v>11226639</v>
      </c>
      <c r="J85" s="190">
        <v>0</v>
      </c>
      <c r="K85" s="224">
        <v>10784137</v>
      </c>
      <c r="L85" s="187">
        <v>12872945</v>
      </c>
      <c r="M85" s="187">
        <v>11724652</v>
      </c>
      <c r="N85" s="187">
        <v>6509291</v>
      </c>
      <c r="O85" s="188">
        <v>1945907</v>
      </c>
      <c r="P85" s="187">
        <f>SUM(J85:O85)</f>
        <v>43836932</v>
      </c>
      <c r="Q85" s="191">
        <f>I85+P85</f>
        <v>55063571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69271</v>
      </c>
      <c r="H86" s="188">
        <f t="shared" si="23"/>
        <v>908625</v>
      </c>
      <c r="I86" s="189">
        <f t="shared" si="23"/>
        <v>977896</v>
      </c>
      <c r="J86" s="190">
        <f t="shared" si="23"/>
        <v>0</v>
      </c>
      <c r="K86" s="224">
        <f t="shared" si="23"/>
        <v>7026426</v>
      </c>
      <c r="L86" s="187">
        <f t="shared" si="23"/>
        <v>12924918</v>
      </c>
      <c r="M86" s="187">
        <f t="shared" si="23"/>
        <v>14782162</v>
      </c>
      <c r="N86" s="187">
        <f t="shared" si="23"/>
        <v>13041280</v>
      </c>
      <c r="O86" s="188">
        <f t="shared" si="23"/>
        <v>11474929</v>
      </c>
      <c r="P86" s="187">
        <f t="shared" si="23"/>
        <v>59249715</v>
      </c>
      <c r="Q86" s="191">
        <f t="shared" si="23"/>
        <v>60227611</v>
      </c>
    </row>
    <row r="87" spans="3:17" ht="18" customHeight="1">
      <c r="C87" s="130"/>
      <c r="D87" s="133"/>
      <c r="E87" s="134" t="s">
        <v>99</v>
      </c>
      <c r="F87" s="135"/>
      <c r="G87" s="187">
        <v>69271</v>
      </c>
      <c r="H87" s="188">
        <v>780279</v>
      </c>
      <c r="I87" s="189">
        <f>SUM(G87:H87)</f>
        <v>849550</v>
      </c>
      <c r="J87" s="190">
        <v>0</v>
      </c>
      <c r="K87" s="224">
        <v>5945987</v>
      </c>
      <c r="L87" s="187">
        <v>10524618</v>
      </c>
      <c r="M87" s="187">
        <v>12768931</v>
      </c>
      <c r="N87" s="187">
        <v>10939082</v>
      </c>
      <c r="O87" s="188">
        <v>9350108</v>
      </c>
      <c r="P87" s="187">
        <f>SUM(J87:O87)</f>
        <v>49528726</v>
      </c>
      <c r="Q87" s="191">
        <f>I87+P87</f>
        <v>50378276</v>
      </c>
    </row>
    <row r="88" spans="3:17" ht="18" customHeight="1">
      <c r="C88" s="130"/>
      <c r="D88" s="133"/>
      <c r="E88" s="287" t="s">
        <v>100</v>
      </c>
      <c r="F88" s="289"/>
      <c r="G88" s="187">
        <v>0</v>
      </c>
      <c r="H88" s="188">
        <v>128346</v>
      </c>
      <c r="I88" s="189">
        <f>SUM(G88:H88)</f>
        <v>128346</v>
      </c>
      <c r="J88" s="190">
        <v>0</v>
      </c>
      <c r="K88" s="224">
        <v>1080439</v>
      </c>
      <c r="L88" s="187">
        <v>2400300</v>
      </c>
      <c r="M88" s="187">
        <v>2013231</v>
      </c>
      <c r="N88" s="187">
        <v>2102198</v>
      </c>
      <c r="O88" s="188">
        <v>2124821</v>
      </c>
      <c r="P88" s="187">
        <f>SUM(J88:O88)</f>
        <v>9720989</v>
      </c>
      <c r="Q88" s="191">
        <f>I88+P88</f>
        <v>9849335</v>
      </c>
    </row>
    <row r="89" spans="3:17" ht="18" customHeight="1">
      <c r="C89" s="130"/>
      <c r="D89" s="137"/>
      <c r="E89" s="287" t="s">
        <v>101</v>
      </c>
      <c r="F89" s="289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10292529</v>
      </c>
      <c r="H90" s="188">
        <f t="shared" si="24"/>
        <v>8159829</v>
      </c>
      <c r="I90" s="189">
        <f t="shared" si="24"/>
        <v>18452358</v>
      </c>
      <c r="J90" s="190">
        <f t="shared" si="24"/>
        <v>0</v>
      </c>
      <c r="K90" s="188">
        <f t="shared" si="24"/>
        <v>14553178</v>
      </c>
      <c r="L90" s="187">
        <f t="shared" si="24"/>
        <v>15029658</v>
      </c>
      <c r="M90" s="187">
        <f t="shared" si="24"/>
        <v>15449360</v>
      </c>
      <c r="N90" s="187">
        <f t="shared" si="24"/>
        <v>11436754</v>
      </c>
      <c r="O90" s="188">
        <f t="shared" si="24"/>
        <v>13207150</v>
      </c>
      <c r="P90" s="187">
        <f t="shared" si="24"/>
        <v>69676100</v>
      </c>
      <c r="Q90" s="191">
        <f t="shared" si="24"/>
        <v>88128458</v>
      </c>
    </row>
    <row r="91" spans="3:17" ht="18" customHeight="1">
      <c r="C91" s="130"/>
      <c r="D91" s="133"/>
      <c r="E91" s="139" t="s">
        <v>102</v>
      </c>
      <c r="F91" s="135"/>
      <c r="G91" s="187">
        <v>3814010</v>
      </c>
      <c r="H91" s="188">
        <v>5380380</v>
      </c>
      <c r="I91" s="189">
        <f>SUM(G91:H91)</f>
        <v>9194390</v>
      </c>
      <c r="J91" s="190">
        <v>0</v>
      </c>
      <c r="K91" s="188">
        <v>10894860</v>
      </c>
      <c r="L91" s="187">
        <v>12692180</v>
      </c>
      <c r="M91" s="187">
        <v>13174820</v>
      </c>
      <c r="N91" s="187">
        <v>9947630</v>
      </c>
      <c r="O91" s="188">
        <v>12520380</v>
      </c>
      <c r="P91" s="187">
        <f>SUM(J91:O91)</f>
        <v>59229870</v>
      </c>
      <c r="Q91" s="191">
        <f>I91+P91</f>
        <v>68424260</v>
      </c>
    </row>
    <row r="92" spans="3:17" ht="18" customHeight="1">
      <c r="C92" s="130"/>
      <c r="D92" s="140"/>
      <c r="E92" s="137" t="s">
        <v>74</v>
      </c>
      <c r="F92" s="141"/>
      <c r="G92" s="187">
        <v>971672</v>
      </c>
      <c r="H92" s="188">
        <v>772539</v>
      </c>
      <c r="I92" s="189">
        <f>SUM(G92:H92)</f>
        <v>1744211</v>
      </c>
      <c r="J92" s="190">
        <v>0</v>
      </c>
      <c r="K92" s="188">
        <v>1174699</v>
      </c>
      <c r="L92" s="187">
        <v>756261</v>
      </c>
      <c r="M92" s="187">
        <v>937754</v>
      </c>
      <c r="N92" s="187">
        <v>413347</v>
      </c>
      <c r="O92" s="188">
        <v>226910</v>
      </c>
      <c r="P92" s="187">
        <f>SUM(J92:O92)</f>
        <v>3508971</v>
      </c>
      <c r="Q92" s="191">
        <f>I92+P92</f>
        <v>5253182</v>
      </c>
    </row>
    <row r="93" spans="3:17" ht="18" customHeight="1">
      <c r="C93" s="130"/>
      <c r="D93" s="142"/>
      <c r="E93" s="134" t="s">
        <v>75</v>
      </c>
      <c r="F93" s="143"/>
      <c r="G93" s="187">
        <v>5506847</v>
      </c>
      <c r="H93" s="188">
        <v>2006910</v>
      </c>
      <c r="I93" s="189">
        <f>SUM(G93:H93)</f>
        <v>7513757</v>
      </c>
      <c r="J93" s="190">
        <v>0</v>
      </c>
      <c r="K93" s="188">
        <v>2483619</v>
      </c>
      <c r="L93" s="187">
        <v>1581217</v>
      </c>
      <c r="M93" s="187">
        <v>1336786</v>
      </c>
      <c r="N93" s="187">
        <v>1075777</v>
      </c>
      <c r="O93" s="188">
        <v>459860</v>
      </c>
      <c r="P93" s="187">
        <f>SUM(J93:O93)</f>
        <v>6937259</v>
      </c>
      <c r="Q93" s="191">
        <f>I93+P93</f>
        <v>14451016</v>
      </c>
    </row>
    <row r="94" spans="3:17" ht="18" customHeight="1">
      <c r="C94" s="130"/>
      <c r="D94" s="133" t="s">
        <v>76</v>
      </c>
      <c r="E94" s="144"/>
      <c r="F94" s="144"/>
      <c r="G94" s="187">
        <v>4990307</v>
      </c>
      <c r="H94" s="188">
        <v>9335173</v>
      </c>
      <c r="I94" s="189">
        <f>SUM(G94:H94)</f>
        <v>14325480</v>
      </c>
      <c r="J94" s="190">
        <v>0</v>
      </c>
      <c r="K94" s="188">
        <v>24383821</v>
      </c>
      <c r="L94" s="187">
        <v>23412314</v>
      </c>
      <c r="M94" s="187">
        <v>26680260</v>
      </c>
      <c r="N94" s="187">
        <v>18131180</v>
      </c>
      <c r="O94" s="188">
        <v>21672418</v>
      </c>
      <c r="P94" s="187">
        <f>SUM(J94:O94)</f>
        <v>114279993</v>
      </c>
      <c r="Q94" s="191">
        <f>I94+P94</f>
        <v>128605473</v>
      </c>
    </row>
    <row r="95" spans="3:17" ht="18" customHeight="1">
      <c r="C95" s="145"/>
      <c r="D95" s="146" t="s">
        <v>103</v>
      </c>
      <c r="E95" s="147"/>
      <c r="F95" s="147"/>
      <c r="G95" s="192">
        <v>9293250</v>
      </c>
      <c r="H95" s="193">
        <v>6913264</v>
      </c>
      <c r="I95" s="194">
        <f>SUM(G95:H95)</f>
        <v>16206514</v>
      </c>
      <c r="J95" s="195">
        <v>0</v>
      </c>
      <c r="K95" s="193">
        <v>25823719</v>
      </c>
      <c r="L95" s="192">
        <v>18721030</v>
      </c>
      <c r="M95" s="192">
        <v>17022169</v>
      </c>
      <c r="N95" s="192">
        <v>9335876</v>
      </c>
      <c r="O95" s="193">
        <v>9415247</v>
      </c>
      <c r="P95" s="194">
        <f>SUM(J95:O95)</f>
        <v>80318041</v>
      </c>
      <c r="Q95" s="196">
        <f>I95+P95</f>
        <v>96524555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226220</v>
      </c>
      <c r="H96" s="183">
        <f t="shared" si="25"/>
        <v>1654866</v>
      </c>
      <c r="I96" s="184">
        <f t="shared" si="25"/>
        <v>1881086</v>
      </c>
      <c r="J96" s="185">
        <f t="shared" si="25"/>
        <v>0</v>
      </c>
      <c r="K96" s="223">
        <f t="shared" si="25"/>
        <v>25863005</v>
      </c>
      <c r="L96" s="182">
        <f t="shared" si="25"/>
        <v>26880081</v>
      </c>
      <c r="M96" s="182">
        <f t="shared" si="25"/>
        <v>36629685</v>
      </c>
      <c r="N96" s="182">
        <f t="shared" si="25"/>
        <v>20224012</v>
      </c>
      <c r="O96" s="183">
        <f t="shared" si="25"/>
        <v>14043490</v>
      </c>
      <c r="P96" s="182">
        <f t="shared" si="25"/>
        <v>123640273</v>
      </c>
      <c r="Q96" s="186">
        <f>SUM(Q97:Q102)</f>
        <v>125521359</v>
      </c>
    </row>
    <row r="97" spans="3:17" ht="18" customHeight="1">
      <c r="C97" s="130"/>
      <c r="D97" s="287" t="s">
        <v>78</v>
      </c>
      <c r="E97" s="288"/>
      <c r="F97" s="289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7" t="s">
        <v>79</v>
      </c>
      <c r="E98" s="288"/>
      <c r="F98" s="289"/>
      <c r="G98" s="187">
        <v>0</v>
      </c>
      <c r="H98" s="188">
        <v>72668</v>
      </c>
      <c r="I98" s="189">
        <f>SUM(G98:H98)</f>
        <v>72668</v>
      </c>
      <c r="J98" s="190">
        <v>0</v>
      </c>
      <c r="K98" s="224">
        <v>2439592</v>
      </c>
      <c r="L98" s="187">
        <v>2719393</v>
      </c>
      <c r="M98" s="187">
        <v>4067065</v>
      </c>
      <c r="N98" s="187">
        <v>1868030</v>
      </c>
      <c r="O98" s="188">
        <v>2040794</v>
      </c>
      <c r="P98" s="187">
        <f t="shared" si="26"/>
        <v>13134874</v>
      </c>
      <c r="Q98" s="191">
        <f>I98+P98</f>
        <v>13207542</v>
      </c>
    </row>
    <row r="99" spans="3:17" ht="18" customHeight="1">
      <c r="C99" s="130"/>
      <c r="D99" s="287" t="s">
        <v>80</v>
      </c>
      <c r="E99" s="288"/>
      <c r="F99" s="289"/>
      <c r="G99" s="187">
        <v>226220</v>
      </c>
      <c r="H99" s="188">
        <v>263305</v>
      </c>
      <c r="I99" s="189">
        <f>SUM(G99:H99)</f>
        <v>489525</v>
      </c>
      <c r="J99" s="190">
        <v>0</v>
      </c>
      <c r="K99" s="224">
        <v>3566767</v>
      </c>
      <c r="L99" s="187">
        <v>6085920</v>
      </c>
      <c r="M99" s="187">
        <v>4941189</v>
      </c>
      <c r="N99" s="187">
        <v>4273912</v>
      </c>
      <c r="O99" s="188">
        <v>2143126</v>
      </c>
      <c r="P99" s="187">
        <f>SUM(J99:O99)</f>
        <v>21010914</v>
      </c>
      <c r="Q99" s="191">
        <f t="shared" si="27"/>
        <v>21500439</v>
      </c>
    </row>
    <row r="100" spans="3:17" ht="18" customHeight="1">
      <c r="C100" s="130"/>
      <c r="D100" s="287" t="s">
        <v>81</v>
      </c>
      <c r="E100" s="288"/>
      <c r="F100" s="289"/>
      <c r="G100" s="198"/>
      <c r="H100" s="188">
        <v>1318893</v>
      </c>
      <c r="I100" s="189">
        <f>SUM(G100:H100)</f>
        <v>1318893</v>
      </c>
      <c r="J100" s="200"/>
      <c r="K100" s="224">
        <v>19856646</v>
      </c>
      <c r="L100" s="187">
        <v>18074768</v>
      </c>
      <c r="M100" s="187">
        <v>27621431</v>
      </c>
      <c r="N100" s="187">
        <v>14082070</v>
      </c>
      <c r="O100" s="188">
        <v>9859570</v>
      </c>
      <c r="P100" s="187">
        <f t="shared" si="26"/>
        <v>89494485</v>
      </c>
      <c r="Q100" s="191">
        <f t="shared" si="27"/>
        <v>90813378</v>
      </c>
    </row>
    <row r="101" spans="3:17" ht="18" customHeight="1">
      <c r="C101" s="130"/>
      <c r="D101" s="287" t="s">
        <v>82</v>
      </c>
      <c r="E101" s="288"/>
      <c r="F101" s="289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90" t="s">
        <v>83</v>
      </c>
      <c r="E102" s="291"/>
      <c r="F102" s="292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50331199</v>
      </c>
      <c r="L103" s="182">
        <f t="shared" si="28"/>
        <v>85808333</v>
      </c>
      <c r="M103" s="182">
        <f t="shared" si="28"/>
        <v>159703612</v>
      </c>
      <c r="N103" s="182">
        <f t="shared" si="28"/>
        <v>162115530</v>
      </c>
      <c r="O103" s="183">
        <f t="shared" si="28"/>
        <v>221090686</v>
      </c>
      <c r="P103" s="182">
        <f t="shared" si="28"/>
        <v>679049360</v>
      </c>
      <c r="Q103" s="186">
        <f>SUM(Q104:Q106)</f>
        <v>679049360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10809900</v>
      </c>
      <c r="L104" s="187">
        <v>34630911</v>
      </c>
      <c r="M104" s="187">
        <v>79515478</v>
      </c>
      <c r="N104" s="187">
        <v>89693551</v>
      </c>
      <c r="O104" s="188">
        <v>128930392</v>
      </c>
      <c r="P104" s="187">
        <f>SUM(J104:O104)</f>
        <v>343580232</v>
      </c>
      <c r="Q104" s="191">
        <f>I104+P104</f>
        <v>343580232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38745763</v>
      </c>
      <c r="L105" s="187">
        <v>50119714</v>
      </c>
      <c r="M105" s="187">
        <v>76811177</v>
      </c>
      <c r="N105" s="187">
        <v>61189259</v>
      </c>
      <c r="O105" s="188">
        <v>47300816</v>
      </c>
      <c r="P105" s="187">
        <f>SUM(J105:O105)</f>
        <v>274166729</v>
      </c>
      <c r="Q105" s="191">
        <f>I105+P105</f>
        <v>274166729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775536</v>
      </c>
      <c r="L106" s="209">
        <v>1057708</v>
      </c>
      <c r="M106" s="209">
        <v>3376957</v>
      </c>
      <c r="N106" s="209">
        <v>11232720</v>
      </c>
      <c r="O106" s="208">
        <v>44859478</v>
      </c>
      <c r="P106" s="209">
        <f>SUM(J106:O106)</f>
        <v>61302399</v>
      </c>
      <c r="Q106" s="210">
        <f>I106+P106</f>
        <v>61302399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73942590</v>
      </c>
      <c r="H107" s="212">
        <f t="shared" si="29"/>
        <v>94132348</v>
      </c>
      <c r="I107" s="213">
        <f t="shared" si="29"/>
        <v>168074938</v>
      </c>
      <c r="J107" s="214">
        <f t="shared" si="29"/>
        <v>0</v>
      </c>
      <c r="K107" s="227">
        <f t="shared" si="29"/>
        <v>292857225</v>
      </c>
      <c r="L107" s="211">
        <f t="shared" si="29"/>
        <v>324301654</v>
      </c>
      <c r="M107" s="211">
        <f t="shared" si="29"/>
        <v>413999672</v>
      </c>
      <c r="N107" s="211">
        <f t="shared" si="29"/>
        <v>332169523</v>
      </c>
      <c r="O107" s="212">
        <f t="shared" si="29"/>
        <v>410728476</v>
      </c>
      <c r="P107" s="211">
        <f t="shared" si="29"/>
        <v>1774056550</v>
      </c>
      <c r="Q107" s="215">
        <f>Q76+Q96+Q103</f>
        <v>1942131488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67272866</v>
      </c>
      <c r="H109" s="183">
        <f t="shared" si="30"/>
        <v>83920259</v>
      </c>
      <c r="I109" s="184">
        <f t="shared" si="30"/>
        <v>151193125</v>
      </c>
      <c r="J109" s="185">
        <f t="shared" si="30"/>
        <v>0</v>
      </c>
      <c r="K109" s="223">
        <f t="shared" si="30"/>
        <v>197577704</v>
      </c>
      <c r="L109" s="182">
        <f t="shared" si="30"/>
        <v>192322907</v>
      </c>
      <c r="M109" s="182">
        <f t="shared" si="30"/>
        <v>197562584</v>
      </c>
      <c r="N109" s="182">
        <f t="shared" si="30"/>
        <v>135780002</v>
      </c>
      <c r="O109" s="183">
        <f t="shared" si="30"/>
        <v>158975784</v>
      </c>
      <c r="P109" s="182">
        <f t="shared" si="30"/>
        <v>882218981</v>
      </c>
      <c r="Q109" s="186">
        <f t="shared" si="30"/>
        <v>1033412106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27485694</v>
      </c>
      <c r="H110" s="188">
        <f t="shared" si="31"/>
        <v>29486709</v>
      </c>
      <c r="I110" s="189">
        <f t="shared" si="31"/>
        <v>56972403</v>
      </c>
      <c r="J110" s="190">
        <f t="shared" si="31"/>
        <v>0</v>
      </c>
      <c r="K110" s="224">
        <f t="shared" si="31"/>
        <v>69845420</v>
      </c>
      <c r="L110" s="187">
        <f t="shared" si="31"/>
        <v>66127751</v>
      </c>
      <c r="M110" s="187">
        <f t="shared" si="31"/>
        <v>74761935</v>
      </c>
      <c r="N110" s="187">
        <f t="shared" si="31"/>
        <v>56295244</v>
      </c>
      <c r="O110" s="188">
        <f t="shared" si="31"/>
        <v>88470069</v>
      </c>
      <c r="P110" s="187">
        <f t="shared" si="31"/>
        <v>355500419</v>
      </c>
      <c r="Q110" s="191">
        <f t="shared" si="31"/>
        <v>412472822</v>
      </c>
    </row>
    <row r="111" spans="3:17" ht="18" customHeight="1">
      <c r="C111" s="130"/>
      <c r="D111" s="133"/>
      <c r="E111" s="134" t="s">
        <v>92</v>
      </c>
      <c r="F111" s="135"/>
      <c r="G111" s="187">
        <v>24147787</v>
      </c>
      <c r="H111" s="188">
        <v>21465757</v>
      </c>
      <c r="I111" s="189">
        <f>SUM(G111:H111)</f>
        <v>45613544</v>
      </c>
      <c r="J111" s="190">
        <v>0</v>
      </c>
      <c r="K111" s="224">
        <v>53202288</v>
      </c>
      <c r="L111" s="187">
        <v>49323847</v>
      </c>
      <c r="M111" s="187">
        <v>55545866</v>
      </c>
      <c r="N111" s="187">
        <v>40321002</v>
      </c>
      <c r="O111" s="188">
        <v>54859043</v>
      </c>
      <c r="P111" s="187">
        <f>SUM(J111:O111)</f>
        <v>253252046</v>
      </c>
      <c r="Q111" s="191">
        <f>I111+P111</f>
        <v>298865590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120374</v>
      </c>
      <c r="L112" s="187">
        <v>854659</v>
      </c>
      <c r="M112" s="187">
        <v>1537011</v>
      </c>
      <c r="N112" s="187">
        <v>3003340</v>
      </c>
      <c r="O112" s="188">
        <v>10615176</v>
      </c>
      <c r="P112" s="187">
        <f>SUM(J112:O112)</f>
        <v>16130560</v>
      </c>
      <c r="Q112" s="191">
        <f>I112+P112</f>
        <v>16130560</v>
      </c>
    </row>
    <row r="113" spans="3:17" ht="18" customHeight="1">
      <c r="C113" s="130"/>
      <c r="D113" s="133"/>
      <c r="E113" s="134" t="s">
        <v>94</v>
      </c>
      <c r="F113" s="135"/>
      <c r="G113" s="187">
        <v>1986577</v>
      </c>
      <c r="H113" s="188">
        <v>6504250</v>
      </c>
      <c r="I113" s="189">
        <f>SUM(G113:H113)</f>
        <v>8490827</v>
      </c>
      <c r="J113" s="190">
        <v>0</v>
      </c>
      <c r="K113" s="224">
        <v>12531808</v>
      </c>
      <c r="L113" s="187">
        <v>11588850</v>
      </c>
      <c r="M113" s="187">
        <v>13328364</v>
      </c>
      <c r="N113" s="187">
        <v>9958679</v>
      </c>
      <c r="O113" s="188">
        <v>19039281</v>
      </c>
      <c r="P113" s="187">
        <f>SUM(J113:O113)</f>
        <v>66446982</v>
      </c>
      <c r="Q113" s="191">
        <f>I113+P113</f>
        <v>74937809</v>
      </c>
    </row>
    <row r="114" spans="3:17" ht="18" customHeight="1">
      <c r="C114" s="130"/>
      <c r="D114" s="133"/>
      <c r="E114" s="134" t="s">
        <v>95</v>
      </c>
      <c r="F114" s="135"/>
      <c r="G114" s="187">
        <v>396700</v>
      </c>
      <c r="H114" s="188">
        <v>417622</v>
      </c>
      <c r="I114" s="189">
        <f>SUM(G114:H114)</f>
        <v>814322</v>
      </c>
      <c r="J114" s="190">
        <v>0</v>
      </c>
      <c r="K114" s="224">
        <v>840680</v>
      </c>
      <c r="L114" s="187">
        <v>902865</v>
      </c>
      <c r="M114" s="187">
        <v>393484</v>
      </c>
      <c r="N114" s="187">
        <v>584023</v>
      </c>
      <c r="O114" s="188">
        <v>563119</v>
      </c>
      <c r="P114" s="187">
        <f>SUM(J114:O114)</f>
        <v>3284171</v>
      </c>
      <c r="Q114" s="191">
        <f>I114+P114</f>
        <v>4098493</v>
      </c>
    </row>
    <row r="115" spans="3:17" ht="18" customHeight="1">
      <c r="C115" s="130"/>
      <c r="D115" s="133"/>
      <c r="E115" s="293" t="s">
        <v>105</v>
      </c>
      <c r="F115" s="294"/>
      <c r="G115" s="187">
        <v>954630</v>
      </c>
      <c r="H115" s="188">
        <v>1099080</v>
      </c>
      <c r="I115" s="189">
        <f>SUM(G115:H115)</f>
        <v>2053710</v>
      </c>
      <c r="J115" s="190">
        <v>0</v>
      </c>
      <c r="K115" s="224">
        <v>3150270</v>
      </c>
      <c r="L115" s="187">
        <v>3457530</v>
      </c>
      <c r="M115" s="187">
        <v>3957210</v>
      </c>
      <c r="N115" s="187">
        <v>2428200</v>
      </c>
      <c r="O115" s="188">
        <v>3393450</v>
      </c>
      <c r="P115" s="187">
        <f>SUM(J115:O115)</f>
        <v>16386660</v>
      </c>
      <c r="Q115" s="191">
        <f>I115+P115</f>
        <v>18440370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16677059</v>
      </c>
      <c r="H116" s="188">
        <f t="shared" si="32"/>
        <v>30957069</v>
      </c>
      <c r="I116" s="189">
        <f t="shared" si="32"/>
        <v>47634128</v>
      </c>
      <c r="J116" s="190">
        <f t="shared" si="32"/>
        <v>0</v>
      </c>
      <c r="K116" s="224">
        <f t="shared" si="32"/>
        <v>60541595</v>
      </c>
      <c r="L116" s="187">
        <f t="shared" si="32"/>
        <v>61244077</v>
      </c>
      <c r="M116" s="187">
        <f t="shared" si="32"/>
        <v>54559704</v>
      </c>
      <c r="N116" s="187">
        <f t="shared" si="32"/>
        <v>31800699</v>
      </c>
      <c r="O116" s="188">
        <f t="shared" si="32"/>
        <v>19371521</v>
      </c>
      <c r="P116" s="187">
        <f t="shared" si="32"/>
        <v>227517596</v>
      </c>
      <c r="Q116" s="191">
        <f t="shared" si="32"/>
        <v>275151724</v>
      </c>
    </row>
    <row r="117" spans="3:17" ht="18" customHeight="1">
      <c r="C117" s="130"/>
      <c r="D117" s="133"/>
      <c r="E117" s="137" t="s">
        <v>97</v>
      </c>
      <c r="F117" s="137"/>
      <c r="G117" s="187">
        <v>13465336</v>
      </c>
      <c r="H117" s="188">
        <v>24064911</v>
      </c>
      <c r="I117" s="189">
        <f>SUM(G117:H117)</f>
        <v>37530247</v>
      </c>
      <c r="J117" s="190">
        <v>0</v>
      </c>
      <c r="K117" s="224">
        <v>50835982</v>
      </c>
      <c r="L117" s="187">
        <v>49658535</v>
      </c>
      <c r="M117" s="187">
        <v>44016770</v>
      </c>
      <c r="N117" s="187">
        <v>25942372</v>
      </c>
      <c r="O117" s="188">
        <v>17620214</v>
      </c>
      <c r="P117" s="187">
        <f>SUM(J117:O117)</f>
        <v>188073873</v>
      </c>
      <c r="Q117" s="191">
        <f>I117+P117</f>
        <v>225604120</v>
      </c>
    </row>
    <row r="118" spans="3:17" ht="18" customHeight="1">
      <c r="C118" s="130"/>
      <c r="D118" s="133"/>
      <c r="E118" s="137" t="s">
        <v>98</v>
      </c>
      <c r="F118" s="137"/>
      <c r="G118" s="187">
        <v>3211723</v>
      </c>
      <c r="H118" s="188">
        <v>6892158</v>
      </c>
      <c r="I118" s="189">
        <f>SUM(G118:H118)</f>
        <v>10103881</v>
      </c>
      <c r="J118" s="190">
        <v>0</v>
      </c>
      <c r="K118" s="224">
        <v>9705613</v>
      </c>
      <c r="L118" s="187">
        <v>11585542</v>
      </c>
      <c r="M118" s="187">
        <v>10542934</v>
      </c>
      <c r="N118" s="187">
        <v>5858327</v>
      </c>
      <c r="O118" s="188">
        <v>1751307</v>
      </c>
      <c r="P118" s="187">
        <f>SUM(J118:O118)</f>
        <v>39443723</v>
      </c>
      <c r="Q118" s="191">
        <f>I118+P118</f>
        <v>49547604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62341</v>
      </c>
      <c r="H119" s="188">
        <f t="shared" si="33"/>
        <v>817750</v>
      </c>
      <c r="I119" s="189">
        <f t="shared" si="33"/>
        <v>880091</v>
      </c>
      <c r="J119" s="190">
        <f t="shared" si="33"/>
        <v>0</v>
      </c>
      <c r="K119" s="224">
        <f t="shared" si="33"/>
        <v>6323721</v>
      </c>
      <c r="L119" s="187">
        <f t="shared" si="33"/>
        <v>11632339</v>
      </c>
      <c r="M119" s="187">
        <f t="shared" si="33"/>
        <v>13303858</v>
      </c>
      <c r="N119" s="187">
        <f t="shared" si="33"/>
        <v>11737097</v>
      </c>
      <c r="O119" s="188">
        <f t="shared" si="33"/>
        <v>10327365</v>
      </c>
      <c r="P119" s="187">
        <f t="shared" si="33"/>
        <v>53324380</v>
      </c>
      <c r="Q119" s="191">
        <f t="shared" si="33"/>
        <v>54204471</v>
      </c>
    </row>
    <row r="120" spans="3:17" ht="18" customHeight="1">
      <c r="C120" s="130"/>
      <c r="D120" s="133"/>
      <c r="E120" s="134" t="s">
        <v>99</v>
      </c>
      <c r="F120" s="135"/>
      <c r="G120" s="187">
        <v>62341</v>
      </c>
      <c r="H120" s="188">
        <v>702240</v>
      </c>
      <c r="I120" s="189">
        <f>SUM(G120:H120)</f>
        <v>764581</v>
      </c>
      <c r="J120" s="190">
        <v>0</v>
      </c>
      <c r="K120" s="224">
        <v>5351333</v>
      </c>
      <c r="L120" s="187">
        <v>9472086</v>
      </c>
      <c r="M120" s="187">
        <v>11491960</v>
      </c>
      <c r="N120" s="187">
        <v>9845129</v>
      </c>
      <c r="O120" s="188">
        <v>8415037</v>
      </c>
      <c r="P120" s="187">
        <f>SUM(J120:O120)</f>
        <v>44575545</v>
      </c>
      <c r="Q120" s="191">
        <f>I120+P120</f>
        <v>45340126</v>
      </c>
    </row>
    <row r="121" spans="3:17" ht="18" customHeight="1">
      <c r="C121" s="130"/>
      <c r="D121" s="133"/>
      <c r="E121" s="287" t="s">
        <v>100</v>
      </c>
      <c r="F121" s="289"/>
      <c r="G121" s="187">
        <v>0</v>
      </c>
      <c r="H121" s="188">
        <v>115510</v>
      </c>
      <c r="I121" s="189">
        <f>SUM(G121:H121)</f>
        <v>115510</v>
      </c>
      <c r="J121" s="190">
        <v>0</v>
      </c>
      <c r="K121" s="224">
        <v>972388</v>
      </c>
      <c r="L121" s="187">
        <v>2160253</v>
      </c>
      <c r="M121" s="187">
        <v>1811898</v>
      </c>
      <c r="N121" s="187">
        <v>1891968</v>
      </c>
      <c r="O121" s="188">
        <v>1912328</v>
      </c>
      <c r="P121" s="187">
        <f>SUM(J121:O121)</f>
        <v>8748835</v>
      </c>
      <c r="Q121" s="191">
        <f>I121+P121</f>
        <v>8864345</v>
      </c>
    </row>
    <row r="122" spans="3:17" ht="18" customHeight="1">
      <c r="C122" s="130"/>
      <c r="D122" s="137"/>
      <c r="E122" s="287" t="s">
        <v>101</v>
      </c>
      <c r="F122" s="289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9263274</v>
      </c>
      <c r="H123" s="188">
        <f t="shared" si="34"/>
        <v>7343841</v>
      </c>
      <c r="I123" s="189">
        <f t="shared" si="34"/>
        <v>16607115</v>
      </c>
      <c r="J123" s="190">
        <f t="shared" si="34"/>
        <v>0</v>
      </c>
      <c r="K123" s="188">
        <f t="shared" si="34"/>
        <v>13097853</v>
      </c>
      <c r="L123" s="187">
        <f t="shared" si="34"/>
        <v>13526688</v>
      </c>
      <c r="M123" s="187">
        <f t="shared" si="34"/>
        <v>13902722</v>
      </c>
      <c r="N123" s="187">
        <f t="shared" si="34"/>
        <v>10293077</v>
      </c>
      <c r="O123" s="188">
        <f t="shared" si="34"/>
        <v>11886434</v>
      </c>
      <c r="P123" s="187">
        <f t="shared" si="34"/>
        <v>62706774</v>
      </c>
      <c r="Q123" s="191">
        <f t="shared" si="34"/>
        <v>79313889</v>
      </c>
    </row>
    <row r="124" spans="3:17" ht="18" customHeight="1">
      <c r="C124" s="130"/>
      <c r="D124" s="133"/>
      <c r="E124" s="139" t="s">
        <v>102</v>
      </c>
      <c r="F124" s="135"/>
      <c r="G124" s="187">
        <v>3432609</v>
      </c>
      <c r="H124" s="188">
        <v>4842342</v>
      </c>
      <c r="I124" s="189">
        <f>SUM(G124:H124)</f>
        <v>8274951</v>
      </c>
      <c r="J124" s="190">
        <v>0</v>
      </c>
      <c r="K124" s="188">
        <v>9805374</v>
      </c>
      <c r="L124" s="187">
        <v>11422962</v>
      </c>
      <c r="M124" s="187">
        <v>11855638</v>
      </c>
      <c r="N124" s="187">
        <v>8952867</v>
      </c>
      <c r="O124" s="188">
        <v>11268342</v>
      </c>
      <c r="P124" s="187">
        <f>SUM(J124:O124)</f>
        <v>53305183</v>
      </c>
      <c r="Q124" s="191">
        <f>I124+P124</f>
        <v>61580134</v>
      </c>
    </row>
    <row r="125" spans="3:17" ht="18" customHeight="1">
      <c r="C125" s="130"/>
      <c r="D125" s="140"/>
      <c r="E125" s="137" t="s">
        <v>74</v>
      </c>
      <c r="F125" s="141"/>
      <c r="G125" s="187">
        <v>874504</v>
      </c>
      <c r="H125" s="188">
        <v>695282</v>
      </c>
      <c r="I125" s="189">
        <f>SUM(G125:H125)</f>
        <v>1569786</v>
      </c>
      <c r="J125" s="190">
        <v>0</v>
      </c>
      <c r="K125" s="188">
        <v>1057227</v>
      </c>
      <c r="L125" s="187">
        <v>680634</v>
      </c>
      <c r="M125" s="187">
        <v>843978</v>
      </c>
      <c r="N125" s="187">
        <v>372011</v>
      </c>
      <c r="O125" s="188">
        <v>204218</v>
      </c>
      <c r="P125" s="187">
        <f>SUM(J125:O125)</f>
        <v>3158068</v>
      </c>
      <c r="Q125" s="191">
        <f>I125+P125</f>
        <v>4727854</v>
      </c>
    </row>
    <row r="126" spans="3:17" ht="18" customHeight="1">
      <c r="C126" s="130"/>
      <c r="D126" s="142"/>
      <c r="E126" s="134" t="s">
        <v>75</v>
      </c>
      <c r="F126" s="143"/>
      <c r="G126" s="187">
        <v>4956161</v>
      </c>
      <c r="H126" s="188">
        <v>1806217</v>
      </c>
      <c r="I126" s="189">
        <f>SUM(G126:H126)</f>
        <v>6762378</v>
      </c>
      <c r="J126" s="190">
        <v>0</v>
      </c>
      <c r="K126" s="188">
        <v>2235252</v>
      </c>
      <c r="L126" s="187">
        <v>1423092</v>
      </c>
      <c r="M126" s="187">
        <v>1203106</v>
      </c>
      <c r="N126" s="187">
        <v>968199</v>
      </c>
      <c r="O126" s="188">
        <v>413874</v>
      </c>
      <c r="P126" s="187">
        <f>SUM(J126:O126)</f>
        <v>6243523</v>
      </c>
      <c r="Q126" s="191">
        <f>I126+P126</f>
        <v>13005901</v>
      </c>
    </row>
    <row r="127" spans="3:17" ht="18" customHeight="1">
      <c r="C127" s="130"/>
      <c r="D127" s="133" t="s">
        <v>76</v>
      </c>
      <c r="E127" s="144"/>
      <c r="F127" s="144"/>
      <c r="G127" s="187">
        <v>4491248</v>
      </c>
      <c r="H127" s="188">
        <v>8401626</v>
      </c>
      <c r="I127" s="189">
        <f>SUM(G127:H127)</f>
        <v>12892874</v>
      </c>
      <c r="J127" s="190">
        <v>0</v>
      </c>
      <c r="K127" s="188">
        <v>21945396</v>
      </c>
      <c r="L127" s="187">
        <v>21071022</v>
      </c>
      <c r="M127" s="187">
        <v>24012196</v>
      </c>
      <c r="N127" s="187">
        <v>16318009</v>
      </c>
      <c r="O127" s="188">
        <v>19505148</v>
      </c>
      <c r="P127" s="187">
        <f>SUM(J127:O127)</f>
        <v>102851771</v>
      </c>
      <c r="Q127" s="191">
        <f>I127+P127</f>
        <v>115744645</v>
      </c>
    </row>
    <row r="128" spans="3:17" ht="18" customHeight="1">
      <c r="C128" s="145"/>
      <c r="D128" s="146" t="s">
        <v>103</v>
      </c>
      <c r="E128" s="147"/>
      <c r="F128" s="147"/>
      <c r="G128" s="192">
        <v>9293250</v>
      </c>
      <c r="H128" s="193">
        <v>6913264</v>
      </c>
      <c r="I128" s="194">
        <f>SUM(G128:H128)</f>
        <v>16206514</v>
      </c>
      <c r="J128" s="195">
        <v>0</v>
      </c>
      <c r="K128" s="193">
        <v>25823719</v>
      </c>
      <c r="L128" s="192">
        <v>18721030</v>
      </c>
      <c r="M128" s="192">
        <v>17022169</v>
      </c>
      <c r="N128" s="192">
        <v>9335876</v>
      </c>
      <c r="O128" s="193">
        <v>9415247</v>
      </c>
      <c r="P128" s="194">
        <f>SUM(J128:O128)</f>
        <v>80318041</v>
      </c>
      <c r="Q128" s="196">
        <f>I128+P128</f>
        <v>96524555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203596</v>
      </c>
      <c r="H129" s="183">
        <f t="shared" si="35"/>
        <v>1489377</v>
      </c>
      <c r="I129" s="184">
        <f t="shared" si="35"/>
        <v>1692973</v>
      </c>
      <c r="J129" s="185">
        <f t="shared" si="35"/>
        <v>0</v>
      </c>
      <c r="K129" s="223">
        <f t="shared" si="35"/>
        <v>23276649</v>
      </c>
      <c r="L129" s="182">
        <f t="shared" si="35"/>
        <v>24192008</v>
      </c>
      <c r="M129" s="182">
        <f t="shared" si="35"/>
        <v>32966643</v>
      </c>
      <c r="N129" s="182">
        <f t="shared" si="35"/>
        <v>18201572</v>
      </c>
      <c r="O129" s="183">
        <f t="shared" si="35"/>
        <v>12639117</v>
      </c>
      <c r="P129" s="182">
        <f t="shared" si="35"/>
        <v>111275989</v>
      </c>
      <c r="Q129" s="186">
        <f t="shared" si="35"/>
        <v>112968962</v>
      </c>
    </row>
    <row r="130" spans="3:17" ht="18" customHeight="1">
      <c r="C130" s="130"/>
      <c r="D130" s="287" t="s">
        <v>78</v>
      </c>
      <c r="E130" s="288"/>
      <c r="F130" s="289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7" t="s">
        <v>79</v>
      </c>
      <c r="E131" s="288"/>
      <c r="F131" s="289"/>
      <c r="G131" s="187">
        <v>0</v>
      </c>
      <c r="H131" s="188">
        <v>65401</v>
      </c>
      <c r="I131" s="189">
        <f>SUM(G131:H131)</f>
        <v>65401</v>
      </c>
      <c r="J131" s="190">
        <v>0</v>
      </c>
      <c r="K131" s="224">
        <v>2195617</v>
      </c>
      <c r="L131" s="187">
        <v>2447439</v>
      </c>
      <c r="M131" s="187">
        <v>3660344</v>
      </c>
      <c r="N131" s="187">
        <v>1681222</v>
      </c>
      <c r="O131" s="188">
        <v>1836706</v>
      </c>
      <c r="P131" s="187">
        <f t="shared" si="36"/>
        <v>11821328</v>
      </c>
      <c r="Q131" s="191">
        <f t="shared" si="37"/>
        <v>11886729</v>
      </c>
    </row>
    <row r="132" spans="3:17" ht="18" customHeight="1">
      <c r="C132" s="130"/>
      <c r="D132" s="287" t="s">
        <v>80</v>
      </c>
      <c r="E132" s="288"/>
      <c r="F132" s="289"/>
      <c r="G132" s="187">
        <v>203596</v>
      </c>
      <c r="H132" s="188">
        <v>236973</v>
      </c>
      <c r="I132" s="189">
        <f>SUM(G132:H132)</f>
        <v>440569</v>
      </c>
      <c r="J132" s="190">
        <v>0</v>
      </c>
      <c r="K132" s="224">
        <v>3210080</v>
      </c>
      <c r="L132" s="187">
        <v>5477310</v>
      </c>
      <c r="M132" s="187">
        <v>4447060</v>
      </c>
      <c r="N132" s="187">
        <v>3846514</v>
      </c>
      <c r="O132" s="188">
        <v>1928811</v>
      </c>
      <c r="P132" s="187">
        <f t="shared" si="36"/>
        <v>18909775</v>
      </c>
      <c r="Q132" s="191">
        <f t="shared" si="37"/>
        <v>19350344</v>
      </c>
    </row>
    <row r="133" spans="3:17" ht="18" customHeight="1">
      <c r="C133" s="130"/>
      <c r="D133" s="287" t="s">
        <v>81</v>
      </c>
      <c r="E133" s="288"/>
      <c r="F133" s="289"/>
      <c r="G133" s="198"/>
      <c r="H133" s="188">
        <v>1187003</v>
      </c>
      <c r="I133" s="189">
        <f>SUM(G133:H133)</f>
        <v>1187003</v>
      </c>
      <c r="J133" s="200"/>
      <c r="K133" s="224">
        <v>17870952</v>
      </c>
      <c r="L133" s="187">
        <v>16267259</v>
      </c>
      <c r="M133" s="187">
        <v>24859239</v>
      </c>
      <c r="N133" s="187">
        <v>12673836</v>
      </c>
      <c r="O133" s="188">
        <v>8873600</v>
      </c>
      <c r="P133" s="187">
        <f t="shared" si="36"/>
        <v>80544886</v>
      </c>
      <c r="Q133" s="191">
        <f t="shared" si="37"/>
        <v>81731889</v>
      </c>
    </row>
    <row r="134" spans="3:17" ht="18" customHeight="1">
      <c r="C134" s="130"/>
      <c r="D134" s="287" t="s">
        <v>82</v>
      </c>
      <c r="E134" s="288"/>
      <c r="F134" s="289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90" t="s">
        <v>83</v>
      </c>
      <c r="E135" s="291"/>
      <c r="F135" s="292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45313593</v>
      </c>
      <c r="L136" s="182">
        <f t="shared" si="38"/>
        <v>77281338</v>
      </c>
      <c r="M136" s="182">
        <f t="shared" si="38"/>
        <v>143801259</v>
      </c>
      <c r="N136" s="182">
        <f t="shared" si="38"/>
        <v>146077321</v>
      </c>
      <c r="O136" s="183">
        <f t="shared" si="38"/>
        <v>199170986</v>
      </c>
      <c r="P136" s="182">
        <f t="shared" si="38"/>
        <v>611644497</v>
      </c>
      <c r="Q136" s="186">
        <f t="shared" si="38"/>
        <v>611644497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9744489</v>
      </c>
      <c r="L137" s="187">
        <v>31221757</v>
      </c>
      <c r="M137" s="187">
        <v>71613803</v>
      </c>
      <c r="N137" s="187">
        <v>80897629</v>
      </c>
      <c r="O137" s="188">
        <v>116226841</v>
      </c>
      <c r="P137" s="187">
        <f>SUM(J137:O137)</f>
        <v>309704519</v>
      </c>
      <c r="Q137" s="191">
        <f>I137+P137</f>
        <v>309704519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34871122</v>
      </c>
      <c r="L138" s="187">
        <v>45107646</v>
      </c>
      <c r="M138" s="187">
        <v>69148198</v>
      </c>
      <c r="N138" s="187">
        <v>55070253</v>
      </c>
      <c r="O138" s="188">
        <v>42570654</v>
      </c>
      <c r="P138" s="187">
        <f>SUM(J138:O138)</f>
        <v>246767873</v>
      </c>
      <c r="Q138" s="191">
        <f>I138+P138</f>
        <v>246767873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697982</v>
      </c>
      <c r="L139" s="209">
        <v>951935</v>
      </c>
      <c r="M139" s="209">
        <v>3039258</v>
      </c>
      <c r="N139" s="209">
        <v>10109439</v>
      </c>
      <c r="O139" s="208">
        <v>40373491</v>
      </c>
      <c r="P139" s="209">
        <f>SUM(J139:O139)</f>
        <v>55172105</v>
      </c>
      <c r="Q139" s="210">
        <f>I139+P139</f>
        <v>55172105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67476462</v>
      </c>
      <c r="H140" s="212">
        <f t="shared" si="39"/>
        <v>85409636</v>
      </c>
      <c r="I140" s="213">
        <f t="shared" si="39"/>
        <v>152886098</v>
      </c>
      <c r="J140" s="214">
        <f t="shared" si="39"/>
        <v>0</v>
      </c>
      <c r="K140" s="227">
        <f t="shared" si="39"/>
        <v>266167946</v>
      </c>
      <c r="L140" s="211">
        <f t="shared" si="39"/>
        <v>293796253</v>
      </c>
      <c r="M140" s="211">
        <f t="shared" si="39"/>
        <v>374330486</v>
      </c>
      <c r="N140" s="211">
        <f t="shared" si="39"/>
        <v>300058895</v>
      </c>
      <c r="O140" s="212">
        <f t="shared" si="39"/>
        <v>370785887</v>
      </c>
      <c r="P140" s="211">
        <f t="shared" si="39"/>
        <v>1605139467</v>
      </c>
      <c r="Q140" s="215">
        <f t="shared" si="39"/>
        <v>1758025565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B4" sqref="B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平成２３年１１月月報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7" t="s">
        <v>108</v>
      </c>
      <c r="D8" s="298"/>
      <c r="E8" s="298"/>
      <c r="F8" s="299"/>
      <c r="G8" s="309" t="s">
        <v>49</v>
      </c>
      <c r="H8" s="310"/>
      <c r="I8" s="311"/>
      <c r="J8" s="312" t="s">
        <v>50</v>
      </c>
      <c r="K8" s="310"/>
      <c r="L8" s="310"/>
      <c r="M8" s="310"/>
      <c r="N8" s="310"/>
      <c r="O8" s="310"/>
      <c r="P8" s="310"/>
      <c r="Q8" s="313" t="s">
        <v>47</v>
      </c>
    </row>
    <row r="9" spans="3:17" ht="24.75" customHeight="1">
      <c r="C9" s="300"/>
      <c r="D9" s="301"/>
      <c r="E9" s="301"/>
      <c r="F9" s="302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4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11</v>
      </c>
      <c r="I11" s="184">
        <f t="shared" si="0"/>
        <v>12</v>
      </c>
      <c r="J11" s="185">
        <f t="shared" si="0"/>
        <v>0</v>
      </c>
      <c r="K11" s="228">
        <f t="shared" si="0"/>
        <v>213</v>
      </c>
      <c r="L11" s="221">
        <f t="shared" si="0"/>
        <v>336</v>
      </c>
      <c r="M11" s="221">
        <f t="shared" si="0"/>
        <v>500</v>
      </c>
      <c r="N11" s="221">
        <f t="shared" si="0"/>
        <v>492</v>
      </c>
      <c r="O11" s="221">
        <f t="shared" si="0"/>
        <v>535</v>
      </c>
      <c r="P11" s="184">
        <f t="shared" si="0"/>
        <v>2076</v>
      </c>
      <c r="Q11" s="186">
        <f t="shared" si="0"/>
        <v>2088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37</v>
      </c>
      <c r="L12" s="221">
        <v>107</v>
      </c>
      <c r="M12" s="221">
        <v>237</v>
      </c>
      <c r="N12" s="221">
        <v>261</v>
      </c>
      <c r="O12" s="221">
        <v>312</v>
      </c>
      <c r="P12" s="219">
        <f aca="true" t="shared" si="2" ref="P12:P18">SUM(J12:O12)</f>
        <v>954</v>
      </c>
      <c r="Q12" s="222">
        <f aca="true" t="shared" si="3" ref="Q12:Q18">I12+P12</f>
        <v>954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99</v>
      </c>
      <c r="L13" s="221">
        <v>127</v>
      </c>
      <c r="M13" s="221">
        <v>166</v>
      </c>
      <c r="N13" s="221">
        <v>133</v>
      </c>
      <c r="O13" s="221">
        <v>99</v>
      </c>
      <c r="P13" s="219">
        <f t="shared" si="2"/>
        <v>624</v>
      </c>
      <c r="Q13" s="222">
        <f t="shared" si="3"/>
        <v>624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4</v>
      </c>
      <c r="M14" s="221">
        <v>7</v>
      </c>
      <c r="N14" s="221">
        <v>23</v>
      </c>
      <c r="O14" s="221">
        <v>65</v>
      </c>
      <c r="P14" s="219">
        <f t="shared" si="2"/>
        <v>101</v>
      </c>
      <c r="Q14" s="222">
        <f t="shared" si="3"/>
        <v>101</v>
      </c>
    </row>
    <row r="15" spans="3:17" ht="14.25" customHeight="1">
      <c r="C15" s="130"/>
      <c r="D15" s="155"/>
      <c r="E15" s="287" t="s">
        <v>109</v>
      </c>
      <c r="F15" s="289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11</v>
      </c>
      <c r="I16" s="219">
        <f t="shared" si="1"/>
        <v>12</v>
      </c>
      <c r="J16" s="220">
        <v>0</v>
      </c>
      <c r="K16" s="229">
        <v>70</v>
      </c>
      <c r="L16" s="221">
        <v>86</v>
      </c>
      <c r="M16" s="221">
        <v>81</v>
      </c>
      <c r="N16" s="221">
        <v>66</v>
      </c>
      <c r="O16" s="221">
        <v>53</v>
      </c>
      <c r="P16" s="219">
        <f t="shared" si="2"/>
        <v>356</v>
      </c>
      <c r="Q16" s="222">
        <f t="shared" si="3"/>
        <v>368</v>
      </c>
    </row>
    <row r="17" spans="3:17" ht="14.25" customHeight="1">
      <c r="C17" s="130"/>
      <c r="D17" s="155"/>
      <c r="E17" s="287" t="s">
        <v>110</v>
      </c>
      <c r="F17" s="289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5</v>
      </c>
      <c r="L17" s="230">
        <v>12</v>
      </c>
      <c r="M17" s="230">
        <v>9</v>
      </c>
      <c r="N17" s="230">
        <v>9</v>
      </c>
      <c r="O17" s="230">
        <v>6</v>
      </c>
      <c r="P17" s="231">
        <f t="shared" si="2"/>
        <v>41</v>
      </c>
      <c r="Q17" s="234">
        <f t="shared" si="3"/>
        <v>41</v>
      </c>
    </row>
    <row r="18" spans="3:17" ht="14.25" customHeight="1">
      <c r="C18" s="130"/>
      <c r="D18" s="154"/>
      <c r="E18" s="290" t="s">
        <v>111</v>
      </c>
      <c r="F18" s="292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9</v>
      </c>
      <c r="I19" s="189">
        <f t="shared" si="4"/>
        <v>10</v>
      </c>
      <c r="J19" s="190">
        <f t="shared" si="4"/>
        <v>0</v>
      </c>
      <c r="K19" s="228">
        <f t="shared" si="4"/>
        <v>96</v>
      </c>
      <c r="L19" s="187">
        <f t="shared" si="4"/>
        <v>145</v>
      </c>
      <c r="M19" s="187">
        <f t="shared" si="4"/>
        <v>218</v>
      </c>
      <c r="N19" s="187">
        <f t="shared" si="4"/>
        <v>185</v>
      </c>
      <c r="O19" s="187">
        <f t="shared" si="4"/>
        <v>178</v>
      </c>
      <c r="P19" s="189">
        <f t="shared" si="4"/>
        <v>822</v>
      </c>
      <c r="Q19" s="191">
        <f t="shared" si="4"/>
        <v>832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21</v>
      </c>
      <c r="L20" s="221">
        <v>61</v>
      </c>
      <c r="M20" s="221">
        <v>127</v>
      </c>
      <c r="N20" s="221">
        <v>107</v>
      </c>
      <c r="O20" s="221">
        <v>108</v>
      </c>
      <c r="P20" s="219">
        <f aca="true" t="shared" si="6" ref="P20:P26">SUM(J20:O20)</f>
        <v>424</v>
      </c>
      <c r="Q20" s="222">
        <f aca="true" t="shared" si="7" ref="Q20:Q26">I20+P20</f>
        <v>424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20</v>
      </c>
      <c r="L21" s="221">
        <v>19</v>
      </c>
      <c r="M21" s="221">
        <v>33</v>
      </c>
      <c r="N21" s="221">
        <v>23</v>
      </c>
      <c r="O21" s="221">
        <v>17</v>
      </c>
      <c r="P21" s="219">
        <f t="shared" si="6"/>
        <v>112</v>
      </c>
      <c r="Q21" s="222">
        <f t="shared" si="7"/>
        <v>112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1</v>
      </c>
      <c r="N22" s="221">
        <v>4</v>
      </c>
      <c r="O22" s="221">
        <v>12</v>
      </c>
      <c r="P22" s="219">
        <f t="shared" si="6"/>
        <v>19</v>
      </c>
      <c r="Q22" s="222">
        <f t="shared" si="7"/>
        <v>19</v>
      </c>
    </row>
    <row r="23" spans="3:17" ht="14.25" customHeight="1">
      <c r="C23" s="130"/>
      <c r="D23" s="155"/>
      <c r="E23" s="287" t="s">
        <v>109</v>
      </c>
      <c r="F23" s="289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9</v>
      </c>
      <c r="I24" s="219">
        <f t="shared" si="5"/>
        <v>10</v>
      </c>
      <c r="J24" s="220">
        <v>0</v>
      </c>
      <c r="K24" s="229">
        <v>53</v>
      </c>
      <c r="L24" s="221">
        <v>61</v>
      </c>
      <c r="M24" s="221">
        <v>57</v>
      </c>
      <c r="N24" s="221">
        <v>48</v>
      </c>
      <c r="O24" s="221">
        <v>40</v>
      </c>
      <c r="P24" s="219">
        <f t="shared" si="6"/>
        <v>259</v>
      </c>
      <c r="Q24" s="222">
        <f t="shared" si="7"/>
        <v>269</v>
      </c>
    </row>
    <row r="25" spans="3:17" ht="14.25" customHeight="1">
      <c r="C25" s="130"/>
      <c r="D25" s="155"/>
      <c r="E25" s="287" t="s">
        <v>110</v>
      </c>
      <c r="F25" s="289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3</v>
      </c>
      <c r="M25" s="230">
        <v>0</v>
      </c>
      <c r="N25" s="230">
        <v>3</v>
      </c>
      <c r="O25" s="230">
        <v>1</v>
      </c>
      <c r="P25" s="231">
        <f t="shared" si="6"/>
        <v>8</v>
      </c>
      <c r="Q25" s="234">
        <f t="shared" si="7"/>
        <v>8</v>
      </c>
    </row>
    <row r="26" spans="3:17" ht="14.25" customHeight="1" thickBot="1">
      <c r="C26" s="167"/>
      <c r="D26" s="168"/>
      <c r="E26" s="307" t="s">
        <v>111</v>
      </c>
      <c r="F26" s="308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1570</v>
      </c>
      <c r="H28" s="221">
        <f t="shared" si="8"/>
        <v>34270</v>
      </c>
      <c r="I28" s="184">
        <f t="shared" si="8"/>
        <v>35840</v>
      </c>
      <c r="J28" s="185">
        <f t="shared" si="8"/>
        <v>0</v>
      </c>
      <c r="K28" s="228">
        <f t="shared" si="8"/>
        <v>4099900</v>
      </c>
      <c r="L28" s="221">
        <f t="shared" si="8"/>
        <v>7002420</v>
      </c>
      <c r="M28" s="221">
        <f t="shared" si="8"/>
        <v>11759550</v>
      </c>
      <c r="N28" s="221">
        <f t="shared" si="8"/>
        <v>11801550</v>
      </c>
      <c r="O28" s="221">
        <f t="shared" si="8"/>
        <v>13369670</v>
      </c>
      <c r="P28" s="184">
        <f t="shared" si="8"/>
        <v>48033090</v>
      </c>
      <c r="Q28" s="186">
        <f>SUM(Q29:Q35)</f>
        <v>48068930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967990</v>
      </c>
      <c r="L29" s="221">
        <v>2911440</v>
      </c>
      <c r="M29" s="221">
        <v>6494740</v>
      </c>
      <c r="N29" s="221">
        <v>7304180</v>
      </c>
      <c r="O29" s="221">
        <v>8688320</v>
      </c>
      <c r="P29" s="219">
        <f aca="true" t="shared" si="10" ref="P29:P35">SUM(J29:O29)</f>
        <v>26366670</v>
      </c>
      <c r="Q29" s="222">
        <f aca="true" t="shared" si="11" ref="Q29:Q35">I29+P29</f>
        <v>26366670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2603930</v>
      </c>
      <c r="L30" s="221">
        <v>3258450</v>
      </c>
      <c r="M30" s="221">
        <v>4416510</v>
      </c>
      <c r="N30" s="221">
        <v>3283720</v>
      </c>
      <c r="O30" s="221">
        <v>2558080</v>
      </c>
      <c r="P30" s="219">
        <f t="shared" si="10"/>
        <v>16120690</v>
      </c>
      <c r="Q30" s="222">
        <f t="shared" si="11"/>
        <v>16120690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59400</v>
      </c>
      <c r="L31" s="221">
        <v>98130</v>
      </c>
      <c r="M31" s="221">
        <v>200100</v>
      </c>
      <c r="N31" s="221">
        <v>516720</v>
      </c>
      <c r="O31" s="221">
        <v>1718910</v>
      </c>
      <c r="P31" s="219">
        <f t="shared" si="10"/>
        <v>2593260</v>
      </c>
      <c r="Q31" s="222">
        <f>I31+P31</f>
        <v>2593260</v>
      </c>
    </row>
    <row r="32" spans="3:17" ht="14.25" customHeight="1">
      <c r="C32" s="130"/>
      <c r="D32" s="155"/>
      <c r="E32" s="287" t="s">
        <v>109</v>
      </c>
      <c r="F32" s="289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1570</v>
      </c>
      <c r="H33" s="221">
        <v>34270</v>
      </c>
      <c r="I33" s="219">
        <f t="shared" si="9"/>
        <v>35840</v>
      </c>
      <c r="J33" s="220">
        <v>0</v>
      </c>
      <c r="K33" s="229">
        <v>442260</v>
      </c>
      <c r="L33" s="221">
        <v>662630</v>
      </c>
      <c r="M33" s="221">
        <v>599680</v>
      </c>
      <c r="N33" s="221">
        <v>642130</v>
      </c>
      <c r="O33" s="221">
        <v>379480</v>
      </c>
      <c r="P33" s="219">
        <f t="shared" si="10"/>
        <v>2726180</v>
      </c>
      <c r="Q33" s="222">
        <f t="shared" si="11"/>
        <v>2762020</v>
      </c>
    </row>
    <row r="34" spans="3:17" ht="14.25" customHeight="1">
      <c r="C34" s="130"/>
      <c r="D34" s="155"/>
      <c r="E34" s="287" t="s">
        <v>110</v>
      </c>
      <c r="F34" s="289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26320</v>
      </c>
      <c r="L34" s="230">
        <v>71770</v>
      </c>
      <c r="M34" s="230">
        <v>48520</v>
      </c>
      <c r="N34" s="230">
        <v>54800</v>
      </c>
      <c r="O34" s="230">
        <v>24880</v>
      </c>
      <c r="P34" s="231">
        <f t="shared" si="10"/>
        <v>226290</v>
      </c>
      <c r="Q34" s="234">
        <f t="shared" si="11"/>
        <v>226290</v>
      </c>
    </row>
    <row r="35" spans="3:17" ht="14.25" customHeight="1">
      <c r="C35" s="130"/>
      <c r="D35" s="154"/>
      <c r="E35" s="290" t="s">
        <v>111</v>
      </c>
      <c r="F35" s="292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26070</v>
      </c>
      <c r="I36" s="189">
        <f t="shared" si="12"/>
        <v>27530</v>
      </c>
      <c r="J36" s="190">
        <f t="shared" si="12"/>
        <v>0</v>
      </c>
      <c r="K36" s="228">
        <f t="shared" si="12"/>
        <v>1264820</v>
      </c>
      <c r="L36" s="187">
        <f t="shared" si="12"/>
        <v>2231630</v>
      </c>
      <c r="M36" s="187">
        <f t="shared" si="12"/>
        <v>3918870</v>
      </c>
      <c r="N36" s="187">
        <f t="shared" si="12"/>
        <v>3267940</v>
      </c>
      <c r="O36" s="187">
        <f t="shared" si="12"/>
        <v>3344800</v>
      </c>
      <c r="P36" s="189">
        <f t="shared" si="12"/>
        <v>14028060</v>
      </c>
      <c r="Q36" s="191">
        <f>SUM(Q37:Q43)</f>
        <v>14055590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525600</v>
      </c>
      <c r="L37" s="221">
        <v>1419350</v>
      </c>
      <c r="M37" s="221">
        <v>2930650</v>
      </c>
      <c r="N37" s="221">
        <v>2478070</v>
      </c>
      <c r="O37" s="221">
        <v>2591380</v>
      </c>
      <c r="P37" s="219">
        <f aca="true" t="shared" si="14" ref="P37:P43">SUM(J37:O37)</f>
        <v>9945050</v>
      </c>
      <c r="Q37" s="222">
        <f aca="true" t="shared" si="15" ref="Q37:Q43">I37+P37</f>
        <v>9945050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452700</v>
      </c>
      <c r="L38" s="221">
        <v>460650</v>
      </c>
      <c r="M38" s="221">
        <v>640150</v>
      </c>
      <c r="N38" s="221">
        <v>376590</v>
      </c>
      <c r="O38" s="221">
        <v>339100</v>
      </c>
      <c r="P38" s="219">
        <f t="shared" si="14"/>
        <v>2269190</v>
      </c>
      <c r="Q38" s="222">
        <f t="shared" si="15"/>
        <v>2269190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34500</v>
      </c>
      <c r="L39" s="221">
        <v>34500</v>
      </c>
      <c r="M39" s="221">
        <v>34500</v>
      </c>
      <c r="N39" s="221">
        <v>49800</v>
      </c>
      <c r="O39" s="221">
        <v>180220</v>
      </c>
      <c r="P39" s="219">
        <f t="shared" si="14"/>
        <v>333520</v>
      </c>
      <c r="Q39" s="222">
        <f>I39+P39</f>
        <v>333520</v>
      </c>
    </row>
    <row r="40" spans="3:17" ht="14.25" customHeight="1">
      <c r="C40" s="130"/>
      <c r="D40" s="155"/>
      <c r="E40" s="287" t="s">
        <v>109</v>
      </c>
      <c r="F40" s="289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26070</v>
      </c>
      <c r="I41" s="219">
        <f t="shared" si="13"/>
        <v>27530</v>
      </c>
      <c r="J41" s="220">
        <v>0</v>
      </c>
      <c r="K41" s="229">
        <v>245120</v>
      </c>
      <c r="L41" s="221">
        <v>296430</v>
      </c>
      <c r="M41" s="221">
        <v>313570</v>
      </c>
      <c r="N41" s="221">
        <v>350830</v>
      </c>
      <c r="O41" s="221">
        <v>233140</v>
      </c>
      <c r="P41" s="219">
        <f t="shared" si="14"/>
        <v>1439090</v>
      </c>
      <c r="Q41" s="222">
        <f t="shared" si="15"/>
        <v>1466620</v>
      </c>
    </row>
    <row r="42" spans="3:17" ht="14.25" customHeight="1">
      <c r="C42" s="130"/>
      <c r="D42" s="165"/>
      <c r="E42" s="287" t="s">
        <v>110</v>
      </c>
      <c r="F42" s="289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6900</v>
      </c>
      <c r="L42" s="221">
        <v>20700</v>
      </c>
      <c r="M42" s="221">
        <v>0</v>
      </c>
      <c r="N42" s="221">
        <v>12650</v>
      </c>
      <c r="O42" s="221">
        <v>960</v>
      </c>
      <c r="P42" s="219">
        <f t="shared" si="14"/>
        <v>41210</v>
      </c>
      <c r="Q42" s="222">
        <f t="shared" si="15"/>
        <v>41210</v>
      </c>
    </row>
    <row r="43" spans="3:17" ht="14.25" customHeight="1">
      <c r="C43" s="151"/>
      <c r="D43" s="170"/>
      <c r="E43" s="290" t="s">
        <v>111</v>
      </c>
      <c r="F43" s="292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3030</v>
      </c>
      <c r="H44" s="211">
        <f t="shared" si="16"/>
        <v>60340</v>
      </c>
      <c r="I44" s="213">
        <f t="shared" si="16"/>
        <v>63370</v>
      </c>
      <c r="J44" s="214">
        <f t="shared" si="16"/>
        <v>0</v>
      </c>
      <c r="K44" s="243">
        <f t="shared" si="16"/>
        <v>5364720</v>
      </c>
      <c r="L44" s="211">
        <f t="shared" si="16"/>
        <v>9234050</v>
      </c>
      <c r="M44" s="211">
        <f t="shared" si="16"/>
        <v>15678420</v>
      </c>
      <c r="N44" s="211">
        <f t="shared" si="16"/>
        <v>15069490</v>
      </c>
      <c r="O44" s="211">
        <f>O28+O36</f>
        <v>16714470</v>
      </c>
      <c r="P44" s="213">
        <f t="shared" si="16"/>
        <v>62061150</v>
      </c>
      <c r="Q44" s="215">
        <f>Q28+Q36</f>
        <v>62124520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平成２３年１１月月報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274</v>
      </c>
      <c r="H14" s="254">
        <v>345</v>
      </c>
      <c r="I14" s="315">
        <f>SUM(G14:H14)</f>
        <v>619</v>
      </c>
      <c r="J14" s="316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1391705</v>
      </c>
      <c r="H15" s="255">
        <v>3476723</v>
      </c>
      <c r="I15" s="317">
        <f>SUM(G15:H15)</f>
        <v>4868428</v>
      </c>
      <c r="J15" s="318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90</v>
      </c>
      <c r="H19" s="254">
        <v>505</v>
      </c>
      <c r="I19" s="315">
        <f>SUM(G19:H19)</f>
        <v>595</v>
      </c>
      <c r="J19" s="316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623187</v>
      </c>
      <c r="H20" s="255">
        <v>2926755</v>
      </c>
      <c r="I20" s="317">
        <f>SUM(G20:H20)</f>
        <v>3549942</v>
      </c>
      <c r="J20" s="318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75</v>
      </c>
      <c r="H24" s="254">
        <v>2288</v>
      </c>
      <c r="I24" s="315">
        <f>SUM(G24:H24)</f>
        <v>2363</v>
      </c>
      <c r="J24" s="316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701999</v>
      </c>
      <c r="H25" s="256">
        <v>27055073</v>
      </c>
      <c r="I25" s="317">
        <f>SUM(G25:H25)</f>
        <v>27757072</v>
      </c>
      <c r="J25" s="318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16</v>
      </c>
      <c r="I29" s="315">
        <f>SUM(G29:H29)</f>
        <v>16</v>
      </c>
      <c r="J29" s="316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174532</v>
      </c>
      <c r="I30" s="317">
        <f>SUM(G30:H30)</f>
        <v>174532</v>
      </c>
      <c r="J30" s="318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439</v>
      </c>
      <c r="H34" s="254">
        <f>H14+H19+H24+H29</f>
        <v>3154</v>
      </c>
      <c r="I34" s="315">
        <f>SUM(G34:H34)</f>
        <v>3593</v>
      </c>
      <c r="J34" s="316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2716891</v>
      </c>
      <c r="H35" s="255">
        <f>H15+H20+H25+H30</f>
        <v>33633083</v>
      </c>
      <c r="I35" s="317">
        <f>SUM(G35:H35)</f>
        <v>36349974</v>
      </c>
      <c r="J35" s="318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2011-12-21T04:55:32Z</cp:lastPrinted>
  <dcterms:created xsi:type="dcterms:W3CDTF">2006-12-27T00:16:47Z</dcterms:created>
  <dcterms:modified xsi:type="dcterms:W3CDTF">2011-12-21T05:12:14Z</dcterms:modified>
  <cp:category/>
  <cp:version/>
  <cp:contentType/>
  <cp:contentStatus/>
</cp:coreProperties>
</file>