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<sst xmlns="http://schemas.openxmlformats.org/spreadsheetml/2006/main" count="346" uniqueCount="130">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</sst>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0">
        <v>49510</v>
      </c>
      <c r="E14" s="261"/>
      <c r="F14" s="261"/>
      <c r="G14" s="261"/>
      <c r="H14" s="262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0">
        <v>49641</v>
      </c>
      <c r="T14" s="277"/>
    </row>
    <row r="15" spans="3:20" ht="21.75" customHeight="1">
      <c r="C15" s="73" t="s">
        <v>18</v>
      </c>
      <c r="D15" s="260">
        <v>43766</v>
      </c>
      <c r="E15" s="261"/>
      <c r="F15" s="261"/>
      <c r="G15" s="261"/>
      <c r="H15" s="262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0">
        <v>43896</v>
      </c>
      <c r="T15" s="277"/>
    </row>
    <row r="16" spans="3:20" ht="21.75" customHeight="1">
      <c r="C16" s="75" t="s">
        <v>19</v>
      </c>
      <c r="D16" s="260">
        <v>944</v>
      </c>
      <c r="E16" s="261"/>
      <c r="F16" s="261"/>
      <c r="G16" s="261"/>
      <c r="H16" s="262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0">
        <v>945</v>
      </c>
      <c r="T16" s="277"/>
    </row>
    <row r="17" spans="3:20" ht="21.75" customHeight="1">
      <c r="C17" s="75" t="s">
        <v>20</v>
      </c>
      <c r="D17" s="260">
        <v>348</v>
      </c>
      <c r="E17" s="261"/>
      <c r="F17" s="261"/>
      <c r="G17" s="261"/>
      <c r="H17" s="262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0">
        <v>352</v>
      </c>
      <c r="T17" s="277"/>
    </row>
    <row r="18" spans="3:20" ht="21.75" customHeight="1" thickBot="1">
      <c r="C18" s="76" t="s">
        <v>2</v>
      </c>
      <c r="D18" s="263">
        <f>SUM(D14:H15)</f>
        <v>93276</v>
      </c>
      <c r="E18" s="264"/>
      <c r="F18" s="264"/>
      <c r="G18" s="264"/>
      <c r="H18" s="265"/>
      <c r="I18" s="77" t="s">
        <v>21</v>
      </c>
      <c r="J18" s="78"/>
      <c r="K18" s="264">
        <f>S23</f>
        <v>599</v>
      </c>
      <c r="L18" s="264"/>
      <c r="M18" s="265"/>
      <c r="N18" s="77" t="s">
        <v>22</v>
      </c>
      <c r="O18" s="78"/>
      <c r="P18" s="264">
        <f>S25</f>
        <v>338</v>
      </c>
      <c r="Q18" s="264"/>
      <c r="R18" s="265"/>
      <c r="S18" s="263">
        <f>SUM(S14:T15)</f>
        <v>93537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6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0">
        <v>78</v>
      </c>
      <c r="E23" s="261"/>
      <c r="F23" s="262"/>
      <c r="G23" s="260">
        <v>0</v>
      </c>
      <c r="H23" s="261"/>
      <c r="I23" s="262"/>
      <c r="J23" s="260">
        <v>513</v>
      </c>
      <c r="K23" s="261"/>
      <c r="L23" s="262"/>
      <c r="M23" s="260">
        <v>2</v>
      </c>
      <c r="N23" s="261"/>
      <c r="O23" s="262"/>
      <c r="P23" s="260">
        <v>6</v>
      </c>
      <c r="Q23" s="261"/>
      <c r="R23" s="262"/>
      <c r="S23" s="89">
        <f>SUM(D23:R23)</f>
        <v>599</v>
      </c>
      <c r="T23" s="11"/>
    </row>
    <row r="24" spans="3:20" ht="24.75" customHeight="1">
      <c r="C24" s="268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63">
        <v>79</v>
      </c>
      <c r="E25" s="264"/>
      <c r="F25" s="265"/>
      <c r="G25" s="263">
        <v>1</v>
      </c>
      <c r="H25" s="264"/>
      <c r="I25" s="265"/>
      <c r="J25" s="263">
        <v>252</v>
      </c>
      <c r="K25" s="264"/>
      <c r="L25" s="265"/>
      <c r="M25" s="263">
        <v>0</v>
      </c>
      <c r="N25" s="264"/>
      <c r="O25" s="265"/>
      <c r="P25" s="263">
        <v>6</v>
      </c>
      <c r="Q25" s="264"/>
      <c r="R25" s="265"/>
      <c r="S25" s="90">
        <f>SUM(D25:R25)</f>
        <v>338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3138</v>
      </c>
      <c r="G12" s="91">
        <f>SUM(G13:G14)</f>
        <v>2014</v>
      </c>
      <c r="H12" s="92">
        <f>SUM(F12:G12)</f>
        <v>5152</v>
      </c>
      <c r="I12" s="257"/>
      <c r="J12" s="95">
        <f>SUM(J13:J14)</f>
        <v>2710</v>
      </c>
      <c r="K12" s="91">
        <f>SUM(K13:K14)</f>
        <v>2141</v>
      </c>
      <c r="L12" s="91">
        <f>SUM(L13:L14)</f>
        <v>1953</v>
      </c>
      <c r="M12" s="91">
        <f>SUM(M13:M14)</f>
        <v>1376</v>
      </c>
      <c r="N12" s="91">
        <f>SUM(N13:N14)</f>
        <v>1624</v>
      </c>
      <c r="O12" s="91">
        <f>SUM(I12:N12)</f>
        <v>9804</v>
      </c>
      <c r="P12" s="94">
        <f>H12+O12</f>
        <v>14956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464</v>
      </c>
      <c r="G13" s="91">
        <v>301</v>
      </c>
      <c r="H13" s="92">
        <f>SUM(F13:G13)</f>
        <v>765</v>
      </c>
      <c r="I13" s="258"/>
      <c r="J13" s="95">
        <v>384</v>
      </c>
      <c r="K13" s="91">
        <v>271</v>
      </c>
      <c r="L13" s="91">
        <v>226</v>
      </c>
      <c r="M13" s="91">
        <v>139</v>
      </c>
      <c r="N13" s="91">
        <v>191</v>
      </c>
      <c r="O13" s="91">
        <f>SUM(I13:N13)</f>
        <v>1211</v>
      </c>
      <c r="P13" s="94">
        <f>H13+O13</f>
        <v>1976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2674</v>
      </c>
      <c r="G14" s="91">
        <v>1713</v>
      </c>
      <c r="H14" s="92">
        <f>SUM(F14:G14)</f>
        <v>4387</v>
      </c>
      <c r="I14" s="258"/>
      <c r="J14" s="95">
        <v>2326</v>
      </c>
      <c r="K14" s="91">
        <v>1870</v>
      </c>
      <c r="L14" s="91">
        <v>1727</v>
      </c>
      <c r="M14" s="91">
        <v>1237</v>
      </c>
      <c r="N14" s="91">
        <v>1433</v>
      </c>
      <c r="O14" s="91">
        <f>SUM(I14:N14)</f>
        <v>8593</v>
      </c>
      <c r="P14" s="94">
        <f>H14+O14</f>
        <v>12980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71</v>
      </c>
      <c r="G15" s="91">
        <v>76</v>
      </c>
      <c r="H15" s="92">
        <f>SUM(F15:G15)</f>
        <v>147</v>
      </c>
      <c r="I15" s="258"/>
      <c r="J15" s="95">
        <v>99</v>
      </c>
      <c r="K15" s="91">
        <v>62</v>
      </c>
      <c r="L15" s="91">
        <v>53</v>
      </c>
      <c r="M15" s="91">
        <v>47</v>
      </c>
      <c r="N15" s="91">
        <v>70</v>
      </c>
      <c r="O15" s="91">
        <f>SUM(I15:N15)</f>
        <v>331</v>
      </c>
      <c r="P15" s="94">
        <f>H15+O15</f>
        <v>478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3209</v>
      </c>
      <c r="G16" s="96">
        <f>G12+G15</f>
        <v>2090</v>
      </c>
      <c r="H16" s="97">
        <f>SUM(F16:G16)</f>
        <v>5299</v>
      </c>
      <c r="I16" s="259"/>
      <c r="J16" s="100">
        <f>J12+J15</f>
        <v>2809</v>
      </c>
      <c r="K16" s="96">
        <f>K12+K15</f>
        <v>2203</v>
      </c>
      <c r="L16" s="96">
        <f>L12+L15</f>
        <v>2006</v>
      </c>
      <c r="M16" s="96">
        <f>M12+M15</f>
        <v>1423</v>
      </c>
      <c r="N16" s="96">
        <f>N12+N15</f>
        <v>1694</v>
      </c>
      <c r="O16" s="96">
        <f>SUM(I16:N16)</f>
        <v>10135</v>
      </c>
      <c r="P16" s="99">
        <f>H16+O16</f>
        <v>15434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2171</v>
      </c>
      <c r="G21" s="91">
        <v>1571</v>
      </c>
      <c r="H21" s="92">
        <f>SUM(F21:G21)</f>
        <v>3742</v>
      </c>
      <c r="I21" s="93">
        <v>0</v>
      </c>
      <c r="J21" s="95">
        <v>2042</v>
      </c>
      <c r="K21" s="91">
        <v>1539</v>
      </c>
      <c r="L21" s="91">
        <v>1154</v>
      </c>
      <c r="M21" s="91">
        <v>667</v>
      </c>
      <c r="N21" s="91">
        <v>624</v>
      </c>
      <c r="O21" s="101">
        <f>SUM(I21:N21)</f>
        <v>6026</v>
      </c>
      <c r="P21" s="94">
        <f>O21+H21</f>
        <v>9768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44</v>
      </c>
      <c r="G22" s="91">
        <v>50</v>
      </c>
      <c r="H22" s="92">
        <f>SUM(F22:G22)</f>
        <v>94</v>
      </c>
      <c r="I22" s="93">
        <v>0</v>
      </c>
      <c r="J22" s="95">
        <v>84</v>
      </c>
      <c r="K22" s="91">
        <v>47</v>
      </c>
      <c r="L22" s="91">
        <v>44</v>
      </c>
      <c r="M22" s="91">
        <v>29</v>
      </c>
      <c r="N22" s="91">
        <v>31</v>
      </c>
      <c r="O22" s="101">
        <f>SUM(I22:N22)</f>
        <v>235</v>
      </c>
      <c r="P22" s="94">
        <f>O22+H22</f>
        <v>329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2215</v>
      </c>
      <c r="G23" s="96">
        <f aca="true" t="shared" si="0" ref="G23:N23">SUM(G21:G22)</f>
        <v>1621</v>
      </c>
      <c r="H23" s="97">
        <f>SUM(F23:G23)</f>
        <v>3836</v>
      </c>
      <c r="I23" s="98">
        <f t="shared" si="0"/>
        <v>0</v>
      </c>
      <c r="J23" s="100">
        <f t="shared" si="0"/>
        <v>2126</v>
      </c>
      <c r="K23" s="96">
        <f t="shared" si="0"/>
        <v>1586</v>
      </c>
      <c r="L23" s="96">
        <f t="shared" si="0"/>
        <v>1198</v>
      </c>
      <c r="M23" s="96">
        <f t="shared" si="0"/>
        <v>696</v>
      </c>
      <c r="N23" s="96">
        <f t="shared" si="0"/>
        <v>655</v>
      </c>
      <c r="O23" s="102">
        <f>SUM(I23:N23)</f>
        <v>6261</v>
      </c>
      <c r="P23" s="99">
        <f>O23+H23</f>
        <v>10097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11</v>
      </c>
      <c r="H28" s="92">
        <f>SUM(F28:G28)</f>
        <v>15</v>
      </c>
      <c r="I28" s="93">
        <v>0</v>
      </c>
      <c r="J28" s="95">
        <v>122</v>
      </c>
      <c r="K28" s="91">
        <v>129</v>
      </c>
      <c r="L28" s="91">
        <v>157</v>
      </c>
      <c r="M28" s="91">
        <v>85</v>
      </c>
      <c r="N28" s="91">
        <v>64</v>
      </c>
      <c r="O28" s="101">
        <f>SUM(I28:N28)</f>
        <v>557</v>
      </c>
      <c r="P28" s="94">
        <f>O28+H28</f>
        <v>572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4</v>
      </c>
      <c r="L29" s="91">
        <v>1</v>
      </c>
      <c r="M29" s="91">
        <v>1</v>
      </c>
      <c r="N29" s="91">
        <v>2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11</v>
      </c>
      <c r="H30" s="97">
        <f>SUM(F30:G30)</f>
        <v>15</v>
      </c>
      <c r="I30" s="98">
        <f aca="true" t="shared" si="1" ref="I30:N30">SUM(I28:I29)</f>
        <v>0</v>
      </c>
      <c r="J30" s="100">
        <f t="shared" si="1"/>
        <v>122</v>
      </c>
      <c r="K30" s="96">
        <f t="shared" si="1"/>
        <v>133</v>
      </c>
      <c r="L30" s="96">
        <f t="shared" si="1"/>
        <v>158</v>
      </c>
      <c r="M30" s="96">
        <f t="shared" si="1"/>
        <v>86</v>
      </c>
      <c r="N30" s="96">
        <f t="shared" si="1"/>
        <v>66</v>
      </c>
      <c r="O30" s="102">
        <f>SUM(I30:N30)</f>
        <v>565</v>
      </c>
      <c r="P30" s="99">
        <f>O30+H30</f>
        <v>580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49</v>
      </c>
      <c r="J35" s="105">
        <f t="shared" si="2"/>
        <v>150</v>
      </c>
      <c r="K35" s="105">
        <f t="shared" si="2"/>
        <v>297</v>
      </c>
      <c r="L35" s="105">
        <f t="shared" si="2"/>
        <v>310</v>
      </c>
      <c r="M35" s="105">
        <f t="shared" si="2"/>
        <v>416</v>
      </c>
      <c r="N35" s="106">
        <f aca="true" t="shared" si="4" ref="N35:N44">SUM(I35:M35)</f>
        <v>1222</v>
      </c>
      <c r="O35" s="107">
        <f aca="true" t="shared" si="5" ref="O35:O43">SUM(H35+N35)</f>
        <v>1222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49</v>
      </c>
      <c r="J36" s="91">
        <v>150</v>
      </c>
      <c r="K36" s="91">
        <v>297</v>
      </c>
      <c r="L36" s="91">
        <v>307</v>
      </c>
      <c r="M36" s="91">
        <v>413</v>
      </c>
      <c r="N36" s="101">
        <f t="shared" si="4"/>
        <v>1216</v>
      </c>
      <c r="O36" s="94">
        <f t="shared" si="5"/>
        <v>1216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3</v>
      </c>
      <c r="M37" s="96">
        <v>3</v>
      </c>
      <c r="N37" s="102">
        <f t="shared" si="4"/>
        <v>6</v>
      </c>
      <c r="O37" s="99">
        <f t="shared" si="5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150</v>
      </c>
      <c r="J38" s="105">
        <f>SUM(J39:J40)</f>
        <v>180</v>
      </c>
      <c r="K38" s="105">
        <f>SUM(K39:K40)</f>
        <v>262</v>
      </c>
      <c r="L38" s="105">
        <f>SUM(L39:L40)</f>
        <v>200</v>
      </c>
      <c r="M38" s="105">
        <f>SUM(M39:M40)</f>
        <v>140</v>
      </c>
      <c r="N38" s="106">
        <f t="shared" si="4"/>
        <v>932</v>
      </c>
      <c r="O38" s="107">
        <f t="shared" si="5"/>
        <v>932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149</v>
      </c>
      <c r="J39" s="91">
        <v>176</v>
      </c>
      <c r="K39" s="91">
        <v>258</v>
      </c>
      <c r="L39" s="91">
        <v>196</v>
      </c>
      <c r="M39" s="91">
        <v>134</v>
      </c>
      <c r="N39" s="101">
        <f t="shared" si="4"/>
        <v>913</v>
      </c>
      <c r="O39" s="94">
        <f t="shared" si="5"/>
        <v>913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4</v>
      </c>
      <c r="L40" s="96">
        <v>4</v>
      </c>
      <c r="M40" s="96">
        <v>6</v>
      </c>
      <c r="N40" s="102">
        <f t="shared" si="4"/>
        <v>19</v>
      </c>
      <c r="O40" s="99">
        <f t="shared" si="5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3</v>
      </c>
      <c r="J41" s="105">
        <f>SUM(J42:J43)</f>
        <v>4</v>
      </c>
      <c r="K41" s="105">
        <f>SUM(K42:K43)</f>
        <v>11</v>
      </c>
      <c r="L41" s="105">
        <f>SUM(L42:L43)</f>
        <v>30</v>
      </c>
      <c r="M41" s="105">
        <f>SUM(M42:M43)</f>
        <v>116</v>
      </c>
      <c r="N41" s="106">
        <f t="shared" si="4"/>
        <v>164</v>
      </c>
      <c r="O41" s="107">
        <f t="shared" si="5"/>
        <v>164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3</v>
      </c>
      <c r="J42" s="91">
        <v>3</v>
      </c>
      <c r="K42" s="91">
        <v>11</v>
      </c>
      <c r="L42" s="91">
        <v>30</v>
      </c>
      <c r="M42" s="91">
        <v>114</v>
      </c>
      <c r="N42" s="101">
        <f t="shared" si="4"/>
        <v>161</v>
      </c>
      <c r="O42" s="94">
        <f t="shared" si="5"/>
        <v>161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202</v>
      </c>
      <c r="J44" s="96">
        <v>333</v>
      </c>
      <c r="K44" s="96">
        <v>569</v>
      </c>
      <c r="L44" s="96">
        <v>535</v>
      </c>
      <c r="M44" s="96">
        <v>672</v>
      </c>
      <c r="N44" s="102">
        <f t="shared" si="4"/>
        <v>2311</v>
      </c>
      <c r="O44" s="110">
        <f>H44+N44</f>
        <v>2311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平成２３年１２月月報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8"/>
      <c r="B10" s="118"/>
      <c r="C10" s="300"/>
      <c r="D10" s="301"/>
      <c r="E10" s="301"/>
      <c r="F10" s="302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6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5289</v>
      </c>
      <c r="H12" s="183">
        <f t="shared" si="0"/>
        <v>4424</v>
      </c>
      <c r="I12" s="184">
        <f t="shared" si="0"/>
        <v>9713</v>
      </c>
      <c r="J12" s="185">
        <f>J13+J19+J22+J26+J30+J31</f>
        <v>0</v>
      </c>
      <c r="K12" s="183">
        <f t="shared" si="0"/>
        <v>6619</v>
      </c>
      <c r="L12" s="182">
        <f t="shared" si="0"/>
        <v>5396</v>
      </c>
      <c r="M12" s="182">
        <f t="shared" si="0"/>
        <v>4498</v>
      </c>
      <c r="N12" s="182">
        <f t="shared" si="0"/>
        <v>2811</v>
      </c>
      <c r="O12" s="183">
        <f t="shared" si="0"/>
        <v>2942</v>
      </c>
      <c r="P12" s="182">
        <f t="shared" si="0"/>
        <v>22266</v>
      </c>
      <c r="Q12" s="186">
        <f t="shared" si="0"/>
        <v>31979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1727</v>
      </c>
      <c r="H13" s="188">
        <f t="shared" si="1"/>
        <v>1301</v>
      </c>
      <c r="I13" s="189">
        <f t="shared" si="1"/>
        <v>3028</v>
      </c>
      <c r="J13" s="190">
        <f t="shared" si="1"/>
        <v>0</v>
      </c>
      <c r="K13" s="188">
        <f t="shared" si="1"/>
        <v>2023</v>
      </c>
      <c r="L13" s="187">
        <f t="shared" si="1"/>
        <v>1602</v>
      </c>
      <c r="M13" s="187">
        <f t="shared" si="1"/>
        <v>1502</v>
      </c>
      <c r="N13" s="187">
        <f t="shared" si="1"/>
        <v>1062</v>
      </c>
      <c r="O13" s="188">
        <f t="shared" si="1"/>
        <v>1418</v>
      </c>
      <c r="P13" s="187">
        <f t="shared" si="1"/>
        <v>7607</v>
      </c>
      <c r="Q13" s="191">
        <f t="shared" si="1"/>
        <v>10635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1477</v>
      </c>
      <c r="H14" s="188">
        <v>924</v>
      </c>
      <c r="I14" s="189">
        <f>SUM(G14:H14)</f>
        <v>2401</v>
      </c>
      <c r="J14" s="190">
        <v>0</v>
      </c>
      <c r="K14" s="188">
        <v>1250</v>
      </c>
      <c r="L14" s="187">
        <v>847</v>
      </c>
      <c r="M14" s="187">
        <v>683</v>
      </c>
      <c r="N14" s="187">
        <v>430</v>
      </c>
      <c r="O14" s="188">
        <v>494</v>
      </c>
      <c r="P14" s="187">
        <f>SUM(J14:O14)</f>
        <v>3704</v>
      </c>
      <c r="Q14" s="191">
        <f>I14+P14</f>
        <v>6105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2</v>
      </c>
      <c r="L15" s="187">
        <v>15</v>
      </c>
      <c r="M15" s="187">
        <v>26</v>
      </c>
      <c r="N15" s="187">
        <v>61</v>
      </c>
      <c r="O15" s="188">
        <v>168</v>
      </c>
      <c r="P15" s="187">
        <f>SUM(J15:O15)</f>
        <v>272</v>
      </c>
      <c r="Q15" s="191">
        <f>I15+P15</f>
        <v>272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96</v>
      </c>
      <c r="H16" s="188">
        <v>218</v>
      </c>
      <c r="I16" s="189">
        <f>SUM(G16:H16)</f>
        <v>314</v>
      </c>
      <c r="J16" s="190">
        <v>0</v>
      </c>
      <c r="K16" s="188">
        <v>327</v>
      </c>
      <c r="L16" s="187">
        <v>293</v>
      </c>
      <c r="M16" s="187">
        <v>317</v>
      </c>
      <c r="N16" s="187">
        <v>221</v>
      </c>
      <c r="O16" s="188">
        <v>337</v>
      </c>
      <c r="P16" s="187">
        <f>SUM(J16:O16)</f>
        <v>1495</v>
      </c>
      <c r="Q16" s="191">
        <f>I16+P16</f>
        <v>1809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18</v>
      </c>
      <c r="H17" s="188">
        <v>16</v>
      </c>
      <c r="I17" s="189">
        <f>SUM(G17:H17)</f>
        <v>34</v>
      </c>
      <c r="J17" s="190">
        <v>0</v>
      </c>
      <c r="K17" s="188">
        <v>33</v>
      </c>
      <c r="L17" s="187">
        <v>27</v>
      </c>
      <c r="M17" s="187">
        <v>17</v>
      </c>
      <c r="N17" s="187">
        <v>23</v>
      </c>
      <c r="O17" s="188">
        <v>19</v>
      </c>
      <c r="P17" s="187">
        <f>SUM(J17:O17)</f>
        <v>119</v>
      </c>
      <c r="Q17" s="191">
        <f>I17+P17</f>
        <v>153</v>
      </c>
      <c r="R17" s="118"/>
    </row>
    <row r="18" spans="1:18" ht="18" customHeight="1">
      <c r="A18" s="118"/>
      <c r="B18" s="118"/>
      <c r="C18" s="130"/>
      <c r="D18" s="133"/>
      <c r="E18" s="293" t="s">
        <v>96</v>
      </c>
      <c r="F18" s="294"/>
      <c r="G18" s="187">
        <v>136</v>
      </c>
      <c r="H18" s="188">
        <v>143</v>
      </c>
      <c r="I18" s="189">
        <f>SUM(G18:H18)</f>
        <v>279</v>
      </c>
      <c r="J18" s="190">
        <v>0</v>
      </c>
      <c r="K18" s="188">
        <v>411</v>
      </c>
      <c r="L18" s="187">
        <v>420</v>
      </c>
      <c r="M18" s="187">
        <v>459</v>
      </c>
      <c r="N18" s="187">
        <v>327</v>
      </c>
      <c r="O18" s="188">
        <v>400</v>
      </c>
      <c r="P18" s="187">
        <f>SUM(J18:O18)</f>
        <v>2017</v>
      </c>
      <c r="Q18" s="191">
        <f>I18+P18</f>
        <v>2296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737</v>
      </c>
      <c r="H19" s="188">
        <f t="shared" si="2"/>
        <v>746</v>
      </c>
      <c r="I19" s="189">
        <f t="shared" si="2"/>
        <v>1483</v>
      </c>
      <c r="J19" s="190">
        <f t="shared" si="2"/>
        <v>0</v>
      </c>
      <c r="K19" s="188">
        <f t="shared" si="2"/>
        <v>1284</v>
      </c>
      <c r="L19" s="187">
        <f>SUM(L20:L21)</f>
        <v>1061</v>
      </c>
      <c r="M19" s="187">
        <f t="shared" si="2"/>
        <v>789</v>
      </c>
      <c r="N19" s="187">
        <f t="shared" si="2"/>
        <v>403</v>
      </c>
      <c r="O19" s="188">
        <f t="shared" si="2"/>
        <v>216</v>
      </c>
      <c r="P19" s="187">
        <f>SUM(P20:P21)</f>
        <v>3753</v>
      </c>
      <c r="Q19" s="191">
        <f t="shared" si="2"/>
        <v>5236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616</v>
      </c>
      <c r="H20" s="188">
        <v>600</v>
      </c>
      <c r="I20" s="189">
        <f>SUM(G20:H20)</f>
        <v>1216</v>
      </c>
      <c r="J20" s="190">
        <v>0</v>
      </c>
      <c r="K20" s="188">
        <v>1052</v>
      </c>
      <c r="L20" s="187">
        <v>849</v>
      </c>
      <c r="M20" s="187">
        <v>618</v>
      </c>
      <c r="N20" s="187">
        <v>326</v>
      </c>
      <c r="O20" s="188">
        <v>193</v>
      </c>
      <c r="P20" s="187">
        <f>SUM(J20:O20)</f>
        <v>3038</v>
      </c>
      <c r="Q20" s="191">
        <f>I20+P20</f>
        <v>4254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121</v>
      </c>
      <c r="H21" s="188">
        <v>146</v>
      </c>
      <c r="I21" s="189">
        <f>SUM(G21:H21)</f>
        <v>267</v>
      </c>
      <c r="J21" s="190">
        <v>0</v>
      </c>
      <c r="K21" s="188">
        <v>232</v>
      </c>
      <c r="L21" s="187">
        <v>212</v>
      </c>
      <c r="M21" s="187">
        <v>171</v>
      </c>
      <c r="N21" s="187">
        <v>77</v>
      </c>
      <c r="O21" s="188">
        <v>23</v>
      </c>
      <c r="P21" s="187">
        <f>SUM(J21:O21)</f>
        <v>715</v>
      </c>
      <c r="Q21" s="191">
        <f>I21+P21</f>
        <v>982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7</v>
      </c>
      <c r="H22" s="188">
        <f t="shared" si="3"/>
        <v>30</v>
      </c>
      <c r="I22" s="189">
        <f t="shared" si="3"/>
        <v>37</v>
      </c>
      <c r="J22" s="190">
        <f t="shared" si="3"/>
        <v>0</v>
      </c>
      <c r="K22" s="188">
        <f t="shared" si="3"/>
        <v>148</v>
      </c>
      <c r="L22" s="187">
        <f t="shared" si="3"/>
        <v>219</v>
      </c>
      <c r="M22" s="187">
        <f t="shared" si="3"/>
        <v>215</v>
      </c>
      <c r="N22" s="187">
        <f t="shared" si="3"/>
        <v>139</v>
      </c>
      <c r="O22" s="188">
        <f t="shared" si="3"/>
        <v>141</v>
      </c>
      <c r="P22" s="187">
        <f t="shared" si="3"/>
        <v>862</v>
      </c>
      <c r="Q22" s="191">
        <f t="shared" si="3"/>
        <v>899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27</v>
      </c>
      <c r="I23" s="189">
        <f>SUM(G23:H23)</f>
        <v>34</v>
      </c>
      <c r="J23" s="190">
        <v>0</v>
      </c>
      <c r="K23" s="188">
        <v>135</v>
      </c>
      <c r="L23" s="187">
        <v>178</v>
      </c>
      <c r="M23" s="187">
        <v>177</v>
      </c>
      <c r="N23" s="187">
        <v>117</v>
      </c>
      <c r="O23" s="188">
        <v>110</v>
      </c>
      <c r="P23" s="187">
        <f>SUM(J23:O23)</f>
        <v>717</v>
      </c>
      <c r="Q23" s="191">
        <f>I23+P23</f>
        <v>751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0</v>
      </c>
      <c r="H24" s="188">
        <v>3</v>
      </c>
      <c r="I24" s="189">
        <f>SUM(G24:H24)</f>
        <v>3</v>
      </c>
      <c r="J24" s="190">
        <v>0</v>
      </c>
      <c r="K24" s="188">
        <v>13</v>
      </c>
      <c r="L24" s="187">
        <v>41</v>
      </c>
      <c r="M24" s="187">
        <v>38</v>
      </c>
      <c r="N24" s="187">
        <v>22</v>
      </c>
      <c r="O24" s="188">
        <v>31</v>
      </c>
      <c r="P24" s="187">
        <f>SUM(J24:O24)</f>
        <v>145</v>
      </c>
      <c r="Q24" s="191">
        <f>I24+P24</f>
        <v>148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587</v>
      </c>
      <c r="H26" s="188">
        <f t="shared" si="4"/>
        <v>724</v>
      </c>
      <c r="I26" s="189">
        <f t="shared" si="4"/>
        <v>1311</v>
      </c>
      <c r="J26" s="190">
        <f t="shared" si="4"/>
        <v>0</v>
      </c>
      <c r="K26" s="188">
        <f t="shared" si="4"/>
        <v>1061</v>
      </c>
      <c r="L26" s="187">
        <f t="shared" si="4"/>
        <v>971</v>
      </c>
      <c r="M26" s="187">
        <f t="shared" si="4"/>
        <v>842</v>
      </c>
      <c r="N26" s="187">
        <f t="shared" si="4"/>
        <v>550</v>
      </c>
      <c r="O26" s="188">
        <f t="shared" si="4"/>
        <v>544</v>
      </c>
      <c r="P26" s="187">
        <f t="shared" si="4"/>
        <v>3968</v>
      </c>
      <c r="Q26" s="191">
        <f t="shared" si="4"/>
        <v>5279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538</v>
      </c>
      <c r="H27" s="188">
        <v>670</v>
      </c>
      <c r="I27" s="189">
        <f>SUM(G27:H27)</f>
        <v>1208</v>
      </c>
      <c r="J27" s="190">
        <v>0</v>
      </c>
      <c r="K27" s="188">
        <v>1000</v>
      </c>
      <c r="L27" s="187">
        <v>931</v>
      </c>
      <c r="M27" s="187">
        <v>805</v>
      </c>
      <c r="N27" s="187">
        <v>525</v>
      </c>
      <c r="O27" s="188">
        <v>538</v>
      </c>
      <c r="P27" s="187">
        <f>SUM(J27:O27)</f>
        <v>3799</v>
      </c>
      <c r="Q27" s="191">
        <f>I27+P27</f>
        <v>5007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24</v>
      </c>
      <c r="H28" s="188">
        <v>28</v>
      </c>
      <c r="I28" s="189">
        <f>SUM(G28:H28)</f>
        <v>52</v>
      </c>
      <c r="J28" s="190">
        <v>0</v>
      </c>
      <c r="K28" s="188">
        <v>38</v>
      </c>
      <c r="L28" s="187">
        <v>22</v>
      </c>
      <c r="M28" s="187">
        <v>25</v>
      </c>
      <c r="N28" s="187">
        <v>14</v>
      </c>
      <c r="O28" s="188">
        <v>2</v>
      </c>
      <c r="P28" s="187">
        <f>SUM(J28:O28)</f>
        <v>101</v>
      </c>
      <c r="Q28" s="191">
        <f>I28+P28</f>
        <v>153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25</v>
      </c>
      <c r="H29" s="188">
        <v>26</v>
      </c>
      <c r="I29" s="189">
        <f>SUM(G29:H29)</f>
        <v>51</v>
      </c>
      <c r="J29" s="190">
        <v>0</v>
      </c>
      <c r="K29" s="188">
        <v>23</v>
      </c>
      <c r="L29" s="187">
        <v>18</v>
      </c>
      <c r="M29" s="187">
        <v>12</v>
      </c>
      <c r="N29" s="187">
        <v>11</v>
      </c>
      <c r="O29" s="188">
        <v>4</v>
      </c>
      <c r="P29" s="187">
        <f>SUM(J29:O29)</f>
        <v>68</v>
      </c>
      <c r="Q29" s="191">
        <f>I29+P29</f>
        <v>119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84</v>
      </c>
      <c r="H30" s="188">
        <v>70</v>
      </c>
      <c r="I30" s="189">
        <f>SUM(G30:H30)</f>
        <v>154</v>
      </c>
      <c r="J30" s="190">
        <v>0</v>
      </c>
      <c r="K30" s="188">
        <v>157</v>
      </c>
      <c r="L30" s="187">
        <v>124</v>
      </c>
      <c r="M30" s="187">
        <v>123</v>
      </c>
      <c r="N30" s="187">
        <v>83</v>
      </c>
      <c r="O30" s="188">
        <v>85</v>
      </c>
      <c r="P30" s="187">
        <f>SUM(J30:O30)</f>
        <v>572</v>
      </c>
      <c r="Q30" s="191">
        <f>I30+P30</f>
        <v>726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2147</v>
      </c>
      <c r="H31" s="193">
        <v>1553</v>
      </c>
      <c r="I31" s="194">
        <f>SUM(G31:H31)</f>
        <v>3700</v>
      </c>
      <c r="J31" s="195">
        <v>0</v>
      </c>
      <c r="K31" s="193">
        <v>1946</v>
      </c>
      <c r="L31" s="192">
        <v>1419</v>
      </c>
      <c r="M31" s="192">
        <v>1027</v>
      </c>
      <c r="N31" s="192">
        <v>574</v>
      </c>
      <c r="O31" s="193">
        <v>538</v>
      </c>
      <c r="P31" s="194">
        <f>SUM(J31:O31)</f>
        <v>5504</v>
      </c>
      <c r="Q31" s="196">
        <f>I31+P31</f>
        <v>9204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12</v>
      </c>
      <c r="I32" s="184">
        <f t="shared" si="5"/>
        <v>16</v>
      </c>
      <c r="J32" s="185">
        <f t="shared" si="5"/>
        <v>0</v>
      </c>
      <c r="K32" s="183">
        <f t="shared" si="5"/>
        <v>123</v>
      </c>
      <c r="L32" s="182">
        <f t="shared" si="5"/>
        <v>130</v>
      </c>
      <c r="M32" s="182">
        <f t="shared" si="5"/>
        <v>157</v>
      </c>
      <c r="N32" s="182">
        <f t="shared" si="5"/>
        <v>87</v>
      </c>
      <c r="O32" s="183">
        <f t="shared" si="5"/>
        <v>66</v>
      </c>
      <c r="P32" s="182">
        <f t="shared" si="5"/>
        <v>563</v>
      </c>
      <c r="Q32" s="186">
        <f t="shared" si="5"/>
        <v>579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1</v>
      </c>
      <c r="I34" s="189">
        <f>SUM(G34:H34)</f>
        <v>1</v>
      </c>
      <c r="J34" s="190">
        <v>0</v>
      </c>
      <c r="K34" s="188">
        <v>26</v>
      </c>
      <c r="L34" s="187">
        <v>31</v>
      </c>
      <c r="M34" s="187">
        <v>33</v>
      </c>
      <c r="N34" s="187">
        <v>23</v>
      </c>
      <c r="O34" s="188">
        <v>22</v>
      </c>
      <c r="P34" s="187">
        <f t="shared" si="6"/>
        <v>135</v>
      </c>
      <c r="Q34" s="191">
        <f t="shared" si="7"/>
        <v>136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4</v>
      </c>
      <c r="H35" s="188">
        <v>5</v>
      </c>
      <c r="I35" s="189">
        <f>SUM(G35:H35)</f>
        <v>9</v>
      </c>
      <c r="J35" s="190">
        <v>0</v>
      </c>
      <c r="K35" s="188">
        <v>27</v>
      </c>
      <c r="L35" s="187">
        <v>33</v>
      </c>
      <c r="M35" s="187">
        <v>24</v>
      </c>
      <c r="N35" s="187">
        <v>13</v>
      </c>
      <c r="O35" s="188">
        <v>8</v>
      </c>
      <c r="P35" s="187">
        <f t="shared" si="6"/>
        <v>105</v>
      </c>
      <c r="Q35" s="191">
        <f t="shared" si="7"/>
        <v>114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6</v>
      </c>
      <c r="I36" s="189">
        <f>SUM(G36:H36)</f>
        <v>6</v>
      </c>
      <c r="J36" s="200"/>
      <c r="K36" s="188">
        <v>70</v>
      </c>
      <c r="L36" s="187">
        <v>66</v>
      </c>
      <c r="M36" s="187">
        <v>100</v>
      </c>
      <c r="N36" s="187">
        <v>51</v>
      </c>
      <c r="O36" s="188">
        <v>36</v>
      </c>
      <c r="P36" s="187">
        <f t="shared" si="6"/>
        <v>323</v>
      </c>
      <c r="Q36" s="191">
        <f t="shared" si="7"/>
        <v>329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0" t="s">
        <v>83</v>
      </c>
      <c r="E38" s="291"/>
      <c r="F38" s="292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205</v>
      </c>
      <c r="L39" s="182">
        <f t="shared" si="8"/>
        <v>341</v>
      </c>
      <c r="M39" s="182">
        <f t="shared" si="8"/>
        <v>580</v>
      </c>
      <c r="N39" s="182">
        <f t="shared" si="8"/>
        <v>550</v>
      </c>
      <c r="O39" s="183">
        <f t="shared" si="8"/>
        <v>679</v>
      </c>
      <c r="P39" s="182">
        <f t="shared" si="8"/>
        <v>2355</v>
      </c>
      <c r="Q39" s="186">
        <f t="shared" si="8"/>
        <v>2355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49</v>
      </c>
      <c r="L40" s="187">
        <v>151</v>
      </c>
      <c r="M40" s="187">
        <v>300</v>
      </c>
      <c r="N40" s="187">
        <v>313</v>
      </c>
      <c r="O40" s="188">
        <v>419</v>
      </c>
      <c r="P40" s="187">
        <f>SUM(J40:O40)</f>
        <v>1232</v>
      </c>
      <c r="Q40" s="191">
        <f>I40+P40</f>
        <v>1232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153</v>
      </c>
      <c r="L41" s="187">
        <v>185</v>
      </c>
      <c r="M41" s="187">
        <v>268</v>
      </c>
      <c r="N41" s="187">
        <v>206</v>
      </c>
      <c r="O41" s="188">
        <v>144</v>
      </c>
      <c r="P41" s="187">
        <f>SUM(J41:O41)</f>
        <v>956</v>
      </c>
      <c r="Q41" s="191">
        <f>I41+P41</f>
        <v>956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3</v>
      </c>
      <c r="L42" s="209">
        <v>5</v>
      </c>
      <c r="M42" s="209">
        <v>12</v>
      </c>
      <c r="N42" s="209">
        <v>31</v>
      </c>
      <c r="O42" s="208">
        <v>116</v>
      </c>
      <c r="P42" s="209">
        <f>SUM(J42:O42)</f>
        <v>167</v>
      </c>
      <c r="Q42" s="210">
        <f>I42+P42</f>
        <v>167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5293</v>
      </c>
      <c r="H43" s="212">
        <f t="shared" si="9"/>
        <v>4436</v>
      </c>
      <c r="I43" s="213">
        <f t="shared" si="9"/>
        <v>9729</v>
      </c>
      <c r="J43" s="214">
        <f>J12+J32+J39</f>
        <v>0</v>
      </c>
      <c r="K43" s="212">
        <f t="shared" si="9"/>
        <v>6947</v>
      </c>
      <c r="L43" s="211">
        <f t="shared" si="9"/>
        <v>5867</v>
      </c>
      <c r="M43" s="211">
        <f t="shared" si="9"/>
        <v>5235</v>
      </c>
      <c r="N43" s="211">
        <f t="shared" si="9"/>
        <v>3448</v>
      </c>
      <c r="O43" s="212">
        <f t="shared" si="9"/>
        <v>3687</v>
      </c>
      <c r="P43" s="211">
        <f t="shared" si="9"/>
        <v>25184</v>
      </c>
      <c r="Q43" s="215">
        <f t="shared" si="9"/>
        <v>34913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6660014</v>
      </c>
      <c r="H45" s="183">
        <f t="shared" si="10"/>
        <v>8903836</v>
      </c>
      <c r="I45" s="184">
        <f t="shared" si="10"/>
        <v>15563850</v>
      </c>
      <c r="J45" s="185">
        <f t="shared" si="10"/>
        <v>0</v>
      </c>
      <c r="K45" s="183">
        <f t="shared" si="10"/>
        <v>20719743</v>
      </c>
      <c r="L45" s="182">
        <f t="shared" si="10"/>
        <v>20354145</v>
      </c>
      <c r="M45" s="182">
        <f t="shared" si="10"/>
        <v>21199652</v>
      </c>
      <c r="N45" s="182">
        <f t="shared" si="10"/>
        <v>14867412</v>
      </c>
      <c r="O45" s="183">
        <f t="shared" si="10"/>
        <v>16720727</v>
      </c>
      <c r="P45" s="182">
        <f t="shared" si="10"/>
        <v>93861679</v>
      </c>
      <c r="Q45" s="186">
        <f t="shared" si="10"/>
        <v>109425529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2960605</v>
      </c>
      <c r="H46" s="188">
        <f t="shared" si="11"/>
        <v>3140588</v>
      </c>
      <c r="I46" s="189">
        <f t="shared" si="11"/>
        <v>6101193</v>
      </c>
      <c r="J46" s="190">
        <f t="shared" si="11"/>
        <v>0</v>
      </c>
      <c r="K46" s="188">
        <f t="shared" si="11"/>
        <v>7265013</v>
      </c>
      <c r="L46" s="187">
        <f t="shared" si="11"/>
        <v>6981089</v>
      </c>
      <c r="M46" s="187">
        <f t="shared" si="11"/>
        <v>8030484</v>
      </c>
      <c r="N46" s="187">
        <f t="shared" si="11"/>
        <v>6310223</v>
      </c>
      <c r="O46" s="188">
        <f t="shared" si="11"/>
        <v>9266152</v>
      </c>
      <c r="P46" s="187">
        <f t="shared" si="11"/>
        <v>37852961</v>
      </c>
      <c r="Q46" s="191">
        <f t="shared" si="11"/>
        <v>43954154</v>
      </c>
    </row>
    <row r="47" spans="3:17" ht="18" customHeight="1">
      <c r="C47" s="130"/>
      <c r="D47" s="133"/>
      <c r="E47" s="134" t="s">
        <v>92</v>
      </c>
      <c r="F47" s="135"/>
      <c r="G47" s="187">
        <v>2588459</v>
      </c>
      <c r="H47" s="188">
        <v>2282939</v>
      </c>
      <c r="I47" s="189">
        <f>SUM(G47:H47)</f>
        <v>4871398</v>
      </c>
      <c r="J47" s="190">
        <v>0</v>
      </c>
      <c r="K47" s="188">
        <v>5501347</v>
      </c>
      <c r="L47" s="187">
        <v>5215534</v>
      </c>
      <c r="M47" s="187">
        <v>5981310</v>
      </c>
      <c r="N47" s="187">
        <v>4476956</v>
      </c>
      <c r="O47" s="188">
        <v>5739808</v>
      </c>
      <c r="P47" s="187">
        <f>SUM(J47:O47)</f>
        <v>26914955</v>
      </c>
      <c r="Q47" s="191">
        <f>I47+P47</f>
        <v>31786353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12500</v>
      </c>
      <c r="L48" s="187">
        <v>91250</v>
      </c>
      <c r="M48" s="187">
        <v>156000</v>
      </c>
      <c r="N48" s="187">
        <v>378375</v>
      </c>
      <c r="O48" s="188">
        <v>1146591</v>
      </c>
      <c r="P48" s="187">
        <f>SUM(J48:O48)</f>
        <v>1784716</v>
      </c>
      <c r="Q48" s="191">
        <f>I48+P48</f>
        <v>1784716</v>
      </c>
    </row>
    <row r="49" spans="3:17" ht="18" customHeight="1">
      <c r="C49" s="130"/>
      <c r="D49" s="133"/>
      <c r="E49" s="134" t="s">
        <v>94</v>
      </c>
      <c r="F49" s="135"/>
      <c r="G49" s="187">
        <v>204302</v>
      </c>
      <c r="H49" s="188">
        <v>696960</v>
      </c>
      <c r="I49" s="189">
        <f>SUM(G49:H49)</f>
        <v>901262</v>
      </c>
      <c r="J49" s="190">
        <v>0</v>
      </c>
      <c r="K49" s="188">
        <v>1321066</v>
      </c>
      <c r="L49" s="187">
        <v>1207988</v>
      </c>
      <c r="M49" s="187">
        <v>1412849</v>
      </c>
      <c r="N49" s="187">
        <v>1096384</v>
      </c>
      <c r="O49" s="188">
        <v>1938237</v>
      </c>
      <c r="P49" s="187">
        <f>SUM(J49:O49)</f>
        <v>6976524</v>
      </c>
      <c r="Q49" s="191">
        <f>I49+P49</f>
        <v>7877786</v>
      </c>
    </row>
    <row r="50" spans="3:17" ht="18" customHeight="1">
      <c r="C50" s="130"/>
      <c r="D50" s="133"/>
      <c r="E50" s="134" t="s">
        <v>95</v>
      </c>
      <c r="F50" s="135"/>
      <c r="G50" s="187">
        <v>42504</v>
      </c>
      <c r="H50" s="188">
        <v>34759</v>
      </c>
      <c r="I50" s="189">
        <f>SUM(G50:H50)</f>
        <v>77263</v>
      </c>
      <c r="J50" s="190">
        <v>0</v>
      </c>
      <c r="K50" s="188">
        <v>82330</v>
      </c>
      <c r="L50" s="187">
        <v>86367</v>
      </c>
      <c r="M50" s="187">
        <v>49825</v>
      </c>
      <c r="N50" s="187">
        <v>56158</v>
      </c>
      <c r="O50" s="188">
        <v>63886</v>
      </c>
      <c r="P50" s="187">
        <f>SUM(J50:O50)</f>
        <v>338566</v>
      </c>
      <c r="Q50" s="191">
        <f>I50+P50</f>
        <v>415829</v>
      </c>
    </row>
    <row r="51" spans="3:17" ht="18" customHeight="1">
      <c r="C51" s="130"/>
      <c r="D51" s="133"/>
      <c r="E51" s="293" t="s">
        <v>105</v>
      </c>
      <c r="F51" s="294"/>
      <c r="G51" s="187">
        <v>125340</v>
      </c>
      <c r="H51" s="188">
        <v>125930</v>
      </c>
      <c r="I51" s="189">
        <f>SUM(G51:H51)</f>
        <v>251270</v>
      </c>
      <c r="J51" s="190">
        <v>0</v>
      </c>
      <c r="K51" s="188">
        <v>347770</v>
      </c>
      <c r="L51" s="187">
        <v>379950</v>
      </c>
      <c r="M51" s="187">
        <v>430500</v>
      </c>
      <c r="N51" s="187">
        <v>302350</v>
      </c>
      <c r="O51" s="188">
        <v>377630</v>
      </c>
      <c r="P51" s="187">
        <f>SUM(J51:O51)</f>
        <v>1838200</v>
      </c>
      <c r="Q51" s="191">
        <f>I51+P51</f>
        <v>2089470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1825562</v>
      </c>
      <c r="H52" s="188">
        <f t="shared" si="12"/>
        <v>3467164</v>
      </c>
      <c r="I52" s="189">
        <f t="shared" si="12"/>
        <v>5292726</v>
      </c>
      <c r="J52" s="190">
        <f t="shared" si="12"/>
        <v>0</v>
      </c>
      <c r="K52" s="188">
        <f t="shared" si="12"/>
        <v>6714980</v>
      </c>
      <c r="L52" s="187">
        <f t="shared" si="12"/>
        <v>6549252</v>
      </c>
      <c r="M52" s="187">
        <f t="shared" si="12"/>
        <v>6032944</v>
      </c>
      <c r="N52" s="187">
        <f t="shared" si="12"/>
        <v>3452371</v>
      </c>
      <c r="O52" s="188">
        <f t="shared" si="12"/>
        <v>2055595</v>
      </c>
      <c r="P52" s="187">
        <f t="shared" si="12"/>
        <v>24805142</v>
      </c>
      <c r="Q52" s="191">
        <f t="shared" si="12"/>
        <v>30097868</v>
      </c>
    </row>
    <row r="53" spans="3:17" ht="18" customHeight="1">
      <c r="C53" s="130"/>
      <c r="D53" s="133"/>
      <c r="E53" s="137" t="s">
        <v>97</v>
      </c>
      <c r="F53" s="137"/>
      <c r="G53" s="187">
        <v>1485351</v>
      </c>
      <c r="H53" s="188">
        <v>2709983</v>
      </c>
      <c r="I53" s="189">
        <f>SUM(G53:H53)</f>
        <v>4195334</v>
      </c>
      <c r="J53" s="190">
        <v>0</v>
      </c>
      <c r="K53" s="188">
        <v>5664415</v>
      </c>
      <c r="L53" s="187">
        <v>5334289</v>
      </c>
      <c r="M53" s="187">
        <v>4883644</v>
      </c>
      <c r="N53" s="187">
        <v>2888282</v>
      </c>
      <c r="O53" s="188">
        <v>1879227</v>
      </c>
      <c r="P53" s="187">
        <f>SUM(J53:O53)</f>
        <v>20649857</v>
      </c>
      <c r="Q53" s="191">
        <f>I53+P53</f>
        <v>24845191</v>
      </c>
    </row>
    <row r="54" spans="3:17" ht="18" customHeight="1">
      <c r="C54" s="130"/>
      <c r="D54" s="133"/>
      <c r="E54" s="137" t="s">
        <v>98</v>
      </c>
      <c r="F54" s="137"/>
      <c r="G54" s="187">
        <v>340211</v>
      </c>
      <c r="H54" s="188">
        <v>757181</v>
      </c>
      <c r="I54" s="189">
        <f>SUM(G54:H54)</f>
        <v>1097392</v>
      </c>
      <c r="J54" s="190">
        <v>0</v>
      </c>
      <c r="K54" s="188">
        <v>1050565</v>
      </c>
      <c r="L54" s="187">
        <v>1214963</v>
      </c>
      <c r="M54" s="187">
        <v>1149300</v>
      </c>
      <c r="N54" s="187">
        <v>564089</v>
      </c>
      <c r="O54" s="188">
        <v>176368</v>
      </c>
      <c r="P54" s="187">
        <f>SUM(J54:O54)</f>
        <v>4155285</v>
      </c>
      <c r="Q54" s="191">
        <f>I54+P54</f>
        <v>5252677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11466</v>
      </c>
      <c r="H55" s="188">
        <f t="shared" si="13"/>
        <v>92575</v>
      </c>
      <c r="I55" s="189">
        <f t="shared" si="13"/>
        <v>104041</v>
      </c>
      <c r="J55" s="190">
        <f t="shared" si="13"/>
        <v>0</v>
      </c>
      <c r="K55" s="188">
        <f t="shared" si="13"/>
        <v>643232</v>
      </c>
      <c r="L55" s="187">
        <f t="shared" si="13"/>
        <v>1395175</v>
      </c>
      <c r="M55" s="187">
        <f t="shared" si="13"/>
        <v>1590478</v>
      </c>
      <c r="N55" s="187">
        <f t="shared" si="13"/>
        <v>1269475</v>
      </c>
      <c r="O55" s="188">
        <f t="shared" si="13"/>
        <v>1197860</v>
      </c>
      <c r="P55" s="187">
        <f t="shared" si="13"/>
        <v>6096220</v>
      </c>
      <c r="Q55" s="191">
        <f t="shared" si="13"/>
        <v>6200261</v>
      </c>
    </row>
    <row r="56" spans="3:17" ht="18" customHeight="1">
      <c r="C56" s="130"/>
      <c r="D56" s="133"/>
      <c r="E56" s="134" t="s">
        <v>99</v>
      </c>
      <c r="F56" s="135"/>
      <c r="G56" s="187">
        <v>11466</v>
      </c>
      <c r="H56" s="188">
        <v>80366</v>
      </c>
      <c r="I56" s="189">
        <f>SUM(G56:H56)</f>
        <v>91832</v>
      </c>
      <c r="J56" s="190">
        <v>0</v>
      </c>
      <c r="K56" s="188">
        <v>561860</v>
      </c>
      <c r="L56" s="187">
        <v>1146697</v>
      </c>
      <c r="M56" s="187">
        <v>1331541</v>
      </c>
      <c r="N56" s="187">
        <v>1144711</v>
      </c>
      <c r="O56" s="188">
        <v>923005</v>
      </c>
      <c r="P56" s="187">
        <f>SUM(J56:O56)</f>
        <v>5107814</v>
      </c>
      <c r="Q56" s="191">
        <f>I56+P56</f>
        <v>5199646</v>
      </c>
    </row>
    <row r="57" spans="3:17" ht="18" customHeight="1">
      <c r="C57" s="130"/>
      <c r="D57" s="133"/>
      <c r="E57" s="287" t="s">
        <v>100</v>
      </c>
      <c r="F57" s="289"/>
      <c r="G57" s="187">
        <v>0</v>
      </c>
      <c r="H57" s="188">
        <v>12209</v>
      </c>
      <c r="I57" s="189">
        <f>SUM(G57:H57)</f>
        <v>12209</v>
      </c>
      <c r="J57" s="190">
        <v>0</v>
      </c>
      <c r="K57" s="188">
        <v>81372</v>
      </c>
      <c r="L57" s="187">
        <v>248478</v>
      </c>
      <c r="M57" s="187">
        <v>258937</v>
      </c>
      <c r="N57" s="187">
        <v>124764</v>
      </c>
      <c r="O57" s="188">
        <v>274855</v>
      </c>
      <c r="P57" s="187">
        <f>SUM(J57:O57)</f>
        <v>988406</v>
      </c>
      <c r="Q57" s="191">
        <f>I57+P57</f>
        <v>1000615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433174</v>
      </c>
      <c r="H59" s="188">
        <f t="shared" si="14"/>
        <v>591984</v>
      </c>
      <c r="I59" s="189">
        <f t="shared" si="14"/>
        <v>1025158</v>
      </c>
      <c r="J59" s="190">
        <f t="shared" si="14"/>
        <v>0</v>
      </c>
      <c r="K59" s="188">
        <f t="shared" si="14"/>
        <v>1109606</v>
      </c>
      <c r="L59" s="187">
        <f t="shared" si="14"/>
        <v>1275220</v>
      </c>
      <c r="M59" s="187">
        <f t="shared" si="14"/>
        <v>1354276</v>
      </c>
      <c r="N59" s="187">
        <f t="shared" si="14"/>
        <v>1017444</v>
      </c>
      <c r="O59" s="188">
        <f t="shared" si="14"/>
        <v>1233454</v>
      </c>
      <c r="P59" s="187">
        <f t="shared" si="14"/>
        <v>5990000</v>
      </c>
      <c r="Q59" s="191">
        <f t="shared" si="14"/>
        <v>7015158</v>
      </c>
    </row>
    <row r="60" spans="3:17" ht="18" customHeight="1">
      <c r="C60" s="130"/>
      <c r="D60" s="133"/>
      <c r="E60" s="134" t="s">
        <v>102</v>
      </c>
      <c r="F60" s="135"/>
      <c r="G60" s="187">
        <v>433174</v>
      </c>
      <c r="H60" s="188">
        <v>591984</v>
      </c>
      <c r="I60" s="189">
        <f>SUM(G60:H60)</f>
        <v>1025158</v>
      </c>
      <c r="J60" s="190">
        <v>0</v>
      </c>
      <c r="K60" s="188">
        <v>1109606</v>
      </c>
      <c r="L60" s="187">
        <v>1275220</v>
      </c>
      <c r="M60" s="187">
        <v>1354276</v>
      </c>
      <c r="N60" s="187">
        <v>1017444</v>
      </c>
      <c r="O60" s="188">
        <v>1233454</v>
      </c>
      <c r="P60" s="187">
        <f>SUM(J60:O60)</f>
        <v>5990000</v>
      </c>
      <c r="Q60" s="191">
        <f>I60+P60</f>
        <v>7015158</v>
      </c>
    </row>
    <row r="61" spans="3:17" ht="18" customHeight="1">
      <c r="C61" s="158"/>
      <c r="D61" s="134" t="s">
        <v>106</v>
      </c>
      <c r="E61" s="136"/>
      <c r="F61" s="136"/>
      <c r="G61" s="218">
        <v>518843</v>
      </c>
      <c r="H61" s="218">
        <v>952789</v>
      </c>
      <c r="I61" s="219">
        <f>SUM(G61:H61)</f>
        <v>1471632</v>
      </c>
      <c r="J61" s="220">
        <v>0</v>
      </c>
      <c r="K61" s="218">
        <v>2548936</v>
      </c>
      <c r="L61" s="221">
        <v>2372597</v>
      </c>
      <c r="M61" s="221">
        <v>2573443</v>
      </c>
      <c r="N61" s="221">
        <v>1907549</v>
      </c>
      <c r="O61" s="218">
        <v>2091716</v>
      </c>
      <c r="P61" s="221">
        <f>SUM(J61:O61)</f>
        <v>11494241</v>
      </c>
      <c r="Q61" s="222">
        <f>I61+P61</f>
        <v>12965873</v>
      </c>
    </row>
    <row r="62" spans="3:17" ht="18" customHeight="1">
      <c r="C62" s="145"/>
      <c r="D62" s="146" t="s">
        <v>107</v>
      </c>
      <c r="E62" s="147"/>
      <c r="F62" s="147"/>
      <c r="G62" s="192">
        <v>910364</v>
      </c>
      <c r="H62" s="193">
        <v>658736</v>
      </c>
      <c r="I62" s="194">
        <f>SUM(G62:H62)</f>
        <v>1569100</v>
      </c>
      <c r="J62" s="195">
        <v>0</v>
      </c>
      <c r="K62" s="193">
        <v>2437976</v>
      </c>
      <c r="L62" s="192">
        <v>1780812</v>
      </c>
      <c r="M62" s="192">
        <v>1618027</v>
      </c>
      <c r="N62" s="192">
        <v>910350</v>
      </c>
      <c r="O62" s="193">
        <v>875950</v>
      </c>
      <c r="P62" s="194">
        <f>SUM(J62:O62)</f>
        <v>7623115</v>
      </c>
      <c r="Q62" s="196">
        <f>I62+P62</f>
        <v>9192215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18576</v>
      </c>
      <c r="H63" s="183">
        <f t="shared" si="15"/>
        <v>202529</v>
      </c>
      <c r="I63" s="184">
        <f t="shared" si="15"/>
        <v>221105</v>
      </c>
      <c r="J63" s="185">
        <f t="shared" si="15"/>
        <v>0</v>
      </c>
      <c r="K63" s="183">
        <f t="shared" si="15"/>
        <v>2337549</v>
      </c>
      <c r="L63" s="182">
        <f t="shared" si="15"/>
        <v>2539575</v>
      </c>
      <c r="M63" s="182">
        <f t="shared" si="15"/>
        <v>3635367</v>
      </c>
      <c r="N63" s="182">
        <f t="shared" si="15"/>
        <v>1953282</v>
      </c>
      <c r="O63" s="183">
        <f t="shared" si="15"/>
        <v>1484599</v>
      </c>
      <c r="P63" s="182">
        <f t="shared" si="15"/>
        <v>11950372</v>
      </c>
      <c r="Q63" s="186">
        <f t="shared" si="15"/>
        <v>12171477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6888</v>
      </c>
      <c r="I65" s="189">
        <f>SUM(G65:H65)</f>
        <v>6888</v>
      </c>
      <c r="J65" s="190">
        <v>0</v>
      </c>
      <c r="K65" s="188">
        <v>182066</v>
      </c>
      <c r="L65" s="187">
        <v>253971</v>
      </c>
      <c r="M65" s="187">
        <v>364842</v>
      </c>
      <c r="N65" s="187">
        <v>220918</v>
      </c>
      <c r="O65" s="188">
        <v>215453</v>
      </c>
      <c r="P65" s="187">
        <f t="shared" si="16"/>
        <v>1237250</v>
      </c>
      <c r="Q65" s="191">
        <f t="shared" si="17"/>
        <v>1244138</v>
      </c>
    </row>
    <row r="66" spans="3:17" ht="18" customHeight="1">
      <c r="C66" s="130"/>
      <c r="D66" s="287" t="s">
        <v>80</v>
      </c>
      <c r="E66" s="288"/>
      <c r="F66" s="289"/>
      <c r="G66" s="187">
        <v>18576</v>
      </c>
      <c r="H66" s="188">
        <v>40945</v>
      </c>
      <c r="I66" s="189">
        <f>SUM(G66:H66)</f>
        <v>59521</v>
      </c>
      <c r="J66" s="190">
        <v>0</v>
      </c>
      <c r="K66" s="188">
        <v>307656</v>
      </c>
      <c r="L66" s="187">
        <v>529820</v>
      </c>
      <c r="M66" s="187">
        <v>542349</v>
      </c>
      <c r="N66" s="187">
        <v>302929</v>
      </c>
      <c r="O66" s="188">
        <v>208551</v>
      </c>
      <c r="P66" s="187">
        <f t="shared" si="16"/>
        <v>1891305</v>
      </c>
      <c r="Q66" s="191">
        <f t="shared" si="17"/>
        <v>1950826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154696</v>
      </c>
      <c r="I67" s="189">
        <f>SUM(G67:H67)</f>
        <v>154696</v>
      </c>
      <c r="J67" s="200"/>
      <c r="K67" s="188">
        <v>1847827</v>
      </c>
      <c r="L67" s="187">
        <v>1755784</v>
      </c>
      <c r="M67" s="187">
        <v>2728176</v>
      </c>
      <c r="N67" s="187">
        <v>1429435</v>
      </c>
      <c r="O67" s="188">
        <v>1060595</v>
      </c>
      <c r="P67" s="187">
        <f t="shared" si="16"/>
        <v>8821817</v>
      </c>
      <c r="Q67" s="191">
        <f t="shared" si="17"/>
        <v>8976513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0" t="s">
        <v>83</v>
      </c>
      <c r="E69" s="291"/>
      <c r="F69" s="292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5033462</v>
      </c>
      <c r="L70" s="182">
        <f t="shared" si="18"/>
        <v>8642477</v>
      </c>
      <c r="M70" s="182">
        <f t="shared" si="18"/>
        <v>15732742</v>
      </c>
      <c r="N70" s="182">
        <f t="shared" si="18"/>
        <v>16107951</v>
      </c>
      <c r="O70" s="183">
        <f t="shared" si="18"/>
        <v>21612425</v>
      </c>
      <c r="P70" s="182">
        <f t="shared" si="18"/>
        <v>67129057</v>
      </c>
      <c r="Q70" s="186">
        <f t="shared" si="18"/>
        <v>67129057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1030071</v>
      </c>
      <c r="L71" s="187">
        <v>3582469</v>
      </c>
      <c r="M71" s="187">
        <v>7791115</v>
      </c>
      <c r="N71" s="187">
        <v>8728744</v>
      </c>
      <c r="O71" s="188">
        <v>12587627</v>
      </c>
      <c r="P71" s="187">
        <f>SUM(J71:O71)</f>
        <v>33720026</v>
      </c>
      <c r="Q71" s="191">
        <f>I71+P71</f>
        <v>33720026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3926163</v>
      </c>
      <c r="L72" s="187">
        <v>4927851</v>
      </c>
      <c r="M72" s="187">
        <v>7559687</v>
      </c>
      <c r="N72" s="187">
        <v>6215218</v>
      </c>
      <c r="O72" s="188">
        <v>4509169</v>
      </c>
      <c r="P72" s="187">
        <f>SUM(J72:O72)</f>
        <v>27138088</v>
      </c>
      <c r="Q72" s="191">
        <f>I72+P72</f>
        <v>27138088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77228</v>
      </c>
      <c r="L73" s="209">
        <v>132157</v>
      </c>
      <c r="M73" s="209">
        <v>381940</v>
      </c>
      <c r="N73" s="209">
        <v>1163989</v>
      </c>
      <c r="O73" s="208">
        <v>4515629</v>
      </c>
      <c r="P73" s="209">
        <f>SUM(J73:O73)</f>
        <v>6270943</v>
      </c>
      <c r="Q73" s="210">
        <f>I73+P73</f>
        <v>6270943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6678590</v>
      </c>
      <c r="H74" s="212">
        <f t="shared" si="19"/>
        <v>9106365</v>
      </c>
      <c r="I74" s="213">
        <f t="shared" si="19"/>
        <v>15784955</v>
      </c>
      <c r="J74" s="214">
        <f t="shared" si="19"/>
        <v>0</v>
      </c>
      <c r="K74" s="212">
        <f t="shared" si="19"/>
        <v>28090754</v>
      </c>
      <c r="L74" s="211">
        <f t="shared" si="19"/>
        <v>31536197</v>
      </c>
      <c r="M74" s="211">
        <f t="shared" si="19"/>
        <v>40567761</v>
      </c>
      <c r="N74" s="211">
        <f t="shared" si="19"/>
        <v>32928645</v>
      </c>
      <c r="O74" s="212">
        <f t="shared" si="19"/>
        <v>39817751</v>
      </c>
      <c r="P74" s="211">
        <f t="shared" si="19"/>
        <v>172941108</v>
      </c>
      <c r="Q74" s="215">
        <f t="shared" si="19"/>
        <v>188726063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73795108</v>
      </c>
      <c r="H76" s="183">
        <f t="shared" si="20"/>
        <v>97057192</v>
      </c>
      <c r="I76" s="184">
        <f t="shared" si="20"/>
        <v>170852300</v>
      </c>
      <c r="J76" s="185">
        <f t="shared" si="20"/>
        <v>0</v>
      </c>
      <c r="K76" s="223">
        <f t="shared" si="20"/>
        <v>221257966</v>
      </c>
      <c r="L76" s="182">
        <f t="shared" si="20"/>
        <v>216617195</v>
      </c>
      <c r="M76" s="182">
        <f t="shared" si="20"/>
        <v>224683468</v>
      </c>
      <c r="N76" s="182">
        <f t="shared" si="20"/>
        <v>158189804</v>
      </c>
      <c r="O76" s="183">
        <f t="shared" si="20"/>
        <v>176794203</v>
      </c>
      <c r="P76" s="182">
        <f t="shared" si="20"/>
        <v>997542636</v>
      </c>
      <c r="Q76" s="186">
        <f t="shared" si="20"/>
        <v>1168394936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31541755</v>
      </c>
      <c r="H77" s="188">
        <f t="shared" si="21"/>
        <v>33384896</v>
      </c>
      <c r="I77" s="189">
        <f t="shared" si="21"/>
        <v>64926651</v>
      </c>
      <c r="J77" s="190">
        <f t="shared" si="21"/>
        <v>0</v>
      </c>
      <c r="K77" s="224">
        <f t="shared" si="21"/>
        <v>77233322</v>
      </c>
      <c r="L77" s="187">
        <f t="shared" si="21"/>
        <v>74172921</v>
      </c>
      <c r="M77" s="187">
        <f t="shared" si="21"/>
        <v>85316801</v>
      </c>
      <c r="N77" s="187">
        <f t="shared" si="21"/>
        <v>67094383</v>
      </c>
      <c r="O77" s="188">
        <f t="shared" si="21"/>
        <v>98494337</v>
      </c>
      <c r="P77" s="187">
        <f t="shared" si="21"/>
        <v>402311764</v>
      </c>
      <c r="Q77" s="191">
        <f t="shared" si="21"/>
        <v>467238415</v>
      </c>
    </row>
    <row r="78" spans="3:17" ht="18" customHeight="1">
      <c r="C78" s="130"/>
      <c r="D78" s="133"/>
      <c r="E78" s="134" t="s">
        <v>92</v>
      </c>
      <c r="F78" s="135"/>
      <c r="G78" s="187">
        <v>27688382</v>
      </c>
      <c r="H78" s="188">
        <v>24417548</v>
      </c>
      <c r="I78" s="189">
        <f>SUM(G78:H78)</f>
        <v>52105930</v>
      </c>
      <c r="J78" s="190">
        <v>0</v>
      </c>
      <c r="K78" s="224">
        <v>58838453</v>
      </c>
      <c r="L78" s="187">
        <v>55759744</v>
      </c>
      <c r="M78" s="187">
        <v>63932672</v>
      </c>
      <c r="N78" s="187">
        <v>47876365</v>
      </c>
      <c r="O78" s="188">
        <v>61353942</v>
      </c>
      <c r="P78" s="187">
        <f>SUM(J78:O78)</f>
        <v>287761176</v>
      </c>
      <c r="Q78" s="191">
        <f>I78+P78</f>
        <v>339867106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133750</v>
      </c>
      <c r="L79" s="187">
        <v>976375</v>
      </c>
      <c r="M79" s="187">
        <v>1669200</v>
      </c>
      <c r="N79" s="187">
        <v>4048612</v>
      </c>
      <c r="O79" s="188">
        <v>12264509</v>
      </c>
      <c r="P79" s="187">
        <f>SUM(J79:O79)</f>
        <v>19092446</v>
      </c>
      <c r="Q79" s="191">
        <f>I79+P79</f>
        <v>19092446</v>
      </c>
    </row>
    <row r="80" spans="3:17" ht="18" customHeight="1">
      <c r="C80" s="130"/>
      <c r="D80" s="133"/>
      <c r="E80" s="134" t="s">
        <v>94</v>
      </c>
      <c r="F80" s="135"/>
      <c r="G80" s="187">
        <v>2152245</v>
      </c>
      <c r="H80" s="188">
        <v>7343022</v>
      </c>
      <c r="I80" s="189">
        <f>SUM(G80:H80)</f>
        <v>9495267</v>
      </c>
      <c r="J80" s="190">
        <v>0</v>
      </c>
      <c r="K80" s="224">
        <v>13917926</v>
      </c>
      <c r="L80" s="187">
        <v>12726142</v>
      </c>
      <c r="M80" s="187">
        <v>14884785</v>
      </c>
      <c r="N80" s="187">
        <v>11554814</v>
      </c>
      <c r="O80" s="188">
        <v>20428615</v>
      </c>
      <c r="P80" s="187">
        <f>SUM(J80:O80)</f>
        <v>73512282</v>
      </c>
      <c r="Q80" s="191">
        <f>I80+P80</f>
        <v>83007549</v>
      </c>
    </row>
    <row r="81" spans="3:17" ht="18" customHeight="1">
      <c r="C81" s="130"/>
      <c r="D81" s="133"/>
      <c r="E81" s="134" t="s">
        <v>95</v>
      </c>
      <c r="F81" s="135"/>
      <c r="G81" s="187">
        <v>447728</v>
      </c>
      <c r="H81" s="188">
        <v>365026</v>
      </c>
      <c r="I81" s="189">
        <f>SUM(G81:H81)</f>
        <v>812754</v>
      </c>
      <c r="J81" s="190">
        <v>0</v>
      </c>
      <c r="K81" s="224">
        <v>865493</v>
      </c>
      <c r="L81" s="187">
        <v>911160</v>
      </c>
      <c r="M81" s="187">
        <v>525144</v>
      </c>
      <c r="N81" s="187">
        <v>591092</v>
      </c>
      <c r="O81" s="188">
        <v>670971</v>
      </c>
      <c r="P81" s="187">
        <f>SUM(J81:O81)</f>
        <v>3563860</v>
      </c>
      <c r="Q81" s="191">
        <f>I81+P81</f>
        <v>4376614</v>
      </c>
    </row>
    <row r="82" spans="3:17" ht="18" customHeight="1">
      <c r="C82" s="130"/>
      <c r="D82" s="133"/>
      <c r="E82" s="293" t="s">
        <v>105</v>
      </c>
      <c r="F82" s="294"/>
      <c r="G82" s="187">
        <v>1253400</v>
      </c>
      <c r="H82" s="188">
        <v>1259300</v>
      </c>
      <c r="I82" s="189">
        <f>SUM(G82:H82)</f>
        <v>2512700</v>
      </c>
      <c r="J82" s="190">
        <v>0</v>
      </c>
      <c r="K82" s="224">
        <v>3477700</v>
      </c>
      <c r="L82" s="187">
        <v>3799500</v>
      </c>
      <c r="M82" s="187">
        <v>4305000</v>
      </c>
      <c r="N82" s="187">
        <v>3023500</v>
      </c>
      <c r="O82" s="188">
        <v>3776300</v>
      </c>
      <c r="P82" s="187">
        <f>SUM(J82:O82)</f>
        <v>18382000</v>
      </c>
      <c r="Q82" s="191">
        <f>I82+P82</f>
        <v>20894700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19108041</v>
      </c>
      <c r="H83" s="188">
        <f t="shared" si="22"/>
        <v>36292422</v>
      </c>
      <c r="I83" s="189">
        <f t="shared" si="22"/>
        <v>55400463</v>
      </c>
      <c r="J83" s="190">
        <f t="shared" si="22"/>
        <v>0</v>
      </c>
      <c r="K83" s="224">
        <f t="shared" si="22"/>
        <v>70212922</v>
      </c>
      <c r="L83" s="187">
        <f t="shared" si="22"/>
        <v>68494638</v>
      </c>
      <c r="M83" s="187">
        <f t="shared" si="22"/>
        <v>63114293</v>
      </c>
      <c r="N83" s="187">
        <f t="shared" si="22"/>
        <v>36094470</v>
      </c>
      <c r="O83" s="188">
        <f t="shared" si="22"/>
        <v>21487415</v>
      </c>
      <c r="P83" s="187">
        <f t="shared" si="22"/>
        <v>259403738</v>
      </c>
      <c r="Q83" s="191">
        <f t="shared" si="22"/>
        <v>314804201</v>
      </c>
    </row>
    <row r="84" spans="3:17" ht="18" customHeight="1">
      <c r="C84" s="130"/>
      <c r="D84" s="133"/>
      <c r="E84" s="137" t="s">
        <v>97</v>
      </c>
      <c r="F84" s="137"/>
      <c r="G84" s="187">
        <v>15518914</v>
      </c>
      <c r="H84" s="188">
        <v>28309877</v>
      </c>
      <c r="I84" s="189">
        <f>SUM(G84:H84)</f>
        <v>43828791</v>
      </c>
      <c r="J84" s="190">
        <v>0</v>
      </c>
      <c r="K84" s="224">
        <v>59129548</v>
      </c>
      <c r="L84" s="187">
        <v>55682680</v>
      </c>
      <c r="M84" s="187">
        <v>50999551</v>
      </c>
      <c r="N84" s="187">
        <v>30143368</v>
      </c>
      <c r="O84" s="188">
        <v>19626741</v>
      </c>
      <c r="P84" s="187">
        <f>SUM(J84:O84)</f>
        <v>215581888</v>
      </c>
      <c r="Q84" s="191">
        <f>I84+P84</f>
        <v>259410679</v>
      </c>
    </row>
    <row r="85" spans="3:17" ht="18" customHeight="1">
      <c r="C85" s="130"/>
      <c r="D85" s="133"/>
      <c r="E85" s="137" t="s">
        <v>98</v>
      </c>
      <c r="F85" s="137"/>
      <c r="G85" s="187">
        <v>3589127</v>
      </c>
      <c r="H85" s="188">
        <v>7982545</v>
      </c>
      <c r="I85" s="189">
        <f>SUM(G85:H85)</f>
        <v>11571672</v>
      </c>
      <c r="J85" s="190">
        <v>0</v>
      </c>
      <c r="K85" s="224">
        <v>11083374</v>
      </c>
      <c r="L85" s="187">
        <v>12811958</v>
      </c>
      <c r="M85" s="187">
        <v>12114742</v>
      </c>
      <c r="N85" s="187">
        <v>5951102</v>
      </c>
      <c r="O85" s="188">
        <v>1860674</v>
      </c>
      <c r="P85" s="187">
        <f>SUM(J85:O85)</f>
        <v>43821850</v>
      </c>
      <c r="Q85" s="191">
        <f>I85+P85</f>
        <v>55393522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119816</v>
      </c>
      <c r="H86" s="188">
        <f t="shared" si="23"/>
        <v>967395</v>
      </c>
      <c r="I86" s="189">
        <f t="shared" si="23"/>
        <v>1087211</v>
      </c>
      <c r="J86" s="190">
        <f t="shared" si="23"/>
        <v>0</v>
      </c>
      <c r="K86" s="224">
        <f t="shared" si="23"/>
        <v>6721302</v>
      </c>
      <c r="L86" s="187">
        <f t="shared" si="23"/>
        <v>14562784</v>
      </c>
      <c r="M86" s="187">
        <f t="shared" si="23"/>
        <v>16615747</v>
      </c>
      <c r="N86" s="187">
        <f t="shared" si="23"/>
        <v>13243943</v>
      </c>
      <c r="O86" s="188">
        <f t="shared" si="23"/>
        <v>12503709</v>
      </c>
      <c r="P86" s="187">
        <f t="shared" si="23"/>
        <v>63647485</v>
      </c>
      <c r="Q86" s="191">
        <f t="shared" si="23"/>
        <v>64734696</v>
      </c>
    </row>
    <row r="87" spans="3:17" ht="18" customHeight="1">
      <c r="C87" s="130"/>
      <c r="D87" s="133"/>
      <c r="E87" s="134" t="s">
        <v>99</v>
      </c>
      <c r="F87" s="135"/>
      <c r="G87" s="187">
        <v>119816</v>
      </c>
      <c r="H87" s="188">
        <v>839812</v>
      </c>
      <c r="I87" s="189">
        <f>SUM(G87:H87)</f>
        <v>959628</v>
      </c>
      <c r="J87" s="190">
        <v>0</v>
      </c>
      <c r="K87" s="224">
        <v>5870970</v>
      </c>
      <c r="L87" s="187">
        <v>11976932</v>
      </c>
      <c r="M87" s="187">
        <v>13909873</v>
      </c>
      <c r="N87" s="187">
        <v>11940169</v>
      </c>
      <c r="O87" s="188">
        <v>9631488</v>
      </c>
      <c r="P87" s="187">
        <f>SUM(J87:O87)</f>
        <v>53329432</v>
      </c>
      <c r="Q87" s="191">
        <f>I87+P87</f>
        <v>54289060</v>
      </c>
    </row>
    <row r="88" spans="3:17" ht="18" customHeight="1">
      <c r="C88" s="130"/>
      <c r="D88" s="133"/>
      <c r="E88" s="287" t="s">
        <v>100</v>
      </c>
      <c r="F88" s="289"/>
      <c r="G88" s="187">
        <v>0</v>
      </c>
      <c r="H88" s="188">
        <v>127583</v>
      </c>
      <c r="I88" s="189">
        <f>SUM(G88:H88)</f>
        <v>127583</v>
      </c>
      <c r="J88" s="190">
        <v>0</v>
      </c>
      <c r="K88" s="224">
        <v>850332</v>
      </c>
      <c r="L88" s="187">
        <v>2585852</v>
      </c>
      <c r="M88" s="187">
        <v>2705874</v>
      </c>
      <c r="N88" s="187">
        <v>1303774</v>
      </c>
      <c r="O88" s="188">
        <v>2872221</v>
      </c>
      <c r="P88" s="187">
        <f>SUM(J88:O88)</f>
        <v>10318053</v>
      </c>
      <c r="Q88" s="191">
        <f>I88+P88</f>
        <v>10445636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7871010</v>
      </c>
      <c r="H90" s="188">
        <f t="shared" si="24"/>
        <v>9424167</v>
      </c>
      <c r="I90" s="189">
        <f t="shared" si="24"/>
        <v>17295177</v>
      </c>
      <c r="J90" s="190">
        <f t="shared" si="24"/>
        <v>0</v>
      </c>
      <c r="K90" s="188">
        <f t="shared" si="24"/>
        <v>14404035</v>
      </c>
      <c r="L90" s="187">
        <f t="shared" si="24"/>
        <v>15578632</v>
      </c>
      <c r="M90" s="187">
        <f t="shared" si="24"/>
        <v>15497439</v>
      </c>
      <c r="N90" s="187">
        <f t="shared" si="24"/>
        <v>12136550</v>
      </c>
      <c r="O90" s="188">
        <f t="shared" si="24"/>
        <v>13121969</v>
      </c>
      <c r="P90" s="187">
        <f t="shared" si="24"/>
        <v>70738625</v>
      </c>
      <c r="Q90" s="191">
        <f t="shared" si="24"/>
        <v>88033802</v>
      </c>
    </row>
    <row r="91" spans="3:17" ht="18" customHeight="1">
      <c r="C91" s="130"/>
      <c r="D91" s="133"/>
      <c r="E91" s="139" t="s">
        <v>102</v>
      </c>
      <c r="F91" s="135"/>
      <c r="G91" s="187">
        <v>4331740</v>
      </c>
      <c r="H91" s="188">
        <v>5919840</v>
      </c>
      <c r="I91" s="189">
        <f>SUM(G91:H91)</f>
        <v>10251580</v>
      </c>
      <c r="J91" s="190">
        <v>0</v>
      </c>
      <c r="K91" s="188">
        <v>11096060</v>
      </c>
      <c r="L91" s="187">
        <v>12752200</v>
      </c>
      <c r="M91" s="187">
        <v>13542760</v>
      </c>
      <c r="N91" s="187">
        <v>10174440</v>
      </c>
      <c r="O91" s="188">
        <v>12334540</v>
      </c>
      <c r="P91" s="187">
        <f>SUM(J91:O91)</f>
        <v>59900000</v>
      </c>
      <c r="Q91" s="191">
        <f>I91+P91</f>
        <v>70151580</v>
      </c>
    </row>
    <row r="92" spans="3:17" ht="18" customHeight="1">
      <c r="C92" s="130"/>
      <c r="D92" s="140"/>
      <c r="E92" s="137" t="s">
        <v>74</v>
      </c>
      <c r="F92" s="141"/>
      <c r="G92" s="187">
        <v>467990</v>
      </c>
      <c r="H92" s="188">
        <v>679162</v>
      </c>
      <c r="I92" s="189">
        <f>SUM(G92:H92)</f>
        <v>1147152</v>
      </c>
      <c r="J92" s="190">
        <v>0</v>
      </c>
      <c r="K92" s="188">
        <v>918615</v>
      </c>
      <c r="L92" s="187">
        <v>749315</v>
      </c>
      <c r="M92" s="187">
        <v>715725</v>
      </c>
      <c r="N92" s="187">
        <v>652620</v>
      </c>
      <c r="O92" s="188">
        <v>138629</v>
      </c>
      <c r="P92" s="187">
        <f>SUM(J92:O92)</f>
        <v>3174904</v>
      </c>
      <c r="Q92" s="191">
        <f>I92+P92</f>
        <v>4322056</v>
      </c>
    </row>
    <row r="93" spans="3:17" ht="18" customHeight="1">
      <c r="C93" s="130"/>
      <c r="D93" s="142"/>
      <c r="E93" s="134" t="s">
        <v>75</v>
      </c>
      <c r="F93" s="143"/>
      <c r="G93" s="187">
        <v>3071280</v>
      </c>
      <c r="H93" s="188">
        <v>2825165</v>
      </c>
      <c r="I93" s="189">
        <f>SUM(G93:H93)</f>
        <v>5896445</v>
      </c>
      <c r="J93" s="190">
        <v>0</v>
      </c>
      <c r="K93" s="188">
        <v>2389360</v>
      </c>
      <c r="L93" s="187">
        <v>2077117</v>
      </c>
      <c r="M93" s="187">
        <v>1238954</v>
      </c>
      <c r="N93" s="187">
        <v>1309490</v>
      </c>
      <c r="O93" s="188">
        <v>648800</v>
      </c>
      <c r="P93" s="187">
        <f>SUM(J93:O93)</f>
        <v>7663721</v>
      </c>
      <c r="Q93" s="191">
        <f>I93+P93</f>
        <v>13560166</v>
      </c>
    </row>
    <row r="94" spans="3:17" ht="18" customHeight="1">
      <c r="C94" s="130"/>
      <c r="D94" s="133" t="s">
        <v>76</v>
      </c>
      <c r="E94" s="144"/>
      <c r="F94" s="144"/>
      <c r="G94" s="187">
        <v>5414738</v>
      </c>
      <c r="H94" s="188">
        <v>9940458</v>
      </c>
      <c r="I94" s="189">
        <f>SUM(G94:H94)</f>
        <v>15355196</v>
      </c>
      <c r="J94" s="190">
        <v>0</v>
      </c>
      <c r="K94" s="188">
        <v>26618820</v>
      </c>
      <c r="L94" s="187">
        <v>24768355</v>
      </c>
      <c r="M94" s="187">
        <v>26844275</v>
      </c>
      <c r="N94" s="187">
        <v>19886417</v>
      </c>
      <c r="O94" s="188">
        <v>21822457</v>
      </c>
      <c r="P94" s="187">
        <f>SUM(J94:O94)</f>
        <v>119940324</v>
      </c>
      <c r="Q94" s="191">
        <f>I94+P94</f>
        <v>135295520</v>
      </c>
    </row>
    <row r="95" spans="3:17" ht="18" customHeight="1">
      <c r="C95" s="145"/>
      <c r="D95" s="146" t="s">
        <v>103</v>
      </c>
      <c r="E95" s="147"/>
      <c r="F95" s="147"/>
      <c r="G95" s="192">
        <v>9739748</v>
      </c>
      <c r="H95" s="193">
        <v>7047854</v>
      </c>
      <c r="I95" s="194">
        <f>SUM(G95:H95)</f>
        <v>16787602</v>
      </c>
      <c r="J95" s="195">
        <v>0</v>
      </c>
      <c r="K95" s="193">
        <v>26067565</v>
      </c>
      <c r="L95" s="192">
        <v>19039865</v>
      </c>
      <c r="M95" s="192">
        <v>17294913</v>
      </c>
      <c r="N95" s="192">
        <v>9734041</v>
      </c>
      <c r="O95" s="193">
        <v>9364316</v>
      </c>
      <c r="P95" s="194">
        <f>SUM(J95:O95)</f>
        <v>81500700</v>
      </c>
      <c r="Q95" s="196">
        <f>I95+P95</f>
        <v>98288302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195974</v>
      </c>
      <c r="H96" s="183">
        <f t="shared" si="25"/>
        <v>2121207</v>
      </c>
      <c r="I96" s="184">
        <f t="shared" si="25"/>
        <v>2317181</v>
      </c>
      <c r="J96" s="185">
        <f t="shared" si="25"/>
        <v>0</v>
      </c>
      <c r="K96" s="223">
        <f t="shared" si="25"/>
        <v>24447871</v>
      </c>
      <c r="L96" s="182">
        <f t="shared" si="25"/>
        <v>26614530</v>
      </c>
      <c r="M96" s="182">
        <f t="shared" si="25"/>
        <v>38031992</v>
      </c>
      <c r="N96" s="182">
        <f t="shared" si="25"/>
        <v>20460698</v>
      </c>
      <c r="O96" s="183">
        <f t="shared" si="25"/>
        <v>15531918</v>
      </c>
      <c r="P96" s="182">
        <f t="shared" si="25"/>
        <v>125087009</v>
      </c>
      <c r="Q96" s="186">
        <f>SUM(Q97:Q102)</f>
        <v>127404190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72668</v>
      </c>
      <c r="I98" s="189">
        <f>SUM(G98:H98)</f>
        <v>72668</v>
      </c>
      <c r="J98" s="190">
        <v>0</v>
      </c>
      <c r="K98" s="224">
        <v>1918473</v>
      </c>
      <c r="L98" s="187">
        <v>2679382</v>
      </c>
      <c r="M98" s="187">
        <v>3849067</v>
      </c>
      <c r="N98" s="187">
        <v>2327236</v>
      </c>
      <c r="O98" s="188">
        <v>2273018</v>
      </c>
      <c r="P98" s="187">
        <f t="shared" si="26"/>
        <v>13047176</v>
      </c>
      <c r="Q98" s="191">
        <f>I98+P98</f>
        <v>13119844</v>
      </c>
    </row>
    <row r="99" spans="3:17" ht="18" customHeight="1">
      <c r="C99" s="130"/>
      <c r="D99" s="287" t="s">
        <v>80</v>
      </c>
      <c r="E99" s="288"/>
      <c r="F99" s="289"/>
      <c r="G99" s="187">
        <v>195974</v>
      </c>
      <c r="H99" s="188">
        <v>431968</v>
      </c>
      <c r="I99" s="189">
        <f>SUM(G99:H99)</f>
        <v>627942</v>
      </c>
      <c r="J99" s="190">
        <v>0</v>
      </c>
      <c r="K99" s="224">
        <v>3245761</v>
      </c>
      <c r="L99" s="187">
        <v>5589586</v>
      </c>
      <c r="M99" s="187">
        <v>5721771</v>
      </c>
      <c r="N99" s="187">
        <v>3195894</v>
      </c>
      <c r="O99" s="188">
        <v>2200211</v>
      </c>
      <c r="P99" s="187">
        <f>SUM(J99:O99)</f>
        <v>19953223</v>
      </c>
      <c r="Q99" s="191">
        <f t="shared" si="27"/>
        <v>20581165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1616571</v>
      </c>
      <c r="I100" s="189">
        <f>SUM(G100:H100)</f>
        <v>1616571</v>
      </c>
      <c r="J100" s="200"/>
      <c r="K100" s="224">
        <v>19283637</v>
      </c>
      <c r="L100" s="187">
        <v>18345562</v>
      </c>
      <c r="M100" s="187">
        <v>28461154</v>
      </c>
      <c r="N100" s="187">
        <v>14937568</v>
      </c>
      <c r="O100" s="188">
        <v>11058689</v>
      </c>
      <c r="P100" s="187">
        <f t="shared" si="26"/>
        <v>92086610</v>
      </c>
      <c r="Q100" s="191">
        <f t="shared" si="27"/>
        <v>93703181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0" t="s">
        <v>83</v>
      </c>
      <c r="E102" s="291"/>
      <c r="F102" s="292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52512673</v>
      </c>
      <c r="L103" s="182">
        <f t="shared" si="28"/>
        <v>90103385</v>
      </c>
      <c r="M103" s="182">
        <f t="shared" si="28"/>
        <v>164135305</v>
      </c>
      <c r="N103" s="182">
        <f t="shared" si="28"/>
        <v>167984924</v>
      </c>
      <c r="O103" s="183">
        <f t="shared" si="28"/>
        <v>225140018</v>
      </c>
      <c r="P103" s="182">
        <f t="shared" si="28"/>
        <v>699876305</v>
      </c>
      <c r="Q103" s="186">
        <f>SUM(Q104:Q106)</f>
        <v>699876305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10733454</v>
      </c>
      <c r="L104" s="187">
        <v>37338148</v>
      </c>
      <c r="M104" s="187">
        <v>81305923</v>
      </c>
      <c r="N104" s="187">
        <v>91058743</v>
      </c>
      <c r="O104" s="188">
        <v>131293473</v>
      </c>
      <c r="P104" s="187">
        <f>SUM(J104:O104)</f>
        <v>351729741</v>
      </c>
      <c r="Q104" s="191">
        <f>I104+P104</f>
        <v>351729741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40985429</v>
      </c>
      <c r="L105" s="187">
        <v>51400761</v>
      </c>
      <c r="M105" s="187">
        <v>78882403</v>
      </c>
      <c r="N105" s="187">
        <v>64885991</v>
      </c>
      <c r="O105" s="188">
        <v>47010689</v>
      </c>
      <c r="P105" s="187">
        <f>SUM(J105:O105)</f>
        <v>283165273</v>
      </c>
      <c r="Q105" s="191">
        <f>I105+P105</f>
        <v>283165273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793790</v>
      </c>
      <c r="L106" s="209">
        <v>1364476</v>
      </c>
      <c r="M106" s="209">
        <v>3946979</v>
      </c>
      <c r="N106" s="209">
        <v>12040190</v>
      </c>
      <c r="O106" s="208">
        <v>46835856</v>
      </c>
      <c r="P106" s="209">
        <f>SUM(J106:O106)</f>
        <v>64981291</v>
      </c>
      <c r="Q106" s="210">
        <f>I106+P106</f>
        <v>64981291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73991082</v>
      </c>
      <c r="H107" s="212">
        <f t="shared" si="29"/>
        <v>99178399</v>
      </c>
      <c r="I107" s="213">
        <f t="shared" si="29"/>
        <v>173169481</v>
      </c>
      <c r="J107" s="214">
        <f t="shared" si="29"/>
        <v>0</v>
      </c>
      <c r="K107" s="227">
        <f t="shared" si="29"/>
        <v>298218510</v>
      </c>
      <c r="L107" s="211">
        <f t="shared" si="29"/>
        <v>333335110</v>
      </c>
      <c r="M107" s="211">
        <f t="shared" si="29"/>
        <v>426850765</v>
      </c>
      <c r="N107" s="211">
        <f t="shared" si="29"/>
        <v>346635426</v>
      </c>
      <c r="O107" s="212">
        <f t="shared" si="29"/>
        <v>417466139</v>
      </c>
      <c r="P107" s="211">
        <f t="shared" si="29"/>
        <v>1822505950</v>
      </c>
      <c r="Q107" s="215">
        <f>Q76+Q96+Q103</f>
        <v>1995675431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67388337</v>
      </c>
      <c r="H109" s="183">
        <f t="shared" si="30"/>
        <v>88055418</v>
      </c>
      <c r="I109" s="184">
        <f t="shared" si="30"/>
        <v>155443755</v>
      </c>
      <c r="J109" s="185">
        <f t="shared" si="30"/>
        <v>0</v>
      </c>
      <c r="K109" s="223">
        <f t="shared" si="30"/>
        <v>201737526</v>
      </c>
      <c r="L109" s="182">
        <f t="shared" si="30"/>
        <v>196858350</v>
      </c>
      <c r="M109" s="182">
        <f t="shared" si="30"/>
        <v>203904964</v>
      </c>
      <c r="N109" s="182">
        <f t="shared" si="30"/>
        <v>143343647</v>
      </c>
      <c r="O109" s="183">
        <f t="shared" si="30"/>
        <v>160050627</v>
      </c>
      <c r="P109" s="182">
        <f t="shared" si="30"/>
        <v>905895114</v>
      </c>
      <c r="Q109" s="186">
        <f t="shared" si="30"/>
        <v>1061338869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28386775</v>
      </c>
      <c r="H110" s="188">
        <f t="shared" si="31"/>
        <v>30045928</v>
      </c>
      <c r="I110" s="189">
        <f t="shared" si="31"/>
        <v>58432703</v>
      </c>
      <c r="J110" s="190">
        <f t="shared" si="31"/>
        <v>0</v>
      </c>
      <c r="K110" s="224">
        <f t="shared" si="31"/>
        <v>69509281</v>
      </c>
      <c r="L110" s="187">
        <f t="shared" si="31"/>
        <v>66755119</v>
      </c>
      <c r="M110" s="187">
        <f t="shared" si="31"/>
        <v>76784691</v>
      </c>
      <c r="N110" s="187">
        <f t="shared" si="31"/>
        <v>60384643</v>
      </c>
      <c r="O110" s="188">
        <f t="shared" si="31"/>
        <v>88644506</v>
      </c>
      <c r="P110" s="187">
        <f t="shared" si="31"/>
        <v>362078240</v>
      </c>
      <c r="Q110" s="191">
        <f t="shared" si="31"/>
        <v>420510943</v>
      </c>
    </row>
    <row r="111" spans="3:17" ht="18" customHeight="1">
      <c r="C111" s="130"/>
      <c r="D111" s="133"/>
      <c r="E111" s="134" t="s">
        <v>92</v>
      </c>
      <c r="F111" s="135"/>
      <c r="G111" s="187">
        <v>24918772</v>
      </c>
      <c r="H111" s="188">
        <v>21975395</v>
      </c>
      <c r="I111" s="189">
        <f>SUM(G111:H111)</f>
        <v>46894167</v>
      </c>
      <c r="J111" s="190">
        <v>0</v>
      </c>
      <c r="K111" s="224">
        <v>52954025</v>
      </c>
      <c r="L111" s="187">
        <v>50183385</v>
      </c>
      <c r="M111" s="187">
        <v>57539106</v>
      </c>
      <c r="N111" s="187">
        <v>43088532</v>
      </c>
      <c r="O111" s="188">
        <v>55218342</v>
      </c>
      <c r="P111" s="187">
        <f>SUM(J111:O111)</f>
        <v>258983390</v>
      </c>
      <c r="Q111" s="191">
        <f>I111+P111</f>
        <v>305877557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120375</v>
      </c>
      <c r="L112" s="187">
        <v>878734</v>
      </c>
      <c r="M112" s="187">
        <v>1502274</v>
      </c>
      <c r="N112" s="187">
        <v>3643737</v>
      </c>
      <c r="O112" s="188">
        <v>11038021</v>
      </c>
      <c r="P112" s="187">
        <f>SUM(J112:O112)</f>
        <v>17183141</v>
      </c>
      <c r="Q112" s="191">
        <f>I112+P112</f>
        <v>17183141</v>
      </c>
    </row>
    <row r="113" spans="3:17" ht="18" customHeight="1">
      <c r="C113" s="130"/>
      <c r="D113" s="133"/>
      <c r="E113" s="134" t="s">
        <v>94</v>
      </c>
      <c r="F113" s="135"/>
      <c r="G113" s="187">
        <v>1936994</v>
      </c>
      <c r="H113" s="188">
        <v>6608647</v>
      </c>
      <c r="I113" s="189">
        <f>SUM(G113:H113)</f>
        <v>8545641</v>
      </c>
      <c r="J113" s="190">
        <v>0</v>
      </c>
      <c r="K113" s="224">
        <v>12526020</v>
      </c>
      <c r="L113" s="187">
        <v>11453416</v>
      </c>
      <c r="M113" s="187">
        <v>13396188</v>
      </c>
      <c r="N113" s="187">
        <v>10399251</v>
      </c>
      <c r="O113" s="188">
        <v>18385607</v>
      </c>
      <c r="P113" s="187">
        <f>SUM(J113:O113)</f>
        <v>66160482</v>
      </c>
      <c r="Q113" s="191">
        <f>I113+P113</f>
        <v>74706123</v>
      </c>
    </row>
    <row r="114" spans="3:17" ht="18" customHeight="1">
      <c r="C114" s="130"/>
      <c r="D114" s="133"/>
      <c r="E114" s="134" t="s">
        <v>95</v>
      </c>
      <c r="F114" s="135"/>
      <c r="G114" s="187">
        <v>402949</v>
      </c>
      <c r="H114" s="188">
        <v>328516</v>
      </c>
      <c r="I114" s="189">
        <f>SUM(G114:H114)</f>
        <v>731465</v>
      </c>
      <c r="J114" s="190">
        <v>0</v>
      </c>
      <c r="K114" s="224">
        <v>778931</v>
      </c>
      <c r="L114" s="187">
        <v>820034</v>
      </c>
      <c r="M114" s="187">
        <v>472623</v>
      </c>
      <c r="N114" s="187">
        <v>531973</v>
      </c>
      <c r="O114" s="188">
        <v>603866</v>
      </c>
      <c r="P114" s="187">
        <f>SUM(J114:O114)</f>
        <v>3207427</v>
      </c>
      <c r="Q114" s="191">
        <f>I114+P114</f>
        <v>3938892</v>
      </c>
    </row>
    <row r="115" spans="3:17" ht="18" customHeight="1">
      <c r="C115" s="130"/>
      <c r="D115" s="133"/>
      <c r="E115" s="293" t="s">
        <v>105</v>
      </c>
      <c r="F115" s="294"/>
      <c r="G115" s="187">
        <v>1128060</v>
      </c>
      <c r="H115" s="188">
        <v>1133370</v>
      </c>
      <c r="I115" s="189">
        <f>SUM(G115:H115)</f>
        <v>2261430</v>
      </c>
      <c r="J115" s="190">
        <v>0</v>
      </c>
      <c r="K115" s="224">
        <v>3129930</v>
      </c>
      <c r="L115" s="187">
        <v>3419550</v>
      </c>
      <c r="M115" s="187">
        <v>3874500</v>
      </c>
      <c r="N115" s="187">
        <v>2721150</v>
      </c>
      <c r="O115" s="188">
        <v>3398670</v>
      </c>
      <c r="P115" s="187">
        <f>SUM(J115:O115)</f>
        <v>16543800</v>
      </c>
      <c r="Q115" s="191">
        <f>I115+P115</f>
        <v>18805230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17196851</v>
      </c>
      <c r="H116" s="188">
        <f t="shared" si="32"/>
        <v>32662861</v>
      </c>
      <c r="I116" s="189">
        <f t="shared" si="32"/>
        <v>49859712</v>
      </c>
      <c r="J116" s="190">
        <f t="shared" si="32"/>
        <v>0</v>
      </c>
      <c r="K116" s="224">
        <f t="shared" si="32"/>
        <v>63191041</v>
      </c>
      <c r="L116" s="187">
        <f t="shared" si="32"/>
        <v>61644723</v>
      </c>
      <c r="M116" s="187">
        <f t="shared" si="32"/>
        <v>56765519</v>
      </c>
      <c r="N116" s="187">
        <f t="shared" si="32"/>
        <v>32484839</v>
      </c>
      <c r="O116" s="188">
        <f t="shared" si="32"/>
        <v>19338581</v>
      </c>
      <c r="P116" s="187">
        <f t="shared" si="32"/>
        <v>233424703</v>
      </c>
      <c r="Q116" s="191">
        <f t="shared" si="32"/>
        <v>283284415</v>
      </c>
    </row>
    <row r="117" spans="3:17" ht="18" customHeight="1">
      <c r="C117" s="130"/>
      <c r="D117" s="133"/>
      <c r="E117" s="137" t="s">
        <v>97</v>
      </c>
      <c r="F117" s="137"/>
      <c r="G117" s="187">
        <v>13966685</v>
      </c>
      <c r="H117" s="188">
        <v>25478619</v>
      </c>
      <c r="I117" s="189">
        <f>SUM(G117:H117)</f>
        <v>39445304</v>
      </c>
      <c r="J117" s="190">
        <v>0</v>
      </c>
      <c r="K117" s="224">
        <v>53216111</v>
      </c>
      <c r="L117" s="187">
        <v>50114067</v>
      </c>
      <c r="M117" s="187">
        <v>45871509</v>
      </c>
      <c r="N117" s="187">
        <v>27128876</v>
      </c>
      <c r="O117" s="188">
        <v>17663985</v>
      </c>
      <c r="P117" s="187">
        <f>SUM(J117:O117)</f>
        <v>193994548</v>
      </c>
      <c r="Q117" s="191">
        <f>I117+P117</f>
        <v>233439852</v>
      </c>
    </row>
    <row r="118" spans="3:17" ht="18" customHeight="1">
      <c r="C118" s="130"/>
      <c r="D118" s="133"/>
      <c r="E118" s="137" t="s">
        <v>98</v>
      </c>
      <c r="F118" s="137"/>
      <c r="G118" s="187">
        <v>3230166</v>
      </c>
      <c r="H118" s="188">
        <v>7184242</v>
      </c>
      <c r="I118" s="189">
        <f>SUM(G118:H118)</f>
        <v>10414408</v>
      </c>
      <c r="J118" s="190">
        <v>0</v>
      </c>
      <c r="K118" s="224">
        <v>9974930</v>
      </c>
      <c r="L118" s="187">
        <v>11530656</v>
      </c>
      <c r="M118" s="187">
        <v>10894010</v>
      </c>
      <c r="N118" s="187">
        <v>5355963</v>
      </c>
      <c r="O118" s="188">
        <v>1674596</v>
      </c>
      <c r="P118" s="187">
        <f>SUM(J118:O118)</f>
        <v>39430155</v>
      </c>
      <c r="Q118" s="191">
        <f>I118+P118</f>
        <v>49844563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107832</v>
      </c>
      <c r="H119" s="188">
        <f t="shared" si="33"/>
        <v>870642</v>
      </c>
      <c r="I119" s="189">
        <f t="shared" si="33"/>
        <v>978474</v>
      </c>
      <c r="J119" s="190">
        <f t="shared" si="33"/>
        <v>0</v>
      </c>
      <c r="K119" s="224">
        <f t="shared" si="33"/>
        <v>6049109</v>
      </c>
      <c r="L119" s="187">
        <f t="shared" si="33"/>
        <v>13106407</v>
      </c>
      <c r="M119" s="187">
        <f t="shared" si="33"/>
        <v>14954075</v>
      </c>
      <c r="N119" s="187">
        <f t="shared" si="33"/>
        <v>11919490</v>
      </c>
      <c r="O119" s="188">
        <f t="shared" si="33"/>
        <v>11253275</v>
      </c>
      <c r="P119" s="187">
        <f t="shared" si="33"/>
        <v>57282356</v>
      </c>
      <c r="Q119" s="191">
        <f t="shared" si="33"/>
        <v>58260830</v>
      </c>
    </row>
    <row r="120" spans="3:17" ht="18" customHeight="1">
      <c r="C120" s="130"/>
      <c r="D120" s="133"/>
      <c r="E120" s="134" t="s">
        <v>99</v>
      </c>
      <c r="F120" s="135"/>
      <c r="G120" s="187">
        <v>107832</v>
      </c>
      <c r="H120" s="188">
        <v>755819</v>
      </c>
      <c r="I120" s="189">
        <f>SUM(G120:H120)</f>
        <v>863651</v>
      </c>
      <c r="J120" s="190">
        <v>0</v>
      </c>
      <c r="K120" s="224">
        <v>5283814</v>
      </c>
      <c r="L120" s="187">
        <v>10779159</v>
      </c>
      <c r="M120" s="187">
        <v>12518806</v>
      </c>
      <c r="N120" s="187">
        <v>10746104</v>
      </c>
      <c r="O120" s="188">
        <v>8668293</v>
      </c>
      <c r="P120" s="187">
        <f>SUM(J120:O120)</f>
        <v>47996176</v>
      </c>
      <c r="Q120" s="191">
        <f>I120+P120</f>
        <v>48859827</v>
      </c>
    </row>
    <row r="121" spans="3:17" ht="18" customHeight="1">
      <c r="C121" s="130"/>
      <c r="D121" s="133"/>
      <c r="E121" s="287" t="s">
        <v>100</v>
      </c>
      <c r="F121" s="289"/>
      <c r="G121" s="187">
        <v>0</v>
      </c>
      <c r="H121" s="188">
        <v>114823</v>
      </c>
      <c r="I121" s="189">
        <f>SUM(G121:H121)</f>
        <v>114823</v>
      </c>
      <c r="J121" s="190">
        <v>0</v>
      </c>
      <c r="K121" s="224">
        <v>765295</v>
      </c>
      <c r="L121" s="187">
        <v>2327248</v>
      </c>
      <c r="M121" s="187">
        <v>2435269</v>
      </c>
      <c r="N121" s="187">
        <v>1173386</v>
      </c>
      <c r="O121" s="188">
        <v>2584982</v>
      </c>
      <c r="P121" s="187">
        <f>SUM(J121:O121)</f>
        <v>9286180</v>
      </c>
      <c r="Q121" s="191">
        <f>I121+P121</f>
        <v>9401003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7083907</v>
      </c>
      <c r="H123" s="188">
        <f t="shared" si="34"/>
        <v>8481746</v>
      </c>
      <c r="I123" s="189">
        <f t="shared" si="34"/>
        <v>15565653</v>
      </c>
      <c r="J123" s="190">
        <f t="shared" si="34"/>
        <v>0</v>
      </c>
      <c r="K123" s="188">
        <f t="shared" si="34"/>
        <v>12963628</v>
      </c>
      <c r="L123" s="187">
        <f t="shared" si="34"/>
        <v>14020767</v>
      </c>
      <c r="M123" s="187">
        <f t="shared" si="34"/>
        <v>13945993</v>
      </c>
      <c r="N123" s="187">
        <f t="shared" si="34"/>
        <v>10922895</v>
      </c>
      <c r="O123" s="188">
        <f t="shared" si="34"/>
        <v>11809772</v>
      </c>
      <c r="P123" s="187">
        <f t="shared" si="34"/>
        <v>63663055</v>
      </c>
      <c r="Q123" s="191">
        <f t="shared" si="34"/>
        <v>79228708</v>
      </c>
    </row>
    <row r="124" spans="3:17" ht="18" customHeight="1">
      <c r="C124" s="130"/>
      <c r="D124" s="133"/>
      <c r="E124" s="139" t="s">
        <v>102</v>
      </c>
      <c r="F124" s="135"/>
      <c r="G124" s="187">
        <v>3898566</v>
      </c>
      <c r="H124" s="188">
        <v>5327856</v>
      </c>
      <c r="I124" s="189">
        <f>SUM(G124:H124)</f>
        <v>9226422</v>
      </c>
      <c r="J124" s="190">
        <v>0</v>
      </c>
      <c r="K124" s="188">
        <v>9986454</v>
      </c>
      <c r="L124" s="187">
        <v>11476980</v>
      </c>
      <c r="M124" s="187">
        <v>12186784</v>
      </c>
      <c r="N124" s="187">
        <v>9156996</v>
      </c>
      <c r="O124" s="188">
        <v>11101086</v>
      </c>
      <c r="P124" s="187">
        <f>SUM(J124:O124)</f>
        <v>53908300</v>
      </c>
      <c r="Q124" s="191">
        <f>I124+P124</f>
        <v>63134722</v>
      </c>
    </row>
    <row r="125" spans="3:17" ht="18" customHeight="1">
      <c r="C125" s="130"/>
      <c r="D125" s="140"/>
      <c r="E125" s="137" t="s">
        <v>74</v>
      </c>
      <c r="F125" s="141"/>
      <c r="G125" s="187">
        <v>421189</v>
      </c>
      <c r="H125" s="188">
        <v>611245</v>
      </c>
      <c r="I125" s="189">
        <f>SUM(G125:H125)</f>
        <v>1032434</v>
      </c>
      <c r="J125" s="190">
        <v>0</v>
      </c>
      <c r="K125" s="188">
        <v>826751</v>
      </c>
      <c r="L125" s="187">
        <v>674383</v>
      </c>
      <c r="M125" s="187">
        <v>644152</v>
      </c>
      <c r="N125" s="187">
        <v>587358</v>
      </c>
      <c r="O125" s="188">
        <v>124766</v>
      </c>
      <c r="P125" s="187">
        <f>SUM(J125:O125)</f>
        <v>2857410</v>
      </c>
      <c r="Q125" s="191">
        <f>I125+P125</f>
        <v>3889844</v>
      </c>
    </row>
    <row r="126" spans="3:17" ht="18" customHeight="1">
      <c r="C126" s="130"/>
      <c r="D126" s="142"/>
      <c r="E126" s="134" t="s">
        <v>75</v>
      </c>
      <c r="F126" s="143"/>
      <c r="G126" s="187">
        <v>2764152</v>
      </c>
      <c r="H126" s="188">
        <v>2542645</v>
      </c>
      <c r="I126" s="189">
        <f>SUM(G126:H126)</f>
        <v>5306797</v>
      </c>
      <c r="J126" s="190">
        <v>0</v>
      </c>
      <c r="K126" s="188">
        <v>2150423</v>
      </c>
      <c r="L126" s="187">
        <v>1869404</v>
      </c>
      <c r="M126" s="187">
        <v>1115057</v>
      </c>
      <c r="N126" s="187">
        <v>1178541</v>
      </c>
      <c r="O126" s="188">
        <v>583920</v>
      </c>
      <c r="P126" s="187">
        <f>SUM(J126:O126)</f>
        <v>6897345</v>
      </c>
      <c r="Q126" s="191">
        <f>I126+P126</f>
        <v>12204142</v>
      </c>
    </row>
    <row r="127" spans="3:17" ht="18" customHeight="1">
      <c r="C127" s="130"/>
      <c r="D127" s="133" t="s">
        <v>76</v>
      </c>
      <c r="E127" s="144"/>
      <c r="F127" s="144"/>
      <c r="G127" s="187">
        <v>4873224</v>
      </c>
      <c r="H127" s="188">
        <v>8946387</v>
      </c>
      <c r="I127" s="189">
        <f>SUM(G127:H127)</f>
        <v>13819611</v>
      </c>
      <c r="J127" s="190">
        <v>0</v>
      </c>
      <c r="K127" s="188">
        <v>23956902</v>
      </c>
      <c r="L127" s="187">
        <v>22291469</v>
      </c>
      <c r="M127" s="187">
        <v>24159773</v>
      </c>
      <c r="N127" s="187">
        <v>17897739</v>
      </c>
      <c r="O127" s="188">
        <v>19640177</v>
      </c>
      <c r="P127" s="187">
        <f>SUM(J127:O127)</f>
        <v>107946060</v>
      </c>
      <c r="Q127" s="191">
        <f>I127+P127</f>
        <v>121765671</v>
      </c>
    </row>
    <row r="128" spans="3:17" ht="18" customHeight="1">
      <c r="C128" s="145"/>
      <c r="D128" s="146" t="s">
        <v>103</v>
      </c>
      <c r="E128" s="147"/>
      <c r="F128" s="147"/>
      <c r="G128" s="192">
        <v>9739748</v>
      </c>
      <c r="H128" s="193">
        <v>7047854</v>
      </c>
      <c r="I128" s="194">
        <f>SUM(G128:H128)</f>
        <v>16787602</v>
      </c>
      <c r="J128" s="195">
        <v>0</v>
      </c>
      <c r="K128" s="193">
        <v>26067565</v>
      </c>
      <c r="L128" s="192">
        <v>19039865</v>
      </c>
      <c r="M128" s="192">
        <v>17294913</v>
      </c>
      <c r="N128" s="192">
        <v>9734041</v>
      </c>
      <c r="O128" s="193">
        <v>9364316</v>
      </c>
      <c r="P128" s="194">
        <f>SUM(J128:O128)</f>
        <v>81500700</v>
      </c>
      <c r="Q128" s="196">
        <f>I128+P128</f>
        <v>98288302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176376</v>
      </c>
      <c r="H129" s="183">
        <f t="shared" si="35"/>
        <v>1909082</v>
      </c>
      <c r="I129" s="184">
        <f t="shared" si="35"/>
        <v>2085458</v>
      </c>
      <c r="J129" s="185">
        <f t="shared" si="35"/>
        <v>0</v>
      </c>
      <c r="K129" s="223">
        <f t="shared" si="35"/>
        <v>22003048</v>
      </c>
      <c r="L129" s="182">
        <f t="shared" si="35"/>
        <v>23953017</v>
      </c>
      <c r="M129" s="182">
        <f t="shared" si="35"/>
        <v>34228731</v>
      </c>
      <c r="N129" s="182">
        <f t="shared" si="35"/>
        <v>18414591</v>
      </c>
      <c r="O129" s="183">
        <f t="shared" si="35"/>
        <v>13978691</v>
      </c>
      <c r="P129" s="182">
        <f t="shared" si="35"/>
        <v>112578078</v>
      </c>
      <c r="Q129" s="186">
        <f t="shared" si="35"/>
        <v>114663536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65401</v>
      </c>
      <c r="I131" s="189">
        <f>SUM(G131:H131)</f>
        <v>65401</v>
      </c>
      <c r="J131" s="190">
        <v>0</v>
      </c>
      <c r="K131" s="224">
        <v>1726614</v>
      </c>
      <c r="L131" s="187">
        <v>2411433</v>
      </c>
      <c r="M131" s="187">
        <v>3464144</v>
      </c>
      <c r="N131" s="187">
        <v>2094504</v>
      </c>
      <c r="O131" s="188">
        <v>2045707</v>
      </c>
      <c r="P131" s="187">
        <f t="shared" si="36"/>
        <v>11742402</v>
      </c>
      <c r="Q131" s="191">
        <f t="shared" si="37"/>
        <v>11807803</v>
      </c>
    </row>
    <row r="132" spans="3:17" ht="18" customHeight="1">
      <c r="C132" s="130"/>
      <c r="D132" s="287" t="s">
        <v>80</v>
      </c>
      <c r="E132" s="288"/>
      <c r="F132" s="289"/>
      <c r="G132" s="187">
        <v>176376</v>
      </c>
      <c r="H132" s="188">
        <v>388769</v>
      </c>
      <c r="I132" s="189">
        <f>SUM(G132:H132)</f>
        <v>565145</v>
      </c>
      <c r="J132" s="190">
        <v>0</v>
      </c>
      <c r="K132" s="224">
        <v>2921176</v>
      </c>
      <c r="L132" s="187">
        <v>5030609</v>
      </c>
      <c r="M132" s="187">
        <v>5149587</v>
      </c>
      <c r="N132" s="187">
        <v>2876301</v>
      </c>
      <c r="O132" s="188">
        <v>1980187</v>
      </c>
      <c r="P132" s="187">
        <f t="shared" si="36"/>
        <v>17957860</v>
      </c>
      <c r="Q132" s="191">
        <f t="shared" si="37"/>
        <v>18523005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1454912</v>
      </c>
      <c r="I133" s="189">
        <f>SUM(G133:H133)</f>
        <v>1454912</v>
      </c>
      <c r="J133" s="200"/>
      <c r="K133" s="224">
        <v>17355258</v>
      </c>
      <c r="L133" s="187">
        <v>16510975</v>
      </c>
      <c r="M133" s="187">
        <v>25615000</v>
      </c>
      <c r="N133" s="187">
        <v>13443786</v>
      </c>
      <c r="O133" s="188">
        <v>9952797</v>
      </c>
      <c r="P133" s="187">
        <f t="shared" si="36"/>
        <v>82877816</v>
      </c>
      <c r="Q133" s="191">
        <f t="shared" si="37"/>
        <v>84332728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0" t="s">
        <v>83</v>
      </c>
      <c r="E135" s="291"/>
      <c r="F135" s="292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47277438</v>
      </c>
      <c r="L136" s="182">
        <f t="shared" si="38"/>
        <v>81148416</v>
      </c>
      <c r="M136" s="182">
        <f t="shared" si="38"/>
        <v>147771061</v>
      </c>
      <c r="N136" s="182">
        <f t="shared" si="38"/>
        <v>151365392</v>
      </c>
      <c r="O136" s="183">
        <f t="shared" si="38"/>
        <v>202804883</v>
      </c>
      <c r="P136" s="182">
        <f t="shared" si="38"/>
        <v>630367190</v>
      </c>
      <c r="Q136" s="186">
        <f t="shared" si="38"/>
        <v>630367190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9676211</v>
      </c>
      <c r="L137" s="187">
        <v>33659798</v>
      </c>
      <c r="M137" s="187">
        <v>73206735</v>
      </c>
      <c r="N137" s="187">
        <v>82131935</v>
      </c>
      <c r="O137" s="188">
        <v>118343114</v>
      </c>
      <c r="P137" s="187">
        <f>SUM(J137:O137)</f>
        <v>317017793</v>
      </c>
      <c r="Q137" s="191">
        <f>I137+P137</f>
        <v>317017793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36886817</v>
      </c>
      <c r="L138" s="187">
        <v>46260593</v>
      </c>
      <c r="M138" s="187">
        <v>71012050</v>
      </c>
      <c r="N138" s="187">
        <v>58397300</v>
      </c>
      <c r="O138" s="188">
        <v>42309556</v>
      </c>
      <c r="P138" s="187">
        <f>SUM(J138:O138)</f>
        <v>254866316</v>
      </c>
      <c r="Q138" s="191">
        <f>I138+P138</f>
        <v>254866316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714410</v>
      </c>
      <c r="L139" s="209">
        <v>1228025</v>
      </c>
      <c r="M139" s="209">
        <v>3552276</v>
      </c>
      <c r="N139" s="209">
        <v>10836157</v>
      </c>
      <c r="O139" s="208">
        <v>42152213</v>
      </c>
      <c r="P139" s="209">
        <f>SUM(J139:O139)</f>
        <v>58483081</v>
      </c>
      <c r="Q139" s="210">
        <f>I139+P139</f>
        <v>58483081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67564713</v>
      </c>
      <c r="H140" s="212">
        <f t="shared" si="39"/>
        <v>89964500</v>
      </c>
      <c r="I140" s="213">
        <f t="shared" si="39"/>
        <v>157529213</v>
      </c>
      <c r="J140" s="214">
        <f t="shared" si="39"/>
        <v>0</v>
      </c>
      <c r="K140" s="227">
        <f t="shared" si="39"/>
        <v>271018012</v>
      </c>
      <c r="L140" s="211">
        <f t="shared" si="39"/>
        <v>301959783</v>
      </c>
      <c r="M140" s="211">
        <f t="shared" si="39"/>
        <v>385904756</v>
      </c>
      <c r="N140" s="211">
        <f t="shared" si="39"/>
        <v>313123630</v>
      </c>
      <c r="O140" s="212">
        <f t="shared" si="39"/>
        <v>376834201</v>
      </c>
      <c r="P140" s="211">
        <f t="shared" si="39"/>
        <v>1648840382</v>
      </c>
      <c r="Q140" s="215">
        <f t="shared" si="39"/>
        <v>1806369595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平成２３年１２月月報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4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10</v>
      </c>
      <c r="I11" s="184">
        <f t="shared" si="0"/>
        <v>12</v>
      </c>
      <c r="J11" s="185">
        <f t="shared" si="0"/>
        <v>0</v>
      </c>
      <c r="K11" s="228">
        <f t="shared" si="0"/>
        <v>217</v>
      </c>
      <c r="L11" s="221">
        <f t="shared" si="0"/>
        <v>346</v>
      </c>
      <c r="M11" s="221">
        <f t="shared" si="0"/>
        <v>504</v>
      </c>
      <c r="N11" s="221">
        <f t="shared" si="0"/>
        <v>494</v>
      </c>
      <c r="O11" s="221">
        <f t="shared" si="0"/>
        <v>527</v>
      </c>
      <c r="P11" s="184">
        <f t="shared" si="0"/>
        <v>2088</v>
      </c>
      <c r="Q11" s="186">
        <f t="shared" si="0"/>
        <v>2100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35</v>
      </c>
      <c r="L12" s="221">
        <v>113</v>
      </c>
      <c r="M12" s="221">
        <v>236</v>
      </c>
      <c r="N12" s="221">
        <v>259</v>
      </c>
      <c r="O12" s="221">
        <v>317</v>
      </c>
      <c r="P12" s="219">
        <f aca="true" t="shared" si="2" ref="P12:P18">SUM(J12:O12)</f>
        <v>960</v>
      </c>
      <c r="Q12" s="222">
        <f aca="true" t="shared" si="3" ref="Q12:Q18">I12+P12</f>
        <v>960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101</v>
      </c>
      <c r="L13" s="221">
        <v>122</v>
      </c>
      <c r="M13" s="221">
        <v>169</v>
      </c>
      <c r="N13" s="221">
        <v>137</v>
      </c>
      <c r="O13" s="221">
        <v>92</v>
      </c>
      <c r="P13" s="219">
        <f t="shared" si="2"/>
        <v>621</v>
      </c>
      <c r="Q13" s="222">
        <f t="shared" si="3"/>
        <v>621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5</v>
      </c>
      <c r="M14" s="221">
        <v>8</v>
      </c>
      <c r="N14" s="221">
        <v>21</v>
      </c>
      <c r="O14" s="221">
        <v>63</v>
      </c>
      <c r="P14" s="219">
        <f t="shared" si="2"/>
        <v>99</v>
      </c>
      <c r="Q14" s="222">
        <f t="shared" si="3"/>
        <v>99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10</v>
      </c>
      <c r="I16" s="219">
        <f t="shared" si="1"/>
        <v>12</v>
      </c>
      <c r="J16" s="220">
        <v>0</v>
      </c>
      <c r="K16" s="229">
        <v>73</v>
      </c>
      <c r="L16" s="221">
        <v>90</v>
      </c>
      <c r="M16" s="221">
        <v>77</v>
      </c>
      <c r="N16" s="221">
        <v>69</v>
      </c>
      <c r="O16" s="221">
        <v>46</v>
      </c>
      <c r="P16" s="219">
        <f t="shared" si="2"/>
        <v>355</v>
      </c>
      <c r="Q16" s="222">
        <f t="shared" si="3"/>
        <v>367</v>
      </c>
    </row>
    <row r="17" spans="3:17" ht="14.25" customHeight="1">
      <c r="C17" s="130"/>
      <c r="D17" s="155"/>
      <c r="E17" s="287" t="s">
        <v>110</v>
      </c>
      <c r="F17" s="289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16</v>
      </c>
      <c r="M17" s="230">
        <v>14</v>
      </c>
      <c r="N17" s="230">
        <v>8</v>
      </c>
      <c r="O17" s="230">
        <v>9</v>
      </c>
      <c r="P17" s="231">
        <f t="shared" si="2"/>
        <v>53</v>
      </c>
      <c r="Q17" s="234">
        <f t="shared" si="3"/>
        <v>53</v>
      </c>
    </row>
    <row r="18" spans="3:17" ht="14.25" customHeight="1">
      <c r="C18" s="130"/>
      <c r="D18" s="154"/>
      <c r="E18" s="290" t="s">
        <v>111</v>
      </c>
      <c r="F18" s="292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8</v>
      </c>
      <c r="I19" s="189">
        <f t="shared" si="4"/>
        <v>10</v>
      </c>
      <c r="J19" s="190">
        <f t="shared" si="4"/>
        <v>0</v>
      </c>
      <c r="K19" s="228">
        <f t="shared" si="4"/>
        <v>100</v>
      </c>
      <c r="L19" s="187">
        <f t="shared" si="4"/>
        <v>158</v>
      </c>
      <c r="M19" s="187">
        <f t="shared" si="4"/>
        <v>205</v>
      </c>
      <c r="N19" s="187">
        <f t="shared" si="4"/>
        <v>179</v>
      </c>
      <c r="O19" s="187">
        <f t="shared" si="4"/>
        <v>175</v>
      </c>
      <c r="P19" s="189">
        <f t="shared" si="4"/>
        <v>817</v>
      </c>
      <c r="Q19" s="191">
        <f t="shared" si="4"/>
        <v>827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21</v>
      </c>
      <c r="L20" s="221">
        <v>66</v>
      </c>
      <c r="M20" s="221">
        <v>119</v>
      </c>
      <c r="N20" s="221">
        <v>104</v>
      </c>
      <c r="O20" s="221">
        <v>106</v>
      </c>
      <c r="P20" s="219">
        <f aca="true" t="shared" si="6" ref="P20:P26">SUM(J20:O20)</f>
        <v>416</v>
      </c>
      <c r="Q20" s="222">
        <f aca="true" t="shared" si="7" ref="Q20:Q26">I20+P20</f>
        <v>416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24</v>
      </c>
      <c r="L21" s="221">
        <v>17</v>
      </c>
      <c r="M21" s="221">
        <v>33</v>
      </c>
      <c r="N21" s="221">
        <v>22</v>
      </c>
      <c r="O21" s="221">
        <v>15</v>
      </c>
      <c r="P21" s="219">
        <f t="shared" si="6"/>
        <v>111</v>
      </c>
      <c r="Q21" s="222">
        <f t="shared" si="7"/>
        <v>111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1</v>
      </c>
      <c r="N22" s="221">
        <v>5</v>
      </c>
      <c r="O22" s="221">
        <v>14</v>
      </c>
      <c r="P22" s="219">
        <f t="shared" si="6"/>
        <v>22</v>
      </c>
      <c r="Q22" s="222">
        <f t="shared" si="7"/>
        <v>22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8</v>
      </c>
      <c r="I24" s="219">
        <f t="shared" si="5"/>
        <v>10</v>
      </c>
      <c r="J24" s="220">
        <v>0</v>
      </c>
      <c r="K24" s="229">
        <v>53</v>
      </c>
      <c r="L24" s="221">
        <v>71</v>
      </c>
      <c r="M24" s="221">
        <v>52</v>
      </c>
      <c r="N24" s="221">
        <v>47</v>
      </c>
      <c r="O24" s="221">
        <v>37</v>
      </c>
      <c r="P24" s="219">
        <f t="shared" si="6"/>
        <v>260</v>
      </c>
      <c r="Q24" s="222">
        <f t="shared" si="7"/>
        <v>270</v>
      </c>
    </row>
    <row r="25" spans="3:17" ht="14.25" customHeight="1">
      <c r="C25" s="130"/>
      <c r="D25" s="155"/>
      <c r="E25" s="287" t="s">
        <v>110</v>
      </c>
      <c r="F25" s="289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3</v>
      </c>
      <c r="M25" s="230">
        <v>0</v>
      </c>
      <c r="N25" s="230">
        <v>1</v>
      </c>
      <c r="O25" s="230">
        <v>3</v>
      </c>
      <c r="P25" s="231">
        <f t="shared" si="6"/>
        <v>8</v>
      </c>
      <c r="Q25" s="234">
        <f t="shared" si="7"/>
        <v>8</v>
      </c>
    </row>
    <row r="26" spans="3:17" ht="14.25" customHeight="1" thickBot="1">
      <c r="C26" s="167"/>
      <c r="D26" s="168"/>
      <c r="E26" s="307" t="s">
        <v>111</v>
      </c>
      <c r="F26" s="308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4540</v>
      </c>
      <c r="H28" s="221">
        <f t="shared" si="8"/>
        <v>35820</v>
      </c>
      <c r="I28" s="184">
        <f t="shared" si="8"/>
        <v>40360</v>
      </c>
      <c r="J28" s="185">
        <f t="shared" si="8"/>
        <v>0</v>
      </c>
      <c r="K28" s="228">
        <f t="shared" si="8"/>
        <v>4241570</v>
      </c>
      <c r="L28" s="221">
        <f t="shared" si="8"/>
        <v>7490440</v>
      </c>
      <c r="M28" s="221">
        <f t="shared" si="8"/>
        <v>12287890</v>
      </c>
      <c r="N28" s="221">
        <f t="shared" si="8"/>
        <v>12311720</v>
      </c>
      <c r="O28" s="221">
        <f t="shared" si="8"/>
        <v>13578640</v>
      </c>
      <c r="P28" s="184">
        <f t="shared" si="8"/>
        <v>49910260</v>
      </c>
      <c r="Q28" s="186">
        <f>SUM(Q29:Q35)</f>
        <v>49950620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969920</v>
      </c>
      <c r="L29" s="221">
        <v>3204390</v>
      </c>
      <c r="M29" s="221">
        <v>6734820</v>
      </c>
      <c r="N29" s="221">
        <v>7435820</v>
      </c>
      <c r="O29" s="221">
        <v>8951180</v>
      </c>
      <c r="P29" s="219">
        <f aca="true" t="shared" si="10" ref="P29:P35">SUM(J29:O29)</f>
        <v>27296130</v>
      </c>
      <c r="Q29" s="222">
        <f aca="true" t="shared" si="11" ref="Q29:Q35">I29+P29</f>
        <v>27296130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2789340</v>
      </c>
      <c r="L30" s="221">
        <v>3292160</v>
      </c>
      <c r="M30" s="221">
        <v>4598310</v>
      </c>
      <c r="N30" s="221">
        <v>3569040</v>
      </c>
      <c r="O30" s="221">
        <v>2445640</v>
      </c>
      <c r="P30" s="219">
        <f t="shared" si="10"/>
        <v>16694490</v>
      </c>
      <c r="Q30" s="222">
        <f t="shared" si="11"/>
        <v>16694490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61380</v>
      </c>
      <c r="L31" s="221">
        <v>142420</v>
      </c>
      <c r="M31" s="221">
        <v>237460</v>
      </c>
      <c r="N31" s="221">
        <v>573140</v>
      </c>
      <c r="O31" s="221">
        <v>1770360</v>
      </c>
      <c r="P31" s="219">
        <f t="shared" si="10"/>
        <v>2784760</v>
      </c>
      <c r="Q31" s="222">
        <f>I31+P31</f>
        <v>2784760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4540</v>
      </c>
      <c r="H33" s="221">
        <v>35820</v>
      </c>
      <c r="I33" s="219">
        <f t="shared" si="9"/>
        <v>40360</v>
      </c>
      <c r="J33" s="220">
        <v>0</v>
      </c>
      <c r="K33" s="229">
        <v>380780</v>
      </c>
      <c r="L33" s="221">
        <v>769450</v>
      </c>
      <c r="M33" s="221">
        <v>634070</v>
      </c>
      <c r="N33" s="221">
        <v>696800</v>
      </c>
      <c r="O33" s="221">
        <v>345830</v>
      </c>
      <c r="P33" s="219">
        <f t="shared" si="10"/>
        <v>2826930</v>
      </c>
      <c r="Q33" s="222">
        <f t="shared" si="11"/>
        <v>2867290</v>
      </c>
    </row>
    <row r="34" spans="3:17" ht="14.25" customHeight="1">
      <c r="C34" s="130"/>
      <c r="D34" s="155"/>
      <c r="E34" s="287" t="s">
        <v>110</v>
      </c>
      <c r="F34" s="289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40150</v>
      </c>
      <c r="L34" s="230">
        <v>82020</v>
      </c>
      <c r="M34" s="230">
        <v>83230</v>
      </c>
      <c r="N34" s="230">
        <v>36920</v>
      </c>
      <c r="O34" s="230">
        <v>65630</v>
      </c>
      <c r="P34" s="231">
        <f t="shared" si="10"/>
        <v>307950</v>
      </c>
      <c r="Q34" s="234">
        <f t="shared" si="11"/>
        <v>307950</v>
      </c>
    </row>
    <row r="35" spans="3:17" ht="14.25" customHeight="1">
      <c r="C35" s="130"/>
      <c r="D35" s="154"/>
      <c r="E35" s="290" t="s">
        <v>111</v>
      </c>
      <c r="F35" s="292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3650</v>
      </c>
      <c r="H36" s="187">
        <f t="shared" si="12"/>
        <v>24940</v>
      </c>
      <c r="I36" s="189">
        <f t="shared" si="12"/>
        <v>28590</v>
      </c>
      <c r="J36" s="190">
        <f t="shared" si="12"/>
        <v>0</v>
      </c>
      <c r="K36" s="228">
        <f t="shared" si="12"/>
        <v>1281680</v>
      </c>
      <c r="L36" s="187">
        <f t="shared" si="12"/>
        <v>2452860</v>
      </c>
      <c r="M36" s="187">
        <f t="shared" si="12"/>
        <v>3962860</v>
      </c>
      <c r="N36" s="187">
        <f t="shared" si="12"/>
        <v>3326800</v>
      </c>
      <c r="O36" s="187">
        <f t="shared" si="12"/>
        <v>3421410</v>
      </c>
      <c r="P36" s="189">
        <f t="shared" si="12"/>
        <v>14445610</v>
      </c>
      <c r="Q36" s="191">
        <f>SUM(Q37:Q43)</f>
        <v>14474200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531940</v>
      </c>
      <c r="L37" s="221">
        <v>1578890</v>
      </c>
      <c r="M37" s="221">
        <v>2949260</v>
      </c>
      <c r="N37" s="221">
        <v>2513440</v>
      </c>
      <c r="O37" s="221">
        <v>2543170</v>
      </c>
      <c r="P37" s="219">
        <f aca="true" t="shared" si="14" ref="P37:P43">SUM(J37:O37)</f>
        <v>10116700</v>
      </c>
      <c r="Q37" s="222">
        <f aca="true" t="shared" si="15" ref="Q37:Q43">I37+P37</f>
        <v>10116700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477480</v>
      </c>
      <c r="L38" s="221">
        <v>425980</v>
      </c>
      <c r="M38" s="221">
        <v>680270</v>
      </c>
      <c r="N38" s="221">
        <v>399310</v>
      </c>
      <c r="O38" s="221">
        <v>313300</v>
      </c>
      <c r="P38" s="219">
        <f t="shared" si="14"/>
        <v>2296340</v>
      </c>
      <c r="Q38" s="222">
        <f t="shared" si="15"/>
        <v>2296340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35650</v>
      </c>
      <c r="L39" s="221">
        <v>35650</v>
      </c>
      <c r="M39" s="221">
        <v>35650</v>
      </c>
      <c r="N39" s="221">
        <v>75950</v>
      </c>
      <c r="O39" s="221">
        <v>299870</v>
      </c>
      <c r="P39" s="219">
        <f t="shared" si="14"/>
        <v>482770</v>
      </c>
      <c r="Q39" s="222">
        <f>I39+P39</f>
        <v>482770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3650</v>
      </c>
      <c r="H41" s="221">
        <v>24940</v>
      </c>
      <c r="I41" s="219">
        <f t="shared" si="13"/>
        <v>28590</v>
      </c>
      <c r="J41" s="220">
        <v>0</v>
      </c>
      <c r="K41" s="229">
        <v>228560</v>
      </c>
      <c r="L41" s="221">
        <v>388190</v>
      </c>
      <c r="M41" s="221">
        <v>297680</v>
      </c>
      <c r="N41" s="221">
        <v>333500</v>
      </c>
      <c r="O41" s="221">
        <v>252610</v>
      </c>
      <c r="P41" s="219">
        <f t="shared" si="14"/>
        <v>1500540</v>
      </c>
      <c r="Q41" s="222">
        <f t="shared" si="15"/>
        <v>1529130</v>
      </c>
    </row>
    <row r="42" spans="3:17" ht="14.25" customHeight="1">
      <c r="C42" s="130"/>
      <c r="D42" s="165"/>
      <c r="E42" s="287" t="s">
        <v>110</v>
      </c>
      <c r="F42" s="289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8050</v>
      </c>
      <c r="L42" s="221">
        <v>24150</v>
      </c>
      <c r="M42" s="221">
        <v>0</v>
      </c>
      <c r="N42" s="221">
        <v>4600</v>
      </c>
      <c r="O42" s="221">
        <v>12460</v>
      </c>
      <c r="P42" s="219">
        <f t="shared" si="14"/>
        <v>49260</v>
      </c>
      <c r="Q42" s="222">
        <f t="shared" si="15"/>
        <v>49260</v>
      </c>
    </row>
    <row r="43" spans="3:17" ht="14.25" customHeight="1">
      <c r="C43" s="151"/>
      <c r="D43" s="170"/>
      <c r="E43" s="290" t="s">
        <v>111</v>
      </c>
      <c r="F43" s="292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8190</v>
      </c>
      <c r="H44" s="211">
        <f t="shared" si="16"/>
        <v>60760</v>
      </c>
      <c r="I44" s="213">
        <f t="shared" si="16"/>
        <v>68950</v>
      </c>
      <c r="J44" s="214">
        <f t="shared" si="16"/>
        <v>0</v>
      </c>
      <c r="K44" s="243">
        <f t="shared" si="16"/>
        <v>5523250</v>
      </c>
      <c r="L44" s="211">
        <f t="shared" si="16"/>
        <v>9943300</v>
      </c>
      <c r="M44" s="211">
        <f t="shared" si="16"/>
        <v>16250750</v>
      </c>
      <c r="N44" s="211">
        <f t="shared" si="16"/>
        <v>15638520</v>
      </c>
      <c r="O44" s="211">
        <f>O28+O36</f>
        <v>17000050</v>
      </c>
      <c r="P44" s="213">
        <f t="shared" si="16"/>
        <v>64355870</v>
      </c>
      <c r="Q44" s="215">
        <f>Q28+Q36</f>
        <v>64424820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E6" sqref="E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平成２３年１２月月報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221</v>
      </c>
      <c r="H14" s="254">
        <v>352</v>
      </c>
      <c r="I14" s="315">
        <f>SUM(G14:H14)</f>
        <v>573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1194689</v>
      </c>
      <c r="H15" s="255">
        <v>3303295</v>
      </c>
      <c r="I15" s="317">
        <f>SUM(G15:H15)</f>
        <v>4497984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83</v>
      </c>
      <c r="H19" s="254">
        <v>495</v>
      </c>
      <c r="I19" s="315">
        <f>SUM(G19:H19)</f>
        <v>578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640989</v>
      </c>
      <c r="H20" s="255">
        <v>3106369</v>
      </c>
      <c r="I20" s="317">
        <f>SUM(G20:H20)</f>
        <v>3747358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88</v>
      </c>
      <c r="H24" s="254">
        <v>2307</v>
      </c>
      <c r="I24" s="315">
        <f>SUM(G24:H24)</f>
        <v>2395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827507</v>
      </c>
      <c r="H25" s="256">
        <v>28223778</v>
      </c>
      <c r="I25" s="317">
        <f>SUM(G25:H25)</f>
        <v>29051285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16</v>
      </c>
      <c r="I29" s="315">
        <f>SUM(G29:H29)</f>
        <v>16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187735</v>
      </c>
      <c r="I30" s="317">
        <f>SUM(G30:H30)</f>
        <v>187735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392</v>
      </c>
      <c r="H34" s="254">
        <f>H14+H19+H24+H29</f>
        <v>3170</v>
      </c>
      <c r="I34" s="315">
        <f>SUM(G34:H34)</f>
        <v>3562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2663185</v>
      </c>
      <c r="H35" s="255">
        <f>H15+H20+H25+H30</f>
        <v>34821177</v>
      </c>
      <c r="I35" s="317">
        <f>SUM(G35:H35)</f>
        <v>37484362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2012-02-20T02:52:51Z</cp:lastPrinted>
  <dcterms:created xsi:type="dcterms:W3CDTF">2006-12-27T00:16:47Z</dcterms:created>
  <dcterms:modified xsi:type="dcterms:W3CDTF">2012-02-20T02:52:57Z</dcterms:modified>
  <cp:category/>
  <cp:version/>
  <cp:contentType/>
  <cp:contentStatus/>
</cp:coreProperties>
</file>