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<sst xmlns="http://schemas.openxmlformats.org/spreadsheetml/2006/main" count="346" uniqueCount="130">
  <si>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</si>
  <si>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</si>
  <si>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</si>
  <si>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</si>
  <si>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</si>
  <si>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</si>
  <si>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</si>
  <si>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</si>
  <si>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</si>
  <si>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</si>
  <si>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</si>
  <si>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</si>
  <si>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</si>
  <si>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</si>
  <si>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</si>
  <si>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</si>
  <si>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</si>
  <si>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</si>
  <si>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</si>
  <si>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</si>
  <si>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</si>
  <si>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</si>
  <si>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</si>
  <si>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</si>
  <si>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</si>
  <si>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</si>
  <si>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</si>
  <si>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</si>
  <si>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</si>
  <si>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</si>
  <si>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</si>
  <si>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</si>
  <si>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</si>
  <si>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</si>
  <si>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</si>
  <si>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</si>
  <si>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</si>
  <si>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</si>
  <si>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</si>
  <si>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</si>
  <si>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</si>
  <si>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</si>
  <si>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</si>
  <si>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</si>
  <si>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</si>
  <si>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</si>
  <si>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</si>
  <si>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</si>
  <si>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</si>
  <si>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</si>
  <si>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</si>
  <si>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</si>
  <si>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</si>
  <si>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</si>
  <si>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</si>
  <si>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</si>
  <si>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</si>
  <si>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</si>
  <si>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</si>
  <si>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</si>
  <si>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</si>
  <si>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</si>
  <si>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</si>
  <si>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</si>
  <si>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</si>
  <si>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</si>
  <si>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</si>
  <si>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</si>
  <si>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</si>
  <si>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</si>
  <si>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</si>
  <si>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</si>
  <si>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</si>
  <si>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</si>
  <si>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</si>
  <si>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</si>
  <si>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</si>
  <si>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</si>
  <si>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</si>
  <si>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</si>
  <si>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</si>
  <si>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</si>
  <si>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</si>
  <si>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</si>
  <si>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</si>
  <si>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</si>
  <si>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</si>
  <si>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</si>
  <si>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</si>
  <si>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</si>
  <si>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</si>
  <si>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</si>
  <si>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</si>
  <si>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</si>
  <si>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</si>
  <si>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</si>
  <si>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</si>
  <si>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</si>
  <si>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</si>
  <si>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</si>
  <si>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</si>
  <si>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</si>
  <si>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</si>
  <si>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</si>
  <si>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</si>
  <si>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</si>
  <si>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</si>
  <si>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</si>
  <si>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</si>
  <si>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</si>
  <si>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</si>
  <si>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</si>
  <si>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</si>
  <si>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</si>
  <si>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</si>
  <si>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</si>
  <si>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</si>
  <si>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</si>
  <si>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</si>
  <si>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</si>
  <si>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</si>
  <si>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</si>
  <si>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</si>
  <si>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</si>
  <si>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</si>
  <si>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</si>
  <si>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</si>
  <si>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</si>
  <si>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</si>
  <si>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平成２３年７月月報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</si>
</sst>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48862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48936</v>
      </c>
      <c r="T14" s="277"/>
    </row>
    <row r="15" spans="3:20" ht="21.75" customHeight="1">
      <c r="C15" s="73" t="s">
        <v>18</v>
      </c>
      <c r="D15" s="260">
        <v>43162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43279</v>
      </c>
      <c r="T15" s="277"/>
    </row>
    <row r="16" spans="3:20" ht="21.75" customHeight="1">
      <c r="C16" s="75" t="s">
        <v>19</v>
      </c>
      <c r="D16" s="260">
        <v>920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925</v>
      </c>
      <c r="T16" s="277"/>
    </row>
    <row r="17" spans="3:20" ht="21.75" customHeight="1">
      <c r="C17" s="75" t="s">
        <v>20</v>
      </c>
      <c r="D17" s="260">
        <v>338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338</v>
      </c>
      <c r="T17" s="277"/>
    </row>
    <row r="18" spans="3:20" ht="21.75" customHeight="1" thickBot="1">
      <c r="C18" s="76" t="s">
        <v>2</v>
      </c>
      <c r="D18" s="263">
        <f>SUM(D14:H15)</f>
        <v>92024</v>
      </c>
      <c r="E18" s="264"/>
      <c r="F18" s="264"/>
      <c r="G18" s="264"/>
      <c r="H18" s="265"/>
      <c r="I18" s="77" t="s">
        <v>21</v>
      </c>
      <c r="J18" s="78"/>
      <c r="K18" s="264">
        <f>S23</f>
        <v>506</v>
      </c>
      <c r="L18" s="264"/>
      <c r="M18" s="265"/>
      <c r="N18" s="77" t="s">
        <v>22</v>
      </c>
      <c r="O18" s="78"/>
      <c r="P18" s="264">
        <f>S25</f>
        <v>315</v>
      </c>
      <c r="Q18" s="264"/>
      <c r="R18" s="265"/>
      <c r="S18" s="263">
        <f>SUM(S14:T15)</f>
        <v>92215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83</v>
      </c>
      <c r="E23" s="261"/>
      <c r="F23" s="262"/>
      <c r="G23" s="260">
        <v>0</v>
      </c>
      <c r="H23" s="261"/>
      <c r="I23" s="262"/>
      <c r="J23" s="260">
        <v>416</v>
      </c>
      <c r="K23" s="261"/>
      <c r="L23" s="262"/>
      <c r="M23" s="260">
        <v>0</v>
      </c>
      <c r="N23" s="261"/>
      <c r="O23" s="262"/>
      <c r="P23" s="260">
        <v>7</v>
      </c>
      <c r="Q23" s="261"/>
      <c r="R23" s="262"/>
      <c r="S23" s="89">
        <f>SUM(D23:R23)</f>
        <v>506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72</v>
      </c>
      <c r="E25" s="264"/>
      <c r="F25" s="265"/>
      <c r="G25" s="263">
        <v>1</v>
      </c>
      <c r="H25" s="264"/>
      <c r="I25" s="265"/>
      <c r="J25" s="263">
        <v>240</v>
      </c>
      <c r="K25" s="264"/>
      <c r="L25" s="265"/>
      <c r="M25" s="263">
        <v>0</v>
      </c>
      <c r="N25" s="264"/>
      <c r="O25" s="265"/>
      <c r="P25" s="263">
        <v>2</v>
      </c>
      <c r="Q25" s="264"/>
      <c r="R25" s="265"/>
      <c r="S25" s="90">
        <f>SUM(D25:R25)</f>
        <v>315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3028</v>
      </c>
      <c r="G12" s="91">
        <f>SUM(G13:G14)</f>
        <v>1863</v>
      </c>
      <c r="H12" s="92">
        <f>SUM(F12:G12)</f>
        <v>4891</v>
      </c>
      <c r="I12" s="257"/>
      <c r="J12" s="95">
        <f>SUM(J13:J14)</f>
        <v>2703</v>
      </c>
      <c r="K12" s="91">
        <f>SUM(K13:K14)</f>
        <v>2121</v>
      </c>
      <c r="L12" s="91">
        <f>SUM(L13:L14)</f>
        <v>1962</v>
      </c>
      <c r="M12" s="91">
        <f>SUM(M13:M14)</f>
        <v>1391</v>
      </c>
      <c r="N12" s="91">
        <f>SUM(N13:N14)</f>
        <v>1639</v>
      </c>
      <c r="O12" s="91">
        <f>SUM(I12:N12)</f>
        <v>9816</v>
      </c>
      <c r="P12" s="94">
        <f>H12+O12</f>
        <v>14707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451</v>
      </c>
      <c r="G13" s="91">
        <v>276</v>
      </c>
      <c r="H13" s="92">
        <f>SUM(F13:G13)</f>
        <v>727</v>
      </c>
      <c r="I13" s="258"/>
      <c r="J13" s="95">
        <v>354</v>
      </c>
      <c r="K13" s="91">
        <v>279</v>
      </c>
      <c r="L13" s="91">
        <v>241</v>
      </c>
      <c r="M13" s="91">
        <v>132</v>
      </c>
      <c r="N13" s="91">
        <v>195</v>
      </c>
      <c r="O13" s="91">
        <f>SUM(I13:N13)</f>
        <v>1201</v>
      </c>
      <c r="P13" s="94">
        <f>H13+O13</f>
        <v>1928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2577</v>
      </c>
      <c r="G14" s="91">
        <v>1587</v>
      </c>
      <c r="H14" s="92">
        <f>SUM(F14:G14)</f>
        <v>4164</v>
      </c>
      <c r="I14" s="258"/>
      <c r="J14" s="95">
        <v>2349</v>
      </c>
      <c r="K14" s="91">
        <v>1842</v>
      </c>
      <c r="L14" s="91">
        <v>1721</v>
      </c>
      <c r="M14" s="91">
        <v>1259</v>
      </c>
      <c r="N14" s="91">
        <v>1444</v>
      </c>
      <c r="O14" s="91">
        <f>SUM(I14:N14)</f>
        <v>8615</v>
      </c>
      <c r="P14" s="94">
        <f>H14+O14</f>
        <v>12779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67</v>
      </c>
      <c r="G15" s="91">
        <v>72</v>
      </c>
      <c r="H15" s="92">
        <f>SUM(F15:G15)</f>
        <v>139</v>
      </c>
      <c r="I15" s="258"/>
      <c r="J15" s="95">
        <v>95</v>
      </c>
      <c r="K15" s="91">
        <v>72</v>
      </c>
      <c r="L15" s="91">
        <v>61</v>
      </c>
      <c r="M15" s="91">
        <v>45</v>
      </c>
      <c r="N15" s="91">
        <v>67</v>
      </c>
      <c r="O15" s="91">
        <f>SUM(I15:N15)</f>
        <v>340</v>
      </c>
      <c r="P15" s="94">
        <f>H15+O15</f>
        <v>479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3095</v>
      </c>
      <c r="G16" s="96">
        <f>G12+G15</f>
        <v>1935</v>
      </c>
      <c r="H16" s="97">
        <f>SUM(F16:G16)</f>
        <v>5030</v>
      </c>
      <c r="I16" s="259"/>
      <c r="J16" s="100">
        <f>J12+J15</f>
        <v>2798</v>
      </c>
      <c r="K16" s="96">
        <f>K12+K15</f>
        <v>2193</v>
      </c>
      <c r="L16" s="96">
        <f>L12+L15</f>
        <v>2023</v>
      </c>
      <c r="M16" s="96">
        <f>M12+M15</f>
        <v>1436</v>
      </c>
      <c r="N16" s="96">
        <f>N12+N15</f>
        <v>1706</v>
      </c>
      <c r="O16" s="96">
        <f>SUM(I16:N16)</f>
        <v>10156</v>
      </c>
      <c r="P16" s="99">
        <f>H16+O16</f>
        <v>15186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2083</v>
      </c>
      <c r="G21" s="91">
        <v>1392</v>
      </c>
      <c r="H21" s="92">
        <f>SUM(F21:G21)</f>
        <v>3475</v>
      </c>
      <c r="I21" s="93">
        <v>0</v>
      </c>
      <c r="J21" s="95">
        <v>1999</v>
      </c>
      <c r="K21" s="91">
        <v>1559</v>
      </c>
      <c r="L21" s="91">
        <v>1155</v>
      </c>
      <c r="M21" s="91">
        <v>684</v>
      </c>
      <c r="N21" s="91">
        <v>627</v>
      </c>
      <c r="O21" s="101">
        <f>SUM(I21:N21)</f>
        <v>6024</v>
      </c>
      <c r="P21" s="94">
        <f>O21+H21</f>
        <v>9499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41</v>
      </c>
      <c r="G22" s="91">
        <v>54</v>
      </c>
      <c r="H22" s="92">
        <f>SUM(F22:G22)</f>
        <v>95</v>
      </c>
      <c r="I22" s="93">
        <v>0</v>
      </c>
      <c r="J22" s="95">
        <v>78</v>
      </c>
      <c r="K22" s="91">
        <v>64</v>
      </c>
      <c r="L22" s="91">
        <v>37</v>
      </c>
      <c r="M22" s="91">
        <v>34</v>
      </c>
      <c r="N22" s="91">
        <v>32</v>
      </c>
      <c r="O22" s="101">
        <f>SUM(I22:N22)</f>
        <v>245</v>
      </c>
      <c r="P22" s="94">
        <f>O22+H22</f>
        <v>340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2124</v>
      </c>
      <c r="G23" s="96">
        <f aca="true" t="shared" si="0" ref="G23:N23">SUM(G21:G22)</f>
        <v>1446</v>
      </c>
      <c r="H23" s="97">
        <f>SUM(F23:G23)</f>
        <v>3570</v>
      </c>
      <c r="I23" s="98">
        <f t="shared" si="0"/>
        <v>0</v>
      </c>
      <c r="J23" s="100">
        <f t="shared" si="0"/>
        <v>2077</v>
      </c>
      <c r="K23" s="96">
        <f t="shared" si="0"/>
        <v>1623</v>
      </c>
      <c r="L23" s="96">
        <f t="shared" si="0"/>
        <v>1192</v>
      </c>
      <c r="M23" s="96">
        <f t="shared" si="0"/>
        <v>718</v>
      </c>
      <c r="N23" s="96">
        <f t="shared" si="0"/>
        <v>659</v>
      </c>
      <c r="O23" s="102">
        <f>SUM(I23:N23)</f>
        <v>6269</v>
      </c>
      <c r="P23" s="99">
        <f>O23+H23</f>
        <v>9839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10</v>
      </c>
      <c r="H28" s="92">
        <f>SUM(F28:G28)</f>
        <v>14</v>
      </c>
      <c r="I28" s="93">
        <v>0</v>
      </c>
      <c r="J28" s="95">
        <v>124</v>
      </c>
      <c r="K28" s="91">
        <v>129</v>
      </c>
      <c r="L28" s="91">
        <v>140</v>
      </c>
      <c r="M28" s="91">
        <v>89</v>
      </c>
      <c r="N28" s="91">
        <v>65</v>
      </c>
      <c r="O28" s="101">
        <f>SUM(I28:N28)</f>
        <v>547</v>
      </c>
      <c r="P28" s="94">
        <f>O28+H28</f>
        <v>561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1</v>
      </c>
      <c r="M29" s="91">
        <v>1</v>
      </c>
      <c r="N29" s="91">
        <v>4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10</v>
      </c>
      <c r="H30" s="97">
        <f>SUM(F30:G30)</f>
        <v>14</v>
      </c>
      <c r="I30" s="98">
        <f aca="true" t="shared" si="1" ref="I30:N30">SUM(I28:I29)</f>
        <v>0</v>
      </c>
      <c r="J30" s="100">
        <f t="shared" si="1"/>
        <v>124</v>
      </c>
      <c r="K30" s="96">
        <f t="shared" si="1"/>
        <v>131</v>
      </c>
      <c r="L30" s="96">
        <f t="shared" si="1"/>
        <v>141</v>
      </c>
      <c r="M30" s="96">
        <f t="shared" si="1"/>
        <v>90</v>
      </c>
      <c r="N30" s="96">
        <f t="shared" si="1"/>
        <v>69</v>
      </c>
      <c r="O30" s="102">
        <f>SUM(I30:N30)</f>
        <v>555</v>
      </c>
      <c r="P30" s="99">
        <f>O30+H30</f>
        <v>569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44</v>
      </c>
      <c r="J35" s="105">
        <f t="shared" si="2"/>
        <v>142</v>
      </c>
      <c r="K35" s="105">
        <f t="shared" si="2"/>
        <v>307</v>
      </c>
      <c r="L35" s="105">
        <f t="shared" si="2"/>
        <v>297</v>
      </c>
      <c r="M35" s="105">
        <f t="shared" si="2"/>
        <v>420</v>
      </c>
      <c r="N35" s="106">
        <f aca="true" t="shared" si="4" ref="N35:N44">SUM(I35:M35)</f>
        <v>1210</v>
      </c>
      <c r="O35" s="107">
        <f aca="true" t="shared" si="5" ref="O35:O43">SUM(H35+N35)</f>
        <v>1210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44</v>
      </c>
      <c r="J36" s="91">
        <v>142</v>
      </c>
      <c r="K36" s="91">
        <v>307</v>
      </c>
      <c r="L36" s="91">
        <v>296</v>
      </c>
      <c r="M36" s="91">
        <v>416</v>
      </c>
      <c r="N36" s="101">
        <f t="shared" si="4"/>
        <v>1205</v>
      </c>
      <c r="O36" s="94">
        <f t="shared" si="5"/>
        <v>1205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4"/>
        <v>5</v>
      </c>
      <c r="O37" s="99">
        <f t="shared" si="5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139</v>
      </c>
      <c r="J38" s="105">
        <f>SUM(J39:J40)</f>
        <v>177</v>
      </c>
      <c r="K38" s="105">
        <f>SUM(K39:K40)</f>
        <v>277</v>
      </c>
      <c r="L38" s="105">
        <f>SUM(L39:L40)</f>
        <v>197</v>
      </c>
      <c r="M38" s="105">
        <f>SUM(M39:M40)</f>
        <v>157</v>
      </c>
      <c r="N38" s="106">
        <f t="shared" si="4"/>
        <v>947</v>
      </c>
      <c r="O38" s="107">
        <f t="shared" si="5"/>
        <v>947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138</v>
      </c>
      <c r="J39" s="91">
        <v>173</v>
      </c>
      <c r="K39" s="91">
        <v>274</v>
      </c>
      <c r="L39" s="91">
        <v>192</v>
      </c>
      <c r="M39" s="91">
        <v>152</v>
      </c>
      <c r="N39" s="101">
        <f t="shared" si="4"/>
        <v>929</v>
      </c>
      <c r="O39" s="94">
        <f t="shared" si="5"/>
        <v>929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3</v>
      </c>
      <c r="L40" s="96">
        <v>5</v>
      </c>
      <c r="M40" s="96">
        <v>5</v>
      </c>
      <c r="N40" s="102">
        <f t="shared" si="4"/>
        <v>18</v>
      </c>
      <c r="O40" s="99">
        <f t="shared" si="5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3</v>
      </c>
      <c r="K41" s="105">
        <f>SUM(K42:K43)</f>
        <v>12</v>
      </c>
      <c r="L41" s="105">
        <f>SUM(L42:L43)</f>
        <v>24</v>
      </c>
      <c r="M41" s="105">
        <f>SUM(M42:M43)</f>
        <v>121</v>
      </c>
      <c r="N41" s="106">
        <f t="shared" si="4"/>
        <v>162</v>
      </c>
      <c r="O41" s="107">
        <f t="shared" si="5"/>
        <v>162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12</v>
      </c>
      <c r="L42" s="91">
        <v>24</v>
      </c>
      <c r="M42" s="91">
        <v>119</v>
      </c>
      <c r="N42" s="101">
        <f t="shared" si="4"/>
        <v>159</v>
      </c>
      <c r="O42" s="94">
        <f t="shared" si="5"/>
        <v>159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1</v>
      </c>
      <c r="K43" s="96">
        <v>0</v>
      </c>
      <c r="L43" s="96">
        <v>0</v>
      </c>
      <c r="M43" s="96">
        <v>2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185</v>
      </c>
      <c r="J44" s="96">
        <v>320</v>
      </c>
      <c r="K44" s="96">
        <v>593</v>
      </c>
      <c r="L44" s="96">
        <v>516</v>
      </c>
      <c r="M44" s="96">
        <v>698</v>
      </c>
      <c r="N44" s="102">
        <f t="shared" si="4"/>
        <v>2312</v>
      </c>
      <c r="O44" s="110">
        <f>H44+N44</f>
        <v>2312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平成２３年７月月報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6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4989</v>
      </c>
      <c r="H12" s="183">
        <f t="shared" si="0"/>
        <v>3921</v>
      </c>
      <c r="I12" s="184">
        <f t="shared" si="0"/>
        <v>8910</v>
      </c>
      <c r="J12" s="185">
        <f>J13+J19+J22+J26+J30+J31</f>
        <v>0</v>
      </c>
      <c r="K12" s="183">
        <f t="shared" si="0"/>
        <v>6367</v>
      </c>
      <c r="L12" s="182">
        <f t="shared" si="0"/>
        <v>5482</v>
      </c>
      <c r="M12" s="182">
        <f t="shared" si="0"/>
        <v>4419</v>
      </c>
      <c r="N12" s="182">
        <f t="shared" si="0"/>
        <v>2877</v>
      </c>
      <c r="O12" s="183">
        <f t="shared" si="0"/>
        <v>3012</v>
      </c>
      <c r="P12" s="182">
        <f t="shared" si="0"/>
        <v>22157</v>
      </c>
      <c r="Q12" s="186">
        <f t="shared" si="0"/>
        <v>31067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1654</v>
      </c>
      <c r="H13" s="188">
        <f t="shared" si="1"/>
        <v>1145</v>
      </c>
      <c r="I13" s="189">
        <f t="shared" si="1"/>
        <v>2799</v>
      </c>
      <c r="J13" s="190">
        <f t="shared" si="1"/>
        <v>0</v>
      </c>
      <c r="K13" s="188">
        <f t="shared" si="1"/>
        <v>1928</v>
      </c>
      <c r="L13" s="187">
        <f t="shared" si="1"/>
        <v>1596</v>
      </c>
      <c r="M13" s="187">
        <f t="shared" si="1"/>
        <v>1442</v>
      </c>
      <c r="N13" s="187">
        <f t="shared" si="1"/>
        <v>1032</v>
      </c>
      <c r="O13" s="188">
        <f t="shared" si="1"/>
        <v>1409</v>
      </c>
      <c r="P13" s="187">
        <f t="shared" si="1"/>
        <v>7407</v>
      </c>
      <c r="Q13" s="191">
        <f t="shared" si="1"/>
        <v>10206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1442</v>
      </c>
      <c r="H14" s="188">
        <v>822</v>
      </c>
      <c r="I14" s="189">
        <f>SUM(G14:H14)</f>
        <v>2264</v>
      </c>
      <c r="J14" s="190">
        <v>0</v>
      </c>
      <c r="K14" s="188">
        <v>1233</v>
      </c>
      <c r="L14" s="187">
        <v>847</v>
      </c>
      <c r="M14" s="187">
        <v>666</v>
      </c>
      <c r="N14" s="187">
        <v>433</v>
      </c>
      <c r="O14" s="188">
        <v>502</v>
      </c>
      <c r="P14" s="187">
        <f>SUM(J14:O14)</f>
        <v>3681</v>
      </c>
      <c r="Q14" s="191">
        <f>I14+P14</f>
        <v>5945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2</v>
      </c>
      <c r="L15" s="187">
        <v>14</v>
      </c>
      <c r="M15" s="187">
        <v>27</v>
      </c>
      <c r="N15" s="187">
        <v>48</v>
      </c>
      <c r="O15" s="188">
        <v>168</v>
      </c>
      <c r="P15" s="187">
        <f>SUM(J15:O15)</f>
        <v>259</v>
      </c>
      <c r="Q15" s="191">
        <f>I15+P15</f>
        <v>259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86</v>
      </c>
      <c r="H16" s="188">
        <v>174</v>
      </c>
      <c r="I16" s="189">
        <f>SUM(G16:H16)</f>
        <v>260</v>
      </c>
      <c r="J16" s="190">
        <v>0</v>
      </c>
      <c r="K16" s="188">
        <v>288</v>
      </c>
      <c r="L16" s="187">
        <v>296</v>
      </c>
      <c r="M16" s="187">
        <v>314</v>
      </c>
      <c r="N16" s="187">
        <v>222</v>
      </c>
      <c r="O16" s="188">
        <v>353</v>
      </c>
      <c r="P16" s="187">
        <f>SUM(J16:O16)</f>
        <v>1473</v>
      </c>
      <c r="Q16" s="191">
        <f>I16+P16</f>
        <v>1733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16</v>
      </c>
      <c r="H17" s="188">
        <v>16</v>
      </c>
      <c r="I17" s="189">
        <f>SUM(G17:H17)</f>
        <v>32</v>
      </c>
      <c r="J17" s="190">
        <v>0</v>
      </c>
      <c r="K17" s="188">
        <v>39</v>
      </c>
      <c r="L17" s="187">
        <v>32</v>
      </c>
      <c r="M17" s="187">
        <v>19</v>
      </c>
      <c r="N17" s="187">
        <v>22</v>
      </c>
      <c r="O17" s="188">
        <v>13</v>
      </c>
      <c r="P17" s="187">
        <f>SUM(J17:O17)</f>
        <v>125</v>
      </c>
      <c r="Q17" s="191">
        <f>I17+P17</f>
        <v>157</v>
      </c>
      <c r="R17" s="118"/>
    </row>
    <row r="18" spans="1:18" ht="18" customHeight="1">
      <c r="A18" s="118"/>
      <c r="B18" s="118"/>
      <c r="C18" s="130"/>
      <c r="D18" s="133"/>
      <c r="E18" s="293" t="s">
        <v>96</v>
      </c>
      <c r="F18" s="294"/>
      <c r="G18" s="187">
        <v>110</v>
      </c>
      <c r="H18" s="188">
        <v>133</v>
      </c>
      <c r="I18" s="189">
        <f>SUM(G18:H18)</f>
        <v>243</v>
      </c>
      <c r="J18" s="190">
        <v>0</v>
      </c>
      <c r="K18" s="188">
        <v>366</v>
      </c>
      <c r="L18" s="187">
        <v>407</v>
      </c>
      <c r="M18" s="187">
        <v>416</v>
      </c>
      <c r="N18" s="187">
        <v>307</v>
      </c>
      <c r="O18" s="188">
        <v>373</v>
      </c>
      <c r="P18" s="187">
        <f>SUM(J18:O18)</f>
        <v>1869</v>
      </c>
      <c r="Q18" s="191">
        <f>I18+P18</f>
        <v>2112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675</v>
      </c>
      <c r="H19" s="188">
        <f t="shared" si="2"/>
        <v>638</v>
      </c>
      <c r="I19" s="189">
        <f t="shared" si="2"/>
        <v>1313</v>
      </c>
      <c r="J19" s="190">
        <f t="shared" si="2"/>
        <v>0</v>
      </c>
      <c r="K19" s="188">
        <f t="shared" si="2"/>
        <v>1236</v>
      </c>
      <c r="L19" s="187">
        <f>SUM(L20:L21)</f>
        <v>1076</v>
      </c>
      <c r="M19" s="187">
        <f t="shared" si="2"/>
        <v>746</v>
      </c>
      <c r="N19" s="187">
        <f t="shared" si="2"/>
        <v>417</v>
      </c>
      <c r="O19" s="188">
        <f t="shared" si="2"/>
        <v>242</v>
      </c>
      <c r="P19" s="187">
        <f>SUM(P20:P21)</f>
        <v>3717</v>
      </c>
      <c r="Q19" s="191">
        <f t="shared" si="2"/>
        <v>5030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562</v>
      </c>
      <c r="H20" s="188">
        <v>513</v>
      </c>
      <c r="I20" s="189">
        <f>SUM(G20:H20)</f>
        <v>1075</v>
      </c>
      <c r="J20" s="190">
        <v>0</v>
      </c>
      <c r="K20" s="188">
        <v>1007</v>
      </c>
      <c r="L20" s="187">
        <v>831</v>
      </c>
      <c r="M20" s="187">
        <v>576</v>
      </c>
      <c r="N20" s="187">
        <v>342</v>
      </c>
      <c r="O20" s="188">
        <v>205</v>
      </c>
      <c r="P20" s="187">
        <f>SUM(J20:O20)</f>
        <v>2961</v>
      </c>
      <c r="Q20" s="191">
        <f>I20+P20</f>
        <v>4036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113</v>
      </c>
      <c r="H21" s="188">
        <v>125</v>
      </c>
      <c r="I21" s="189">
        <f>SUM(G21:H21)</f>
        <v>238</v>
      </c>
      <c r="J21" s="190">
        <v>0</v>
      </c>
      <c r="K21" s="188">
        <v>229</v>
      </c>
      <c r="L21" s="187">
        <v>245</v>
      </c>
      <c r="M21" s="187">
        <v>170</v>
      </c>
      <c r="N21" s="187">
        <v>75</v>
      </c>
      <c r="O21" s="188">
        <v>37</v>
      </c>
      <c r="P21" s="187">
        <f>SUM(J21:O21)</f>
        <v>756</v>
      </c>
      <c r="Q21" s="191">
        <f>I21+P21</f>
        <v>994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4</v>
      </c>
      <c r="H22" s="188">
        <f t="shared" si="3"/>
        <v>31</v>
      </c>
      <c r="I22" s="189">
        <f t="shared" si="3"/>
        <v>35</v>
      </c>
      <c r="J22" s="190">
        <f t="shared" si="3"/>
        <v>0</v>
      </c>
      <c r="K22" s="188">
        <f t="shared" si="3"/>
        <v>150</v>
      </c>
      <c r="L22" s="187">
        <f t="shared" si="3"/>
        <v>188</v>
      </c>
      <c r="M22" s="187">
        <f t="shared" si="3"/>
        <v>210</v>
      </c>
      <c r="N22" s="187">
        <f t="shared" si="3"/>
        <v>156</v>
      </c>
      <c r="O22" s="188">
        <f t="shared" si="3"/>
        <v>142</v>
      </c>
      <c r="P22" s="187">
        <f t="shared" si="3"/>
        <v>846</v>
      </c>
      <c r="Q22" s="191">
        <f t="shared" si="3"/>
        <v>881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3</v>
      </c>
      <c r="H23" s="188">
        <v>26</v>
      </c>
      <c r="I23" s="189">
        <f>SUM(G23:H23)</f>
        <v>29</v>
      </c>
      <c r="J23" s="190">
        <v>0</v>
      </c>
      <c r="K23" s="188">
        <v>130</v>
      </c>
      <c r="L23" s="187">
        <v>154</v>
      </c>
      <c r="M23" s="187">
        <v>182</v>
      </c>
      <c r="N23" s="187">
        <v>135</v>
      </c>
      <c r="O23" s="188">
        <v>108</v>
      </c>
      <c r="P23" s="187">
        <f>SUM(J23:O23)</f>
        <v>709</v>
      </c>
      <c r="Q23" s="191">
        <f>I23+P23</f>
        <v>738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1</v>
      </c>
      <c r="H24" s="188">
        <v>5</v>
      </c>
      <c r="I24" s="189">
        <f>SUM(G24:H24)</f>
        <v>6</v>
      </c>
      <c r="J24" s="190">
        <v>0</v>
      </c>
      <c r="K24" s="188">
        <v>20</v>
      </c>
      <c r="L24" s="187">
        <v>34</v>
      </c>
      <c r="M24" s="187">
        <v>28</v>
      </c>
      <c r="N24" s="187">
        <v>21</v>
      </c>
      <c r="O24" s="188">
        <v>34</v>
      </c>
      <c r="P24" s="187">
        <f>SUM(J24:O24)</f>
        <v>137</v>
      </c>
      <c r="Q24" s="191">
        <f>I24+P24</f>
        <v>143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533</v>
      </c>
      <c r="H26" s="188">
        <f t="shared" si="4"/>
        <v>652</v>
      </c>
      <c r="I26" s="189">
        <f t="shared" si="4"/>
        <v>1185</v>
      </c>
      <c r="J26" s="190">
        <f t="shared" si="4"/>
        <v>0</v>
      </c>
      <c r="K26" s="188">
        <f t="shared" si="4"/>
        <v>995</v>
      </c>
      <c r="L26" s="187">
        <f t="shared" si="4"/>
        <v>1021</v>
      </c>
      <c r="M26" s="187">
        <f t="shared" si="4"/>
        <v>872</v>
      </c>
      <c r="N26" s="187">
        <f t="shared" si="4"/>
        <v>562</v>
      </c>
      <c r="O26" s="188">
        <f t="shared" si="4"/>
        <v>583</v>
      </c>
      <c r="P26" s="187">
        <f t="shared" si="4"/>
        <v>4033</v>
      </c>
      <c r="Q26" s="191">
        <f t="shared" si="4"/>
        <v>5218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470</v>
      </c>
      <c r="H27" s="188">
        <v>617</v>
      </c>
      <c r="I27" s="189">
        <f>SUM(G27:H27)</f>
        <v>1087</v>
      </c>
      <c r="J27" s="190">
        <v>0</v>
      </c>
      <c r="K27" s="188">
        <v>937</v>
      </c>
      <c r="L27" s="187">
        <v>979</v>
      </c>
      <c r="M27" s="187">
        <v>819</v>
      </c>
      <c r="N27" s="187">
        <v>546</v>
      </c>
      <c r="O27" s="188">
        <v>573</v>
      </c>
      <c r="P27" s="187">
        <f>SUM(J27:O27)</f>
        <v>3854</v>
      </c>
      <c r="Q27" s="191">
        <f>I27+P27</f>
        <v>4941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27</v>
      </c>
      <c r="H28" s="188">
        <v>18</v>
      </c>
      <c r="I28" s="189">
        <f>SUM(G28:H28)</f>
        <v>45</v>
      </c>
      <c r="J28" s="190">
        <v>0</v>
      </c>
      <c r="K28" s="188">
        <v>35</v>
      </c>
      <c r="L28" s="187">
        <v>26</v>
      </c>
      <c r="M28" s="187">
        <v>31</v>
      </c>
      <c r="N28" s="187">
        <v>13</v>
      </c>
      <c r="O28" s="188">
        <v>6</v>
      </c>
      <c r="P28" s="187">
        <f>SUM(J28:O28)</f>
        <v>111</v>
      </c>
      <c r="Q28" s="191">
        <f>I28+P28</f>
        <v>156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36</v>
      </c>
      <c r="H29" s="188">
        <v>17</v>
      </c>
      <c r="I29" s="189">
        <f>SUM(G29:H29)</f>
        <v>53</v>
      </c>
      <c r="J29" s="190">
        <v>0</v>
      </c>
      <c r="K29" s="188">
        <v>23</v>
      </c>
      <c r="L29" s="187">
        <v>16</v>
      </c>
      <c r="M29" s="187">
        <v>22</v>
      </c>
      <c r="N29" s="187">
        <v>3</v>
      </c>
      <c r="O29" s="188">
        <v>4</v>
      </c>
      <c r="P29" s="187">
        <f>SUM(J29:O29)</f>
        <v>68</v>
      </c>
      <c r="Q29" s="191">
        <f>I29+P29</f>
        <v>121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77</v>
      </c>
      <c r="H30" s="188">
        <v>65</v>
      </c>
      <c r="I30" s="189">
        <f>SUM(G30:H30)</f>
        <v>142</v>
      </c>
      <c r="J30" s="190">
        <v>0</v>
      </c>
      <c r="K30" s="188">
        <v>127</v>
      </c>
      <c r="L30" s="187">
        <v>113</v>
      </c>
      <c r="M30" s="187">
        <v>126</v>
      </c>
      <c r="N30" s="187">
        <v>83</v>
      </c>
      <c r="O30" s="188">
        <v>88</v>
      </c>
      <c r="P30" s="187">
        <f>SUM(J30:O30)</f>
        <v>537</v>
      </c>
      <c r="Q30" s="191">
        <f>I30+P30</f>
        <v>679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2046</v>
      </c>
      <c r="H31" s="193">
        <v>1390</v>
      </c>
      <c r="I31" s="194">
        <f>SUM(G31:H31)</f>
        <v>3436</v>
      </c>
      <c r="J31" s="195">
        <v>0</v>
      </c>
      <c r="K31" s="193">
        <v>1931</v>
      </c>
      <c r="L31" s="192">
        <v>1488</v>
      </c>
      <c r="M31" s="192">
        <v>1023</v>
      </c>
      <c r="N31" s="192">
        <v>627</v>
      </c>
      <c r="O31" s="193">
        <v>548</v>
      </c>
      <c r="P31" s="194">
        <f>SUM(J31:O31)</f>
        <v>5617</v>
      </c>
      <c r="Q31" s="196">
        <f>I31+P31</f>
        <v>9053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6</v>
      </c>
      <c r="H32" s="183">
        <f t="shared" si="5"/>
        <v>12</v>
      </c>
      <c r="I32" s="184">
        <f t="shared" si="5"/>
        <v>18</v>
      </c>
      <c r="J32" s="185">
        <f t="shared" si="5"/>
        <v>0</v>
      </c>
      <c r="K32" s="183">
        <f t="shared" si="5"/>
        <v>124</v>
      </c>
      <c r="L32" s="182">
        <f t="shared" si="5"/>
        <v>141</v>
      </c>
      <c r="M32" s="182">
        <f t="shared" si="5"/>
        <v>142</v>
      </c>
      <c r="N32" s="182">
        <f t="shared" si="5"/>
        <v>93</v>
      </c>
      <c r="O32" s="183">
        <f t="shared" si="5"/>
        <v>69</v>
      </c>
      <c r="P32" s="182">
        <f t="shared" si="5"/>
        <v>569</v>
      </c>
      <c r="Q32" s="186">
        <f t="shared" si="5"/>
        <v>587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0</v>
      </c>
      <c r="I34" s="189">
        <f>SUM(G34:H34)</f>
        <v>0</v>
      </c>
      <c r="J34" s="190">
        <v>0</v>
      </c>
      <c r="K34" s="188">
        <v>27</v>
      </c>
      <c r="L34" s="187">
        <v>33</v>
      </c>
      <c r="M34" s="187">
        <v>29</v>
      </c>
      <c r="N34" s="187">
        <v>22</v>
      </c>
      <c r="O34" s="188">
        <v>29</v>
      </c>
      <c r="P34" s="187">
        <f t="shared" si="6"/>
        <v>140</v>
      </c>
      <c r="Q34" s="191">
        <f t="shared" si="7"/>
        <v>140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6</v>
      </c>
      <c r="H35" s="188">
        <v>5</v>
      </c>
      <c r="I35" s="189">
        <f>SUM(G35:H35)</f>
        <v>11</v>
      </c>
      <c r="J35" s="190">
        <v>0</v>
      </c>
      <c r="K35" s="188">
        <v>20</v>
      </c>
      <c r="L35" s="187">
        <v>33</v>
      </c>
      <c r="M35" s="187">
        <v>28</v>
      </c>
      <c r="N35" s="187">
        <v>17</v>
      </c>
      <c r="O35" s="188">
        <v>9</v>
      </c>
      <c r="P35" s="187">
        <f t="shared" si="6"/>
        <v>107</v>
      </c>
      <c r="Q35" s="191">
        <f t="shared" si="7"/>
        <v>118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7</v>
      </c>
      <c r="I36" s="189">
        <f>SUM(G36:H36)</f>
        <v>7</v>
      </c>
      <c r="J36" s="200"/>
      <c r="K36" s="188">
        <v>77</v>
      </c>
      <c r="L36" s="187">
        <v>75</v>
      </c>
      <c r="M36" s="187">
        <v>85</v>
      </c>
      <c r="N36" s="187">
        <v>54</v>
      </c>
      <c r="O36" s="188">
        <v>31</v>
      </c>
      <c r="P36" s="187">
        <f t="shared" si="6"/>
        <v>322</v>
      </c>
      <c r="Q36" s="191">
        <f t="shared" si="7"/>
        <v>329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194</v>
      </c>
      <c r="L39" s="182">
        <f t="shared" si="8"/>
        <v>327</v>
      </c>
      <c r="M39" s="182">
        <f t="shared" si="8"/>
        <v>603</v>
      </c>
      <c r="N39" s="182">
        <f t="shared" si="8"/>
        <v>525</v>
      </c>
      <c r="O39" s="183">
        <f t="shared" si="8"/>
        <v>700</v>
      </c>
      <c r="P39" s="182">
        <f t="shared" si="8"/>
        <v>2349</v>
      </c>
      <c r="Q39" s="186">
        <f t="shared" si="8"/>
        <v>2349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45</v>
      </c>
      <c r="L40" s="187">
        <v>141</v>
      </c>
      <c r="M40" s="187">
        <v>305</v>
      </c>
      <c r="N40" s="187">
        <v>297</v>
      </c>
      <c r="O40" s="188">
        <v>419</v>
      </c>
      <c r="P40" s="187">
        <f>SUM(J40:O40)</f>
        <v>1207</v>
      </c>
      <c r="Q40" s="191">
        <f>I40+P40</f>
        <v>1207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147</v>
      </c>
      <c r="L41" s="187">
        <v>183</v>
      </c>
      <c r="M41" s="187">
        <v>286</v>
      </c>
      <c r="N41" s="187">
        <v>204</v>
      </c>
      <c r="O41" s="188">
        <v>161</v>
      </c>
      <c r="P41" s="187">
        <f>SUM(J41:O41)</f>
        <v>981</v>
      </c>
      <c r="Q41" s="191">
        <f>I41+P41</f>
        <v>981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3</v>
      </c>
      <c r="M42" s="209">
        <v>12</v>
      </c>
      <c r="N42" s="209">
        <v>24</v>
      </c>
      <c r="O42" s="208">
        <v>120</v>
      </c>
      <c r="P42" s="209">
        <f>SUM(J42:O42)</f>
        <v>161</v>
      </c>
      <c r="Q42" s="210">
        <f>I42+P42</f>
        <v>161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4995</v>
      </c>
      <c r="H43" s="212">
        <f t="shared" si="9"/>
        <v>3933</v>
      </c>
      <c r="I43" s="213">
        <f t="shared" si="9"/>
        <v>8928</v>
      </c>
      <c r="J43" s="214">
        <f>J12+J32+J39</f>
        <v>0</v>
      </c>
      <c r="K43" s="212">
        <f t="shared" si="9"/>
        <v>6685</v>
      </c>
      <c r="L43" s="211">
        <f t="shared" si="9"/>
        <v>5950</v>
      </c>
      <c r="M43" s="211">
        <f t="shared" si="9"/>
        <v>5164</v>
      </c>
      <c r="N43" s="211">
        <f t="shared" si="9"/>
        <v>3495</v>
      </c>
      <c r="O43" s="212">
        <f t="shared" si="9"/>
        <v>3781</v>
      </c>
      <c r="P43" s="211">
        <f t="shared" si="9"/>
        <v>25075</v>
      </c>
      <c r="Q43" s="215">
        <f t="shared" si="9"/>
        <v>34003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6225688</v>
      </c>
      <c r="H45" s="183">
        <f t="shared" si="10"/>
        <v>7872926</v>
      </c>
      <c r="I45" s="184">
        <f t="shared" si="10"/>
        <v>14098614</v>
      </c>
      <c r="J45" s="185">
        <f t="shared" si="10"/>
        <v>0</v>
      </c>
      <c r="K45" s="183">
        <f t="shared" si="10"/>
        <v>19525391</v>
      </c>
      <c r="L45" s="182">
        <f t="shared" si="10"/>
        <v>20101000</v>
      </c>
      <c r="M45" s="182">
        <f t="shared" si="10"/>
        <v>20169474</v>
      </c>
      <c r="N45" s="182">
        <f t="shared" si="10"/>
        <v>15166329</v>
      </c>
      <c r="O45" s="183">
        <f t="shared" si="10"/>
        <v>16765640</v>
      </c>
      <c r="P45" s="182">
        <f t="shared" si="10"/>
        <v>91727834</v>
      </c>
      <c r="Q45" s="186">
        <f t="shared" si="10"/>
        <v>105826448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2865393</v>
      </c>
      <c r="H46" s="188">
        <f t="shared" si="11"/>
        <v>2788513</v>
      </c>
      <c r="I46" s="189">
        <f t="shared" si="11"/>
        <v>5653906</v>
      </c>
      <c r="J46" s="190">
        <f t="shared" si="11"/>
        <v>0</v>
      </c>
      <c r="K46" s="188">
        <f t="shared" si="11"/>
        <v>6917206</v>
      </c>
      <c r="L46" s="187">
        <f t="shared" si="11"/>
        <v>6967841</v>
      </c>
      <c r="M46" s="187">
        <f t="shared" si="11"/>
        <v>7559205</v>
      </c>
      <c r="N46" s="187">
        <f t="shared" si="11"/>
        <v>6266461</v>
      </c>
      <c r="O46" s="188">
        <f t="shared" si="11"/>
        <v>9095546</v>
      </c>
      <c r="P46" s="187">
        <f t="shared" si="11"/>
        <v>36806259</v>
      </c>
      <c r="Q46" s="191">
        <f t="shared" si="11"/>
        <v>42460165</v>
      </c>
    </row>
    <row r="47" spans="3:17" ht="18" customHeight="1">
      <c r="C47" s="130"/>
      <c r="D47" s="133"/>
      <c r="E47" s="134" t="s">
        <v>92</v>
      </c>
      <c r="F47" s="135"/>
      <c r="G47" s="187">
        <v>2540464</v>
      </c>
      <c r="H47" s="188">
        <v>2065554</v>
      </c>
      <c r="I47" s="189">
        <f>SUM(G47:H47)</f>
        <v>4606018</v>
      </c>
      <c r="J47" s="190">
        <v>0</v>
      </c>
      <c r="K47" s="188">
        <v>5372569</v>
      </c>
      <c r="L47" s="187">
        <v>5238055</v>
      </c>
      <c r="M47" s="187">
        <v>5524824</v>
      </c>
      <c r="N47" s="187">
        <v>4539895</v>
      </c>
      <c r="O47" s="188">
        <v>5724444</v>
      </c>
      <c r="P47" s="187">
        <f>SUM(J47:O47)</f>
        <v>26399787</v>
      </c>
      <c r="Q47" s="191">
        <f>I47+P47</f>
        <v>31005805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6250</v>
      </c>
      <c r="L48" s="187">
        <v>76750</v>
      </c>
      <c r="M48" s="187">
        <v>176346</v>
      </c>
      <c r="N48" s="187">
        <v>251750</v>
      </c>
      <c r="O48" s="188">
        <v>1007250</v>
      </c>
      <c r="P48" s="187">
        <f>SUM(J48:O48)</f>
        <v>1518346</v>
      </c>
      <c r="Q48" s="191">
        <f>I48+P48</f>
        <v>1518346</v>
      </c>
    </row>
    <row r="49" spans="3:17" ht="18" customHeight="1">
      <c r="C49" s="130"/>
      <c r="D49" s="133"/>
      <c r="E49" s="134" t="s">
        <v>94</v>
      </c>
      <c r="F49" s="135"/>
      <c r="G49" s="187">
        <v>190772</v>
      </c>
      <c r="H49" s="188">
        <v>568728</v>
      </c>
      <c r="I49" s="189">
        <f>SUM(G49:H49)</f>
        <v>759500</v>
      </c>
      <c r="J49" s="190">
        <v>0</v>
      </c>
      <c r="K49" s="188">
        <v>1127727</v>
      </c>
      <c r="L49" s="187">
        <v>1222839</v>
      </c>
      <c r="M49" s="187">
        <v>1442147</v>
      </c>
      <c r="N49" s="187">
        <v>1154056</v>
      </c>
      <c r="O49" s="188">
        <v>1987088</v>
      </c>
      <c r="P49" s="187">
        <f>SUM(J49:O49)</f>
        <v>6933857</v>
      </c>
      <c r="Q49" s="191">
        <f>I49+P49</f>
        <v>7693357</v>
      </c>
    </row>
    <row r="50" spans="3:17" ht="18" customHeight="1">
      <c r="C50" s="130"/>
      <c r="D50" s="133"/>
      <c r="E50" s="134" t="s">
        <v>95</v>
      </c>
      <c r="F50" s="135"/>
      <c r="G50" s="187">
        <v>35737</v>
      </c>
      <c r="H50" s="188">
        <v>32941</v>
      </c>
      <c r="I50" s="189">
        <f>SUM(G50:H50)</f>
        <v>68678</v>
      </c>
      <c r="J50" s="190">
        <v>0</v>
      </c>
      <c r="K50" s="188">
        <v>97970</v>
      </c>
      <c r="L50" s="187">
        <v>84997</v>
      </c>
      <c r="M50" s="187">
        <v>43593</v>
      </c>
      <c r="N50" s="187">
        <v>60120</v>
      </c>
      <c r="O50" s="188">
        <v>33084</v>
      </c>
      <c r="P50" s="187">
        <f>SUM(J50:O50)</f>
        <v>319764</v>
      </c>
      <c r="Q50" s="191">
        <f>I50+P50</f>
        <v>388442</v>
      </c>
    </row>
    <row r="51" spans="3:17" ht="18" customHeight="1">
      <c r="C51" s="130"/>
      <c r="D51" s="133"/>
      <c r="E51" s="293" t="s">
        <v>105</v>
      </c>
      <c r="F51" s="294"/>
      <c r="G51" s="187">
        <v>98420</v>
      </c>
      <c r="H51" s="188">
        <v>121290</v>
      </c>
      <c r="I51" s="189">
        <f>SUM(G51:H51)</f>
        <v>219710</v>
      </c>
      <c r="J51" s="190">
        <v>0</v>
      </c>
      <c r="K51" s="188">
        <v>312690</v>
      </c>
      <c r="L51" s="187">
        <v>345200</v>
      </c>
      <c r="M51" s="187">
        <v>372295</v>
      </c>
      <c r="N51" s="187">
        <v>260640</v>
      </c>
      <c r="O51" s="188">
        <v>343680</v>
      </c>
      <c r="P51" s="187">
        <f>SUM(J51:O51)</f>
        <v>1634505</v>
      </c>
      <c r="Q51" s="191">
        <f>I51+P51</f>
        <v>1854215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1679293</v>
      </c>
      <c r="H52" s="188">
        <f t="shared" si="12"/>
        <v>2969951</v>
      </c>
      <c r="I52" s="189">
        <f t="shared" si="12"/>
        <v>4649244</v>
      </c>
      <c r="J52" s="190">
        <f t="shared" si="12"/>
        <v>0</v>
      </c>
      <c r="K52" s="188">
        <f t="shared" si="12"/>
        <v>6273862</v>
      </c>
      <c r="L52" s="187">
        <f t="shared" si="12"/>
        <v>6713863</v>
      </c>
      <c r="M52" s="187">
        <f t="shared" si="12"/>
        <v>5536631</v>
      </c>
      <c r="N52" s="187">
        <f t="shared" si="12"/>
        <v>3545315</v>
      </c>
      <c r="O52" s="188">
        <f t="shared" si="12"/>
        <v>2099560</v>
      </c>
      <c r="P52" s="187">
        <f t="shared" si="12"/>
        <v>24169231</v>
      </c>
      <c r="Q52" s="191">
        <f t="shared" si="12"/>
        <v>28818475</v>
      </c>
    </row>
    <row r="53" spans="3:17" ht="18" customHeight="1">
      <c r="C53" s="130"/>
      <c r="D53" s="133"/>
      <c r="E53" s="137" t="s">
        <v>97</v>
      </c>
      <c r="F53" s="137"/>
      <c r="G53" s="187">
        <v>1362002</v>
      </c>
      <c r="H53" s="188">
        <v>2321022</v>
      </c>
      <c r="I53" s="189">
        <f>SUM(G53:H53)</f>
        <v>3683024</v>
      </c>
      <c r="J53" s="190">
        <v>0</v>
      </c>
      <c r="K53" s="188">
        <v>5302300</v>
      </c>
      <c r="L53" s="187">
        <v>5340051</v>
      </c>
      <c r="M53" s="187">
        <v>4440410</v>
      </c>
      <c r="N53" s="187">
        <v>2945119</v>
      </c>
      <c r="O53" s="188">
        <v>1830929</v>
      </c>
      <c r="P53" s="187">
        <f>SUM(J53:O53)</f>
        <v>19858809</v>
      </c>
      <c r="Q53" s="191">
        <f>I53+P53</f>
        <v>23541833</v>
      </c>
    </row>
    <row r="54" spans="3:17" ht="18" customHeight="1">
      <c r="C54" s="130"/>
      <c r="D54" s="133"/>
      <c r="E54" s="137" t="s">
        <v>98</v>
      </c>
      <c r="F54" s="137"/>
      <c r="G54" s="187">
        <v>317291</v>
      </c>
      <c r="H54" s="188">
        <v>648929</v>
      </c>
      <c r="I54" s="189">
        <f>SUM(G54:H54)</f>
        <v>966220</v>
      </c>
      <c r="J54" s="190">
        <v>0</v>
      </c>
      <c r="K54" s="188">
        <v>971562</v>
      </c>
      <c r="L54" s="187">
        <v>1373812</v>
      </c>
      <c r="M54" s="187">
        <v>1096221</v>
      </c>
      <c r="N54" s="187">
        <v>600196</v>
      </c>
      <c r="O54" s="188">
        <v>268631</v>
      </c>
      <c r="P54" s="187">
        <f>SUM(J54:O54)</f>
        <v>4310422</v>
      </c>
      <c r="Q54" s="191">
        <f>I54+P54</f>
        <v>5276642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7590</v>
      </c>
      <c r="H55" s="188">
        <f t="shared" si="13"/>
        <v>89132</v>
      </c>
      <c r="I55" s="189">
        <f t="shared" si="13"/>
        <v>96722</v>
      </c>
      <c r="J55" s="190">
        <f t="shared" si="13"/>
        <v>0</v>
      </c>
      <c r="K55" s="188">
        <f t="shared" si="13"/>
        <v>738362</v>
      </c>
      <c r="L55" s="187">
        <f t="shared" si="13"/>
        <v>1112725</v>
      </c>
      <c r="M55" s="187">
        <f t="shared" si="13"/>
        <v>1533824</v>
      </c>
      <c r="N55" s="187">
        <f t="shared" si="13"/>
        <v>1398075</v>
      </c>
      <c r="O55" s="188">
        <f t="shared" si="13"/>
        <v>1109415</v>
      </c>
      <c r="P55" s="187">
        <f t="shared" si="13"/>
        <v>5892401</v>
      </c>
      <c r="Q55" s="191">
        <f t="shared" si="13"/>
        <v>5989123</v>
      </c>
    </row>
    <row r="56" spans="3:17" ht="18" customHeight="1">
      <c r="C56" s="130"/>
      <c r="D56" s="133"/>
      <c r="E56" s="134" t="s">
        <v>99</v>
      </c>
      <c r="F56" s="135"/>
      <c r="G56" s="187">
        <v>5436</v>
      </c>
      <c r="H56" s="188">
        <v>69845</v>
      </c>
      <c r="I56" s="189">
        <f>SUM(G56:H56)</f>
        <v>75281</v>
      </c>
      <c r="J56" s="190">
        <v>0</v>
      </c>
      <c r="K56" s="188">
        <v>628220</v>
      </c>
      <c r="L56" s="187">
        <v>888970</v>
      </c>
      <c r="M56" s="187">
        <v>1334090</v>
      </c>
      <c r="N56" s="187">
        <v>1247047</v>
      </c>
      <c r="O56" s="188">
        <v>882636</v>
      </c>
      <c r="P56" s="187">
        <f>SUM(J56:O56)</f>
        <v>4980963</v>
      </c>
      <c r="Q56" s="191">
        <f>I56+P56</f>
        <v>5056244</v>
      </c>
    </row>
    <row r="57" spans="3:17" ht="18" customHeight="1">
      <c r="C57" s="130"/>
      <c r="D57" s="133"/>
      <c r="E57" s="287" t="s">
        <v>100</v>
      </c>
      <c r="F57" s="289"/>
      <c r="G57" s="187">
        <v>2154</v>
      </c>
      <c r="H57" s="188">
        <v>19287</v>
      </c>
      <c r="I57" s="189">
        <f>SUM(G57:H57)</f>
        <v>21441</v>
      </c>
      <c r="J57" s="190">
        <v>0</v>
      </c>
      <c r="K57" s="188">
        <v>110142</v>
      </c>
      <c r="L57" s="187">
        <v>223755</v>
      </c>
      <c r="M57" s="187">
        <v>199734</v>
      </c>
      <c r="N57" s="187">
        <v>151028</v>
      </c>
      <c r="O57" s="188">
        <v>226779</v>
      </c>
      <c r="P57" s="187">
        <f>SUM(J57:O57)</f>
        <v>911438</v>
      </c>
      <c r="Q57" s="191">
        <f>I57+P57</f>
        <v>932879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356598</v>
      </c>
      <c r="H59" s="188">
        <f t="shared" si="14"/>
        <v>559703</v>
      </c>
      <c r="I59" s="189">
        <f t="shared" si="14"/>
        <v>916301</v>
      </c>
      <c r="J59" s="190">
        <f t="shared" si="14"/>
        <v>0</v>
      </c>
      <c r="K59" s="188">
        <f t="shared" si="14"/>
        <v>984383</v>
      </c>
      <c r="L59" s="187">
        <f t="shared" si="14"/>
        <v>1341721</v>
      </c>
      <c r="M59" s="187">
        <f t="shared" si="14"/>
        <v>1336503</v>
      </c>
      <c r="N59" s="187">
        <f t="shared" si="14"/>
        <v>1003399</v>
      </c>
      <c r="O59" s="188">
        <f t="shared" si="14"/>
        <v>1270917</v>
      </c>
      <c r="P59" s="187">
        <f t="shared" si="14"/>
        <v>5936923</v>
      </c>
      <c r="Q59" s="191">
        <f t="shared" si="14"/>
        <v>6853224</v>
      </c>
    </row>
    <row r="60" spans="3:17" ht="18" customHeight="1">
      <c r="C60" s="130"/>
      <c r="D60" s="133"/>
      <c r="E60" s="134" t="s">
        <v>102</v>
      </c>
      <c r="F60" s="135"/>
      <c r="G60" s="187">
        <v>356598</v>
      </c>
      <c r="H60" s="188">
        <v>559703</v>
      </c>
      <c r="I60" s="189">
        <f>SUM(G60:H60)</f>
        <v>916301</v>
      </c>
      <c r="J60" s="190">
        <v>0</v>
      </c>
      <c r="K60" s="188">
        <v>984383</v>
      </c>
      <c r="L60" s="187">
        <v>1341721</v>
      </c>
      <c r="M60" s="187">
        <v>1336503</v>
      </c>
      <c r="N60" s="187">
        <v>1003399</v>
      </c>
      <c r="O60" s="188">
        <v>1270917</v>
      </c>
      <c r="P60" s="187">
        <f>SUM(J60:O60)</f>
        <v>5936923</v>
      </c>
      <c r="Q60" s="191">
        <f>I60+P60</f>
        <v>6853224</v>
      </c>
    </row>
    <row r="61" spans="3:17" ht="18" customHeight="1">
      <c r="C61" s="158"/>
      <c r="D61" s="134" t="s">
        <v>106</v>
      </c>
      <c r="E61" s="136"/>
      <c r="F61" s="136"/>
      <c r="G61" s="218">
        <v>449262</v>
      </c>
      <c r="H61" s="218">
        <v>876747</v>
      </c>
      <c r="I61" s="219">
        <f>SUM(G61:H61)</f>
        <v>1326009</v>
      </c>
      <c r="J61" s="220">
        <v>0</v>
      </c>
      <c r="K61" s="218">
        <v>2202302</v>
      </c>
      <c r="L61" s="221">
        <v>2113988</v>
      </c>
      <c r="M61" s="221">
        <v>2594039</v>
      </c>
      <c r="N61" s="221">
        <v>1957669</v>
      </c>
      <c r="O61" s="218">
        <v>2295152</v>
      </c>
      <c r="P61" s="221">
        <f>SUM(J61:O61)</f>
        <v>11163150</v>
      </c>
      <c r="Q61" s="222">
        <f>I61+P61</f>
        <v>12489159</v>
      </c>
    </row>
    <row r="62" spans="3:17" ht="18" customHeight="1">
      <c r="C62" s="145"/>
      <c r="D62" s="146" t="s">
        <v>107</v>
      </c>
      <c r="E62" s="147"/>
      <c r="F62" s="147"/>
      <c r="G62" s="192">
        <v>867552</v>
      </c>
      <c r="H62" s="193">
        <v>588880</v>
      </c>
      <c r="I62" s="194">
        <f>SUM(G62:H62)</f>
        <v>1456432</v>
      </c>
      <c r="J62" s="195">
        <v>0</v>
      </c>
      <c r="K62" s="193">
        <v>2409276</v>
      </c>
      <c r="L62" s="192">
        <v>1850862</v>
      </c>
      <c r="M62" s="192">
        <v>1609272</v>
      </c>
      <c r="N62" s="192">
        <v>995410</v>
      </c>
      <c r="O62" s="193">
        <v>895050</v>
      </c>
      <c r="P62" s="194">
        <f>SUM(J62:O62)</f>
        <v>7759870</v>
      </c>
      <c r="Q62" s="196">
        <f>I62+P62</f>
        <v>9216302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28675</v>
      </c>
      <c r="H63" s="183">
        <f t="shared" si="15"/>
        <v>192743</v>
      </c>
      <c r="I63" s="184">
        <f t="shared" si="15"/>
        <v>221418</v>
      </c>
      <c r="J63" s="185">
        <f t="shared" si="15"/>
        <v>0</v>
      </c>
      <c r="K63" s="183">
        <f t="shared" si="15"/>
        <v>2477319</v>
      </c>
      <c r="L63" s="182">
        <f t="shared" si="15"/>
        <v>2797091</v>
      </c>
      <c r="M63" s="182">
        <f t="shared" si="15"/>
        <v>3142563</v>
      </c>
      <c r="N63" s="182">
        <f t="shared" si="15"/>
        <v>2130663</v>
      </c>
      <c r="O63" s="183">
        <f t="shared" si="15"/>
        <v>1478584</v>
      </c>
      <c r="P63" s="182">
        <f t="shared" si="15"/>
        <v>12026220</v>
      </c>
      <c r="Q63" s="186">
        <f t="shared" si="15"/>
        <v>12247638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0</v>
      </c>
      <c r="I65" s="189">
        <f>SUM(G65:H65)</f>
        <v>0</v>
      </c>
      <c r="J65" s="190">
        <v>0</v>
      </c>
      <c r="K65" s="188">
        <v>227448</v>
      </c>
      <c r="L65" s="187">
        <v>235585</v>
      </c>
      <c r="M65" s="187">
        <v>289805</v>
      </c>
      <c r="N65" s="187">
        <v>209293</v>
      </c>
      <c r="O65" s="188">
        <v>364124</v>
      </c>
      <c r="P65" s="187">
        <f t="shared" si="16"/>
        <v>1326255</v>
      </c>
      <c r="Q65" s="191">
        <f t="shared" si="17"/>
        <v>1326255</v>
      </c>
    </row>
    <row r="66" spans="3:17" ht="18" customHeight="1">
      <c r="C66" s="130"/>
      <c r="D66" s="287" t="s">
        <v>80</v>
      </c>
      <c r="E66" s="288"/>
      <c r="F66" s="289"/>
      <c r="G66" s="187">
        <v>28675</v>
      </c>
      <c r="H66" s="188">
        <v>35395</v>
      </c>
      <c r="I66" s="189">
        <f>SUM(G66:H66)</f>
        <v>64070</v>
      </c>
      <c r="J66" s="190">
        <v>0</v>
      </c>
      <c r="K66" s="188">
        <v>226308</v>
      </c>
      <c r="L66" s="187">
        <v>509162</v>
      </c>
      <c r="M66" s="187">
        <v>622191</v>
      </c>
      <c r="N66" s="187">
        <v>404710</v>
      </c>
      <c r="O66" s="188">
        <v>215715</v>
      </c>
      <c r="P66" s="187">
        <f t="shared" si="16"/>
        <v>1978086</v>
      </c>
      <c r="Q66" s="191">
        <f t="shared" si="17"/>
        <v>2042156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157348</v>
      </c>
      <c r="I67" s="189">
        <f>SUM(G67:H67)</f>
        <v>157348</v>
      </c>
      <c r="J67" s="200"/>
      <c r="K67" s="188">
        <v>2023563</v>
      </c>
      <c r="L67" s="187">
        <v>2052344</v>
      </c>
      <c r="M67" s="187">
        <v>2230567</v>
      </c>
      <c r="N67" s="187">
        <v>1516660</v>
      </c>
      <c r="O67" s="188">
        <v>898745</v>
      </c>
      <c r="P67" s="187">
        <f t="shared" si="16"/>
        <v>8721879</v>
      </c>
      <c r="Q67" s="191">
        <f t="shared" si="17"/>
        <v>8879227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0" t="s">
        <v>83</v>
      </c>
      <c r="E69" s="291"/>
      <c r="F69" s="29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4606452</v>
      </c>
      <c r="L70" s="182">
        <f t="shared" si="18"/>
        <v>8407183</v>
      </c>
      <c r="M70" s="182">
        <f t="shared" si="18"/>
        <v>16191213</v>
      </c>
      <c r="N70" s="182">
        <f t="shared" si="18"/>
        <v>15270524</v>
      </c>
      <c r="O70" s="183">
        <f t="shared" si="18"/>
        <v>22159480</v>
      </c>
      <c r="P70" s="182">
        <f t="shared" si="18"/>
        <v>66634852</v>
      </c>
      <c r="Q70" s="186">
        <f t="shared" si="18"/>
        <v>66634852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995520</v>
      </c>
      <c r="L71" s="187">
        <v>3387138</v>
      </c>
      <c r="M71" s="187">
        <v>7849088</v>
      </c>
      <c r="N71" s="187">
        <v>8358549</v>
      </c>
      <c r="O71" s="188">
        <v>12520094</v>
      </c>
      <c r="P71" s="187">
        <f>SUM(J71:O71)</f>
        <v>33110389</v>
      </c>
      <c r="Q71" s="191">
        <f>I71+P71</f>
        <v>33110389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3559288</v>
      </c>
      <c r="L72" s="187">
        <v>4931430</v>
      </c>
      <c r="M72" s="187">
        <v>7956588</v>
      </c>
      <c r="N72" s="187">
        <v>5999671</v>
      </c>
      <c r="O72" s="188">
        <v>5013245</v>
      </c>
      <c r="P72" s="187">
        <f>SUM(J72:O72)</f>
        <v>27460222</v>
      </c>
      <c r="Q72" s="191">
        <f>I72+P72</f>
        <v>27460222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51644</v>
      </c>
      <c r="L73" s="209">
        <v>88615</v>
      </c>
      <c r="M73" s="209">
        <v>385537</v>
      </c>
      <c r="N73" s="209">
        <v>912304</v>
      </c>
      <c r="O73" s="208">
        <v>4626141</v>
      </c>
      <c r="P73" s="209">
        <f>SUM(J73:O73)</f>
        <v>6064241</v>
      </c>
      <c r="Q73" s="210">
        <f>I73+P73</f>
        <v>6064241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6254363</v>
      </c>
      <c r="H74" s="212">
        <f t="shared" si="19"/>
        <v>8065669</v>
      </c>
      <c r="I74" s="213">
        <f t="shared" si="19"/>
        <v>14320032</v>
      </c>
      <c r="J74" s="214">
        <f t="shared" si="19"/>
        <v>0</v>
      </c>
      <c r="K74" s="212">
        <f t="shared" si="19"/>
        <v>26609162</v>
      </c>
      <c r="L74" s="211">
        <f t="shared" si="19"/>
        <v>31305274</v>
      </c>
      <c r="M74" s="211">
        <f t="shared" si="19"/>
        <v>39503250</v>
      </c>
      <c r="N74" s="211">
        <f t="shared" si="19"/>
        <v>32567516</v>
      </c>
      <c r="O74" s="212">
        <f t="shared" si="19"/>
        <v>40403704</v>
      </c>
      <c r="P74" s="211">
        <f t="shared" si="19"/>
        <v>170388906</v>
      </c>
      <c r="Q74" s="215">
        <f t="shared" si="19"/>
        <v>184708938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70601239</v>
      </c>
      <c r="H76" s="183">
        <f t="shared" si="20"/>
        <v>84919974</v>
      </c>
      <c r="I76" s="184">
        <f t="shared" si="20"/>
        <v>155521213</v>
      </c>
      <c r="J76" s="185">
        <f t="shared" si="20"/>
        <v>0</v>
      </c>
      <c r="K76" s="223">
        <f t="shared" si="20"/>
        <v>209291952</v>
      </c>
      <c r="L76" s="182">
        <f t="shared" si="20"/>
        <v>213731660</v>
      </c>
      <c r="M76" s="182">
        <f t="shared" si="20"/>
        <v>215748488</v>
      </c>
      <c r="N76" s="182">
        <f t="shared" si="20"/>
        <v>160290290</v>
      </c>
      <c r="O76" s="183">
        <f t="shared" si="20"/>
        <v>177157007</v>
      </c>
      <c r="P76" s="182">
        <f t="shared" si="20"/>
        <v>976219397</v>
      </c>
      <c r="Q76" s="186">
        <f t="shared" si="20"/>
        <v>1131740610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30546191</v>
      </c>
      <c r="H77" s="188">
        <f t="shared" si="21"/>
        <v>29643201</v>
      </c>
      <c r="I77" s="189">
        <f t="shared" si="21"/>
        <v>60189392</v>
      </c>
      <c r="J77" s="190">
        <f t="shared" si="21"/>
        <v>0</v>
      </c>
      <c r="K77" s="224">
        <f t="shared" si="21"/>
        <v>73573540</v>
      </c>
      <c r="L77" s="187">
        <f t="shared" si="21"/>
        <v>74078056</v>
      </c>
      <c r="M77" s="187">
        <f t="shared" si="21"/>
        <v>80317694</v>
      </c>
      <c r="N77" s="187">
        <f t="shared" si="21"/>
        <v>66662955</v>
      </c>
      <c r="O77" s="188">
        <f t="shared" si="21"/>
        <v>96699469</v>
      </c>
      <c r="P77" s="187">
        <f t="shared" si="21"/>
        <v>391331714</v>
      </c>
      <c r="Q77" s="191">
        <f t="shared" si="21"/>
        <v>451521106</v>
      </c>
    </row>
    <row r="78" spans="3:17" ht="18" customHeight="1">
      <c r="C78" s="130"/>
      <c r="D78" s="133"/>
      <c r="E78" s="134" t="s">
        <v>92</v>
      </c>
      <c r="F78" s="135"/>
      <c r="G78" s="187">
        <v>27176153</v>
      </c>
      <c r="H78" s="188">
        <v>22092277</v>
      </c>
      <c r="I78" s="189">
        <f>SUM(G78:H78)</f>
        <v>49268430</v>
      </c>
      <c r="J78" s="190">
        <v>0</v>
      </c>
      <c r="K78" s="224">
        <v>57462158</v>
      </c>
      <c r="L78" s="187">
        <v>56024623</v>
      </c>
      <c r="M78" s="187">
        <v>59059286</v>
      </c>
      <c r="N78" s="187">
        <v>48573565</v>
      </c>
      <c r="O78" s="188">
        <v>61192832</v>
      </c>
      <c r="P78" s="187">
        <f>SUM(J78:O78)</f>
        <v>282312464</v>
      </c>
      <c r="Q78" s="191">
        <f>I78+P78</f>
        <v>331580894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66875</v>
      </c>
      <c r="L79" s="187">
        <v>821225</v>
      </c>
      <c r="M79" s="187">
        <v>1885118</v>
      </c>
      <c r="N79" s="187">
        <v>2693724</v>
      </c>
      <c r="O79" s="188">
        <v>10777572</v>
      </c>
      <c r="P79" s="187">
        <f>SUM(J79:O79)</f>
        <v>16244514</v>
      </c>
      <c r="Q79" s="191">
        <f>I79+P79</f>
        <v>16244514</v>
      </c>
    </row>
    <row r="80" spans="3:17" ht="18" customHeight="1">
      <c r="C80" s="130"/>
      <c r="D80" s="133"/>
      <c r="E80" s="134" t="s">
        <v>94</v>
      </c>
      <c r="F80" s="135"/>
      <c r="G80" s="187">
        <v>2009502</v>
      </c>
      <c r="H80" s="188">
        <v>5993184</v>
      </c>
      <c r="I80" s="189">
        <f>SUM(G80:H80)</f>
        <v>8002686</v>
      </c>
      <c r="J80" s="190">
        <v>0</v>
      </c>
      <c r="K80" s="224">
        <v>11885746</v>
      </c>
      <c r="L80" s="187">
        <v>12883499</v>
      </c>
      <c r="M80" s="187">
        <v>15191948</v>
      </c>
      <c r="N80" s="187">
        <v>12156375</v>
      </c>
      <c r="O80" s="188">
        <v>20946253</v>
      </c>
      <c r="P80" s="187">
        <f>SUM(J80:O80)</f>
        <v>73063821</v>
      </c>
      <c r="Q80" s="191">
        <f>I80+P80</f>
        <v>81066507</v>
      </c>
    </row>
    <row r="81" spans="3:17" ht="18" customHeight="1">
      <c r="C81" s="130"/>
      <c r="D81" s="133"/>
      <c r="E81" s="134" t="s">
        <v>95</v>
      </c>
      <c r="F81" s="135"/>
      <c r="G81" s="187">
        <v>376336</v>
      </c>
      <c r="H81" s="188">
        <v>344840</v>
      </c>
      <c r="I81" s="189">
        <f>SUM(G81:H81)</f>
        <v>721176</v>
      </c>
      <c r="J81" s="190">
        <v>0</v>
      </c>
      <c r="K81" s="224">
        <v>1031861</v>
      </c>
      <c r="L81" s="187">
        <v>896709</v>
      </c>
      <c r="M81" s="187">
        <v>458392</v>
      </c>
      <c r="N81" s="187">
        <v>632891</v>
      </c>
      <c r="O81" s="188">
        <v>346012</v>
      </c>
      <c r="P81" s="187">
        <f>SUM(J81:O81)</f>
        <v>3365865</v>
      </c>
      <c r="Q81" s="191">
        <f>I81+P81</f>
        <v>4087041</v>
      </c>
    </row>
    <row r="82" spans="3:17" ht="18" customHeight="1">
      <c r="C82" s="130"/>
      <c r="D82" s="133"/>
      <c r="E82" s="293" t="s">
        <v>105</v>
      </c>
      <c r="F82" s="294"/>
      <c r="G82" s="187">
        <v>984200</v>
      </c>
      <c r="H82" s="188">
        <v>1212900</v>
      </c>
      <c r="I82" s="189">
        <f>SUM(G82:H82)</f>
        <v>2197100</v>
      </c>
      <c r="J82" s="190">
        <v>0</v>
      </c>
      <c r="K82" s="224">
        <v>3126900</v>
      </c>
      <c r="L82" s="187">
        <v>3452000</v>
      </c>
      <c r="M82" s="187">
        <v>3722950</v>
      </c>
      <c r="N82" s="187">
        <v>2606400</v>
      </c>
      <c r="O82" s="188">
        <v>3436800</v>
      </c>
      <c r="P82" s="187">
        <f>SUM(J82:O82)</f>
        <v>16345050</v>
      </c>
      <c r="Q82" s="191">
        <f>I82+P82</f>
        <v>18542150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17576538</v>
      </c>
      <c r="H83" s="188">
        <f t="shared" si="22"/>
        <v>31090892</v>
      </c>
      <c r="I83" s="189">
        <f t="shared" si="22"/>
        <v>48667430</v>
      </c>
      <c r="J83" s="190">
        <f t="shared" si="22"/>
        <v>0</v>
      </c>
      <c r="K83" s="224">
        <f t="shared" si="22"/>
        <v>65609284</v>
      </c>
      <c r="L83" s="187">
        <f t="shared" si="22"/>
        <v>70226278</v>
      </c>
      <c r="M83" s="187">
        <f t="shared" si="22"/>
        <v>57922625</v>
      </c>
      <c r="N83" s="187">
        <f t="shared" si="22"/>
        <v>37066938</v>
      </c>
      <c r="O83" s="188">
        <f t="shared" si="22"/>
        <v>21957706</v>
      </c>
      <c r="P83" s="187">
        <f t="shared" si="22"/>
        <v>252782831</v>
      </c>
      <c r="Q83" s="191">
        <f t="shared" si="22"/>
        <v>301450261</v>
      </c>
    </row>
    <row r="84" spans="3:17" ht="18" customHeight="1">
      <c r="C84" s="130"/>
      <c r="D84" s="133"/>
      <c r="E84" s="137" t="s">
        <v>97</v>
      </c>
      <c r="F84" s="137"/>
      <c r="G84" s="187">
        <v>14229954</v>
      </c>
      <c r="H84" s="188">
        <v>24250400</v>
      </c>
      <c r="I84" s="189">
        <f>SUM(G84:H84)</f>
        <v>38480354</v>
      </c>
      <c r="J84" s="190">
        <v>0</v>
      </c>
      <c r="K84" s="224">
        <v>55359404</v>
      </c>
      <c r="L84" s="187">
        <v>55740933</v>
      </c>
      <c r="M84" s="187">
        <v>46376777</v>
      </c>
      <c r="N84" s="187">
        <v>30734903</v>
      </c>
      <c r="O84" s="188">
        <v>19124564</v>
      </c>
      <c r="P84" s="187">
        <f>SUM(J84:O84)</f>
        <v>207336581</v>
      </c>
      <c r="Q84" s="191">
        <f>I84+P84</f>
        <v>245816935</v>
      </c>
    </row>
    <row r="85" spans="3:17" ht="18" customHeight="1">
      <c r="C85" s="130"/>
      <c r="D85" s="133"/>
      <c r="E85" s="137" t="s">
        <v>98</v>
      </c>
      <c r="F85" s="137"/>
      <c r="G85" s="187">
        <v>3346584</v>
      </c>
      <c r="H85" s="188">
        <v>6840492</v>
      </c>
      <c r="I85" s="189">
        <f>SUM(G85:H85)</f>
        <v>10187076</v>
      </c>
      <c r="J85" s="190">
        <v>0</v>
      </c>
      <c r="K85" s="224">
        <v>10249880</v>
      </c>
      <c r="L85" s="187">
        <v>14485345</v>
      </c>
      <c r="M85" s="187">
        <v>11545848</v>
      </c>
      <c r="N85" s="187">
        <v>6332035</v>
      </c>
      <c r="O85" s="188">
        <v>2833142</v>
      </c>
      <c r="P85" s="187">
        <f>SUM(J85:O85)</f>
        <v>45446250</v>
      </c>
      <c r="Q85" s="191">
        <f>I85+P85</f>
        <v>55633326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79314</v>
      </c>
      <c r="H86" s="188">
        <f t="shared" si="23"/>
        <v>931413</v>
      </c>
      <c r="I86" s="189">
        <f t="shared" si="23"/>
        <v>1010727</v>
      </c>
      <c r="J86" s="190">
        <f t="shared" si="23"/>
        <v>0</v>
      </c>
      <c r="K86" s="224">
        <f t="shared" si="23"/>
        <v>7714027</v>
      </c>
      <c r="L86" s="187">
        <f t="shared" si="23"/>
        <v>11623566</v>
      </c>
      <c r="M86" s="187">
        <f t="shared" si="23"/>
        <v>16025918</v>
      </c>
      <c r="N86" s="187">
        <f t="shared" si="23"/>
        <v>14597353</v>
      </c>
      <c r="O86" s="188">
        <f t="shared" si="23"/>
        <v>11593322</v>
      </c>
      <c r="P86" s="187">
        <f t="shared" si="23"/>
        <v>61554186</v>
      </c>
      <c r="Q86" s="191">
        <f t="shared" si="23"/>
        <v>62564913</v>
      </c>
    </row>
    <row r="87" spans="3:17" ht="18" customHeight="1">
      <c r="C87" s="130"/>
      <c r="D87" s="133"/>
      <c r="E87" s="134" t="s">
        <v>99</v>
      </c>
      <c r="F87" s="135"/>
      <c r="G87" s="187">
        <v>56805</v>
      </c>
      <c r="H87" s="188">
        <v>729867</v>
      </c>
      <c r="I87" s="189">
        <f>SUM(G87:H87)</f>
        <v>786672</v>
      </c>
      <c r="J87" s="190">
        <v>0</v>
      </c>
      <c r="K87" s="224">
        <v>6564435</v>
      </c>
      <c r="L87" s="187">
        <v>9288728</v>
      </c>
      <c r="M87" s="187">
        <v>13941161</v>
      </c>
      <c r="N87" s="187">
        <v>13025637</v>
      </c>
      <c r="O87" s="188">
        <v>9223495</v>
      </c>
      <c r="P87" s="187">
        <f>SUM(J87:O87)</f>
        <v>52043456</v>
      </c>
      <c r="Q87" s="191">
        <f>I87+P87</f>
        <v>52830128</v>
      </c>
    </row>
    <row r="88" spans="3:17" ht="18" customHeight="1">
      <c r="C88" s="130"/>
      <c r="D88" s="133"/>
      <c r="E88" s="287" t="s">
        <v>100</v>
      </c>
      <c r="F88" s="289"/>
      <c r="G88" s="187">
        <v>22509</v>
      </c>
      <c r="H88" s="188">
        <v>201546</v>
      </c>
      <c r="I88" s="189">
        <f>SUM(G88:H88)</f>
        <v>224055</v>
      </c>
      <c r="J88" s="190">
        <v>0</v>
      </c>
      <c r="K88" s="224">
        <v>1149592</v>
      </c>
      <c r="L88" s="187">
        <v>2334838</v>
      </c>
      <c r="M88" s="187">
        <v>2084757</v>
      </c>
      <c r="N88" s="187">
        <v>1571716</v>
      </c>
      <c r="O88" s="188">
        <v>2369827</v>
      </c>
      <c r="P88" s="187">
        <f>SUM(J88:O88)</f>
        <v>9510730</v>
      </c>
      <c r="Q88" s="191">
        <f>I88+P88</f>
        <v>9734785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8427012</v>
      </c>
      <c r="H90" s="188">
        <f t="shared" si="24"/>
        <v>7797938</v>
      </c>
      <c r="I90" s="189">
        <f t="shared" si="24"/>
        <v>16224950</v>
      </c>
      <c r="J90" s="190">
        <f t="shared" si="24"/>
        <v>0</v>
      </c>
      <c r="K90" s="188">
        <f t="shared" si="24"/>
        <v>13637130</v>
      </c>
      <c r="L90" s="187">
        <f t="shared" si="24"/>
        <v>15978549</v>
      </c>
      <c r="M90" s="187">
        <f t="shared" si="24"/>
        <v>17209733</v>
      </c>
      <c r="N90" s="187">
        <f t="shared" si="24"/>
        <v>10904866</v>
      </c>
      <c r="O90" s="188">
        <f t="shared" si="24"/>
        <v>13372223</v>
      </c>
      <c r="P90" s="187">
        <f t="shared" si="24"/>
        <v>71102501</v>
      </c>
      <c r="Q90" s="191">
        <f t="shared" si="24"/>
        <v>87327451</v>
      </c>
    </row>
    <row r="91" spans="3:17" ht="18" customHeight="1">
      <c r="C91" s="130"/>
      <c r="D91" s="133"/>
      <c r="E91" s="139" t="s">
        <v>102</v>
      </c>
      <c r="F91" s="135"/>
      <c r="G91" s="187">
        <v>3565980</v>
      </c>
      <c r="H91" s="188">
        <v>5597030</v>
      </c>
      <c r="I91" s="189">
        <f>SUM(G91:H91)</f>
        <v>9163010</v>
      </c>
      <c r="J91" s="190">
        <v>0</v>
      </c>
      <c r="K91" s="188">
        <v>9843830</v>
      </c>
      <c r="L91" s="187">
        <v>13417210</v>
      </c>
      <c r="M91" s="187">
        <v>13365030</v>
      </c>
      <c r="N91" s="187">
        <v>10033990</v>
      </c>
      <c r="O91" s="188">
        <v>12709170</v>
      </c>
      <c r="P91" s="187">
        <f>SUM(J91:O91)</f>
        <v>59369230</v>
      </c>
      <c r="Q91" s="191">
        <f>I91+P91</f>
        <v>68532240</v>
      </c>
    </row>
    <row r="92" spans="3:17" ht="18" customHeight="1">
      <c r="C92" s="130"/>
      <c r="D92" s="140"/>
      <c r="E92" s="137" t="s">
        <v>74</v>
      </c>
      <c r="F92" s="141"/>
      <c r="G92" s="187">
        <v>630247</v>
      </c>
      <c r="H92" s="188">
        <v>388140</v>
      </c>
      <c r="I92" s="189">
        <f>SUM(G92:H92)</f>
        <v>1018387</v>
      </c>
      <c r="J92" s="190">
        <v>0</v>
      </c>
      <c r="K92" s="188">
        <v>1139464</v>
      </c>
      <c r="L92" s="187">
        <v>929030</v>
      </c>
      <c r="M92" s="187">
        <v>1353242</v>
      </c>
      <c r="N92" s="187">
        <v>603530</v>
      </c>
      <c r="O92" s="188">
        <v>307143</v>
      </c>
      <c r="P92" s="187">
        <f>SUM(J92:O92)</f>
        <v>4332409</v>
      </c>
      <c r="Q92" s="191">
        <f>I92+P92</f>
        <v>5350796</v>
      </c>
    </row>
    <row r="93" spans="3:17" ht="18" customHeight="1">
      <c r="C93" s="130"/>
      <c r="D93" s="142"/>
      <c r="E93" s="134" t="s">
        <v>75</v>
      </c>
      <c r="F93" s="143"/>
      <c r="G93" s="187">
        <v>4230785</v>
      </c>
      <c r="H93" s="188">
        <v>1812768</v>
      </c>
      <c r="I93" s="189">
        <f>SUM(G93:H93)</f>
        <v>6043553</v>
      </c>
      <c r="J93" s="190">
        <v>0</v>
      </c>
      <c r="K93" s="188">
        <v>2653836</v>
      </c>
      <c r="L93" s="187">
        <v>1632309</v>
      </c>
      <c r="M93" s="187">
        <v>2491461</v>
      </c>
      <c r="N93" s="187">
        <v>267346</v>
      </c>
      <c r="O93" s="188">
        <v>355910</v>
      </c>
      <c r="P93" s="187">
        <f>SUM(J93:O93)</f>
        <v>7400862</v>
      </c>
      <c r="Q93" s="191">
        <f>I93+P93</f>
        <v>13444415</v>
      </c>
    </row>
    <row r="94" spans="3:17" ht="18" customHeight="1">
      <c r="C94" s="130"/>
      <c r="D94" s="133" t="s">
        <v>76</v>
      </c>
      <c r="E94" s="144"/>
      <c r="F94" s="144"/>
      <c r="G94" s="187">
        <v>4690484</v>
      </c>
      <c r="H94" s="188">
        <v>9156070</v>
      </c>
      <c r="I94" s="189">
        <f>SUM(G94:H94)</f>
        <v>13846554</v>
      </c>
      <c r="J94" s="190">
        <v>0</v>
      </c>
      <c r="K94" s="188">
        <v>22993537</v>
      </c>
      <c r="L94" s="187">
        <v>22034481</v>
      </c>
      <c r="M94" s="187">
        <v>27064326</v>
      </c>
      <c r="N94" s="187">
        <v>20415219</v>
      </c>
      <c r="O94" s="188">
        <v>23960570</v>
      </c>
      <c r="P94" s="187">
        <f>SUM(J94:O94)</f>
        <v>116468133</v>
      </c>
      <c r="Q94" s="191">
        <f>I94+P94</f>
        <v>130314687</v>
      </c>
    </row>
    <row r="95" spans="3:17" ht="18" customHeight="1">
      <c r="C95" s="145"/>
      <c r="D95" s="146" t="s">
        <v>103</v>
      </c>
      <c r="E95" s="147"/>
      <c r="F95" s="147"/>
      <c r="G95" s="192">
        <v>9281700</v>
      </c>
      <c r="H95" s="193">
        <v>6300460</v>
      </c>
      <c r="I95" s="194">
        <f>SUM(G95:H95)</f>
        <v>15582160</v>
      </c>
      <c r="J95" s="195">
        <v>0</v>
      </c>
      <c r="K95" s="193">
        <v>25764434</v>
      </c>
      <c r="L95" s="192">
        <v>19790730</v>
      </c>
      <c r="M95" s="192">
        <v>17208192</v>
      </c>
      <c r="N95" s="192">
        <v>10642959</v>
      </c>
      <c r="O95" s="193">
        <v>9573717</v>
      </c>
      <c r="P95" s="194">
        <f>SUM(J95:O95)</f>
        <v>82980032</v>
      </c>
      <c r="Q95" s="196">
        <f>I95+P95</f>
        <v>98562192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302518</v>
      </c>
      <c r="H96" s="183">
        <f t="shared" si="25"/>
        <v>2017698</v>
      </c>
      <c r="I96" s="184">
        <f t="shared" si="25"/>
        <v>2320216</v>
      </c>
      <c r="J96" s="185">
        <f t="shared" si="25"/>
        <v>0</v>
      </c>
      <c r="K96" s="223">
        <f t="shared" si="25"/>
        <v>25907949</v>
      </c>
      <c r="L96" s="182">
        <f t="shared" si="25"/>
        <v>29294025</v>
      </c>
      <c r="M96" s="182">
        <f t="shared" si="25"/>
        <v>32889747</v>
      </c>
      <c r="N96" s="182">
        <f t="shared" si="25"/>
        <v>22324322</v>
      </c>
      <c r="O96" s="183">
        <f t="shared" si="25"/>
        <v>15484611</v>
      </c>
      <c r="P96" s="182">
        <f t="shared" si="25"/>
        <v>125900654</v>
      </c>
      <c r="Q96" s="186">
        <f>SUM(Q97:Q102)</f>
        <v>128220870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0</v>
      </c>
      <c r="I98" s="189">
        <f>SUM(G98:H98)</f>
        <v>0</v>
      </c>
      <c r="J98" s="190">
        <v>0</v>
      </c>
      <c r="K98" s="224">
        <v>2399564</v>
      </c>
      <c r="L98" s="187">
        <v>2482882</v>
      </c>
      <c r="M98" s="187">
        <v>3057432</v>
      </c>
      <c r="N98" s="187">
        <v>2205572</v>
      </c>
      <c r="O98" s="188">
        <v>3841494</v>
      </c>
      <c r="P98" s="187">
        <f t="shared" si="26"/>
        <v>13986944</v>
      </c>
      <c r="Q98" s="191">
        <f>I98+P98</f>
        <v>13986944</v>
      </c>
    </row>
    <row r="99" spans="3:17" ht="18" customHeight="1">
      <c r="C99" s="130"/>
      <c r="D99" s="287" t="s">
        <v>80</v>
      </c>
      <c r="E99" s="288"/>
      <c r="F99" s="289"/>
      <c r="G99" s="187">
        <v>302518</v>
      </c>
      <c r="H99" s="188">
        <v>373414</v>
      </c>
      <c r="I99" s="189">
        <f>SUM(G99:H99)</f>
        <v>675932</v>
      </c>
      <c r="J99" s="190">
        <v>0</v>
      </c>
      <c r="K99" s="224">
        <v>2387543</v>
      </c>
      <c r="L99" s="187">
        <v>5371645</v>
      </c>
      <c r="M99" s="187">
        <v>6564102</v>
      </c>
      <c r="N99" s="187">
        <v>4269683</v>
      </c>
      <c r="O99" s="188">
        <v>2275791</v>
      </c>
      <c r="P99" s="187">
        <f>SUM(J99:O99)</f>
        <v>20868764</v>
      </c>
      <c r="Q99" s="191">
        <f t="shared" si="27"/>
        <v>21544696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1644284</v>
      </c>
      <c r="I100" s="189">
        <f>SUM(G100:H100)</f>
        <v>1644284</v>
      </c>
      <c r="J100" s="200"/>
      <c r="K100" s="224">
        <v>21120842</v>
      </c>
      <c r="L100" s="187">
        <v>21439498</v>
      </c>
      <c r="M100" s="187">
        <v>23268213</v>
      </c>
      <c r="N100" s="187">
        <v>15849067</v>
      </c>
      <c r="O100" s="188">
        <v>9367326</v>
      </c>
      <c r="P100" s="187">
        <f t="shared" si="26"/>
        <v>91044946</v>
      </c>
      <c r="Q100" s="191">
        <f t="shared" si="27"/>
        <v>92689230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0" t="s">
        <v>83</v>
      </c>
      <c r="E102" s="291"/>
      <c r="F102" s="29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48090306</v>
      </c>
      <c r="L103" s="182">
        <f t="shared" si="28"/>
        <v>87619256</v>
      </c>
      <c r="M103" s="182">
        <f t="shared" si="28"/>
        <v>168855339</v>
      </c>
      <c r="N103" s="182">
        <f t="shared" si="28"/>
        <v>159255351</v>
      </c>
      <c r="O103" s="183">
        <f t="shared" si="28"/>
        <v>230924114</v>
      </c>
      <c r="P103" s="182">
        <f t="shared" si="28"/>
        <v>694744366</v>
      </c>
      <c r="Q103" s="186">
        <f>SUM(Q104:Q106)</f>
        <v>694744366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10393223</v>
      </c>
      <c r="L104" s="187">
        <v>35279037</v>
      </c>
      <c r="M104" s="187">
        <v>81838701</v>
      </c>
      <c r="N104" s="187">
        <v>87172515</v>
      </c>
      <c r="O104" s="188">
        <v>130613695</v>
      </c>
      <c r="P104" s="187">
        <f>SUM(J104:O104)</f>
        <v>345297171</v>
      </c>
      <c r="Q104" s="191">
        <f>I104+P104</f>
        <v>345297171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37159133</v>
      </c>
      <c r="L105" s="187">
        <v>51422792</v>
      </c>
      <c r="M105" s="187">
        <v>83024771</v>
      </c>
      <c r="N105" s="187">
        <v>62666950</v>
      </c>
      <c r="O105" s="188">
        <v>52306882</v>
      </c>
      <c r="P105" s="187">
        <f>SUM(J105:O105)</f>
        <v>286580528</v>
      </c>
      <c r="Q105" s="191">
        <f>I105+P105</f>
        <v>286580528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537950</v>
      </c>
      <c r="L106" s="209">
        <v>917427</v>
      </c>
      <c r="M106" s="209">
        <v>3991867</v>
      </c>
      <c r="N106" s="209">
        <v>9415886</v>
      </c>
      <c r="O106" s="208">
        <v>48003537</v>
      </c>
      <c r="P106" s="209">
        <f>SUM(J106:O106)</f>
        <v>62866667</v>
      </c>
      <c r="Q106" s="210">
        <f>I106+P106</f>
        <v>62866667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70903757</v>
      </c>
      <c r="H107" s="212">
        <f t="shared" si="29"/>
        <v>86937672</v>
      </c>
      <c r="I107" s="213">
        <f t="shared" si="29"/>
        <v>157841429</v>
      </c>
      <c r="J107" s="214">
        <f t="shared" si="29"/>
        <v>0</v>
      </c>
      <c r="K107" s="227">
        <f t="shared" si="29"/>
        <v>283290207</v>
      </c>
      <c r="L107" s="211">
        <f t="shared" si="29"/>
        <v>330644941</v>
      </c>
      <c r="M107" s="211">
        <f t="shared" si="29"/>
        <v>417493574</v>
      </c>
      <c r="N107" s="211">
        <f t="shared" si="29"/>
        <v>341869963</v>
      </c>
      <c r="O107" s="212">
        <f t="shared" si="29"/>
        <v>423565732</v>
      </c>
      <c r="P107" s="211">
        <f t="shared" si="29"/>
        <v>1796864417</v>
      </c>
      <c r="Q107" s="215">
        <f>Q76+Q96+Q103</f>
        <v>1954705846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64468108</v>
      </c>
      <c r="H109" s="183">
        <f t="shared" si="30"/>
        <v>77057281</v>
      </c>
      <c r="I109" s="184">
        <f t="shared" si="30"/>
        <v>141525389</v>
      </c>
      <c r="J109" s="185">
        <f t="shared" si="30"/>
        <v>0</v>
      </c>
      <c r="K109" s="223">
        <f t="shared" si="30"/>
        <v>190937876</v>
      </c>
      <c r="L109" s="182">
        <f t="shared" si="30"/>
        <v>194346501</v>
      </c>
      <c r="M109" s="182">
        <f t="shared" si="30"/>
        <v>195893534</v>
      </c>
      <c r="N109" s="182">
        <f t="shared" si="30"/>
        <v>145324964</v>
      </c>
      <c r="O109" s="183">
        <f t="shared" si="30"/>
        <v>160426129</v>
      </c>
      <c r="P109" s="182">
        <f t="shared" si="30"/>
        <v>886929004</v>
      </c>
      <c r="Q109" s="186">
        <f t="shared" si="30"/>
        <v>1028454393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27490781</v>
      </c>
      <c r="H110" s="188">
        <f t="shared" si="31"/>
        <v>26678464</v>
      </c>
      <c r="I110" s="189">
        <f t="shared" si="31"/>
        <v>54169245</v>
      </c>
      <c r="J110" s="190">
        <f t="shared" si="31"/>
        <v>0</v>
      </c>
      <c r="K110" s="224">
        <f t="shared" si="31"/>
        <v>66215513</v>
      </c>
      <c r="L110" s="187">
        <f t="shared" si="31"/>
        <v>66669727</v>
      </c>
      <c r="M110" s="187">
        <f t="shared" si="31"/>
        <v>72285498</v>
      </c>
      <c r="N110" s="187">
        <f t="shared" si="31"/>
        <v>59996362</v>
      </c>
      <c r="O110" s="188">
        <f t="shared" si="31"/>
        <v>87029098</v>
      </c>
      <c r="P110" s="187">
        <f t="shared" si="31"/>
        <v>352196198</v>
      </c>
      <c r="Q110" s="191">
        <f t="shared" si="31"/>
        <v>406365443</v>
      </c>
    </row>
    <row r="111" spans="3:17" ht="18" customHeight="1">
      <c r="C111" s="130"/>
      <c r="D111" s="133"/>
      <c r="E111" s="134" t="s">
        <v>92</v>
      </c>
      <c r="F111" s="135"/>
      <c r="G111" s="187">
        <v>24457780</v>
      </c>
      <c r="H111" s="188">
        <v>19882702</v>
      </c>
      <c r="I111" s="189">
        <f>SUM(G111:H111)</f>
        <v>44340482</v>
      </c>
      <c r="J111" s="190">
        <v>0</v>
      </c>
      <c r="K111" s="224">
        <v>51715383</v>
      </c>
      <c r="L111" s="187">
        <v>50421765</v>
      </c>
      <c r="M111" s="187">
        <v>53153066</v>
      </c>
      <c r="N111" s="187">
        <v>43716015</v>
      </c>
      <c r="O111" s="188">
        <v>55073319</v>
      </c>
      <c r="P111" s="187">
        <f>SUM(J111:O111)</f>
        <v>254079548</v>
      </c>
      <c r="Q111" s="191">
        <f>I111+P111</f>
        <v>298420030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60187</v>
      </c>
      <c r="L112" s="187">
        <v>739099</v>
      </c>
      <c r="M112" s="187">
        <v>1696598</v>
      </c>
      <c r="N112" s="187">
        <v>2424343</v>
      </c>
      <c r="O112" s="188">
        <v>9699771</v>
      </c>
      <c r="P112" s="187">
        <f>SUM(J112:O112)</f>
        <v>14619998</v>
      </c>
      <c r="Q112" s="191">
        <f>I112+P112</f>
        <v>14619998</v>
      </c>
    </row>
    <row r="113" spans="3:17" ht="18" customHeight="1">
      <c r="C113" s="130"/>
      <c r="D113" s="133"/>
      <c r="E113" s="134" t="s">
        <v>94</v>
      </c>
      <c r="F113" s="135"/>
      <c r="G113" s="187">
        <v>1808524</v>
      </c>
      <c r="H113" s="188">
        <v>5393804</v>
      </c>
      <c r="I113" s="189">
        <f>SUM(G113:H113)</f>
        <v>7202328</v>
      </c>
      <c r="J113" s="190">
        <v>0</v>
      </c>
      <c r="K113" s="224">
        <v>10697075</v>
      </c>
      <c r="L113" s="187">
        <v>11595040</v>
      </c>
      <c r="M113" s="187">
        <v>13672635</v>
      </c>
      <c r="N113" s="187">
        <v>10940653</v>
      </c>
      <c r="O113" s="188">
        <v>18851483</v>
      </c>
      <c r="P113" s="187">
        <f>SUM(J113:O113)</f>
        <v>65756886</v>
      </c>
      <c r="Q113" s="191">
        <f>I113+P113</f>
        <v>72959214</v>
      </c>
    </row>
    <row r="114" spans="3:17" ht="18" customHeight="1">
      <c r="C114" s="130"/>
      <c r="D114" s="133"/>
      <c r="E114" s="134" t="s">
        <v>95</v>
      </c>
      <c r="F114" s="135"/>
      <c r="G114" s="187">
        <v>338697</v>
      </c>
      <c r="H114" s="188">
        <v>310348</v>
      </c>
      <c r="I114" s="189">
        <f>SUM(G114:H114)</f>
        <v>649045</v>
      </c>
      <c r="J114" s="190">
        <v>0</v>
      </c>
      <c r="K114" s="224">
        <v>928658</v>
      </c>
      <c r="L114" s="187">
        <v>807023</v>
      </c>
      <c r="M114" s="187">
        <v>412544</v>
      </c>
      <c r="N114" s="187">
        <v>569591</v>
      </c>
      <c r="O114" s="188">
        <v>311405</v>
      </c>
      <c r="P114" s="187">
        <f>SUM(J114:O114)</f>
        <v>3029221</v>
      </c>
      <c r="Q114" s="191">
        <f>I114+P114</f>
        <v>3678266</v>
      </c>
    </row>
    <row r="115" spans="3:17" ht="18" customHeight="1">
      <c r="C115" s="130"/>
      <c r="D115" s="133"/>
      <c r="E115" s="293" t="s">
        <v>105</v>
      </c>
      <c r="F115" s="294"/>
      <c r="G115" s="187">
        <v>885780</v>
      </c>
      <c r="H115" s="188">
        <v>1091610</v>
      </c>
      <c r="I115" s="189">
        <f>SUM(G115:H115)</f>
        <v>1977390</v>
      </c>
      <c r="J115" s="190">
        <v>0</v>
      </c>
      <c r="K115" s="224">
        <v>2814210</v>
      </c>
      <c r="L115" s="187">
        <v>3106800</v>
      </c>
      <c r="M115" s="187">
        <v>3350655</v>
      </c>
      <c r="N115" s="187">
        <v>2345760</v>
      </c>
      <c r="O115" s="188">
        <v>3093120</v>
      </c>
      <c r="P115" s="187">
        <f>SUM(J115:O115)</f>
        <v>14710545</v>
      </c>
      <c r="Q115" s="191">
        <f>I115+P115</f>
        <v>16687935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15818538</v>
      </c>
      <c r="H116" s="188">
        <f t="shared" si="32"/>
        <v>27981523</v>
      </c>
      <c r="I116" s="189">
        <f t="shared" si="32"/>
        <v>43800061</v>
      </c>
      <c r="J116" s="190">
        <f t="shared" si="32"/>
        <v>0</v>
      </c>
      <c r="K116" s="224">
        <f t="shared" si="32"/>
        <v>59047809</v>
      </c>
      <c r="L116" s="187">
        <f t="shared" si="32"/>
        <v>63214938</v>
      </c>
      <c r="M116" s="187">
        <f t="shared" si="32"/>
        <v>52130033</v>
      </c>
      <c r="N116" s="187">
        <f t="shared" si="32"/>
        <v>33360053</v>
      </c>
      <c r="O116" s="188">
        <f t="shared" si="32"/>
        <v>19766854</v>
      </c>
      <c r="P116" s="187">
        <f t="shared" si="32"/>
        <v>227519687</v>
      </c>
      <c r="Q116" s="191">
        <f t="shared" si="32"/>
        <v>271319748</v>
      </c>
    </row>
    <row r="117" spans="3:17" ht="18" customHeight="1">
      <c r="C117" s="130"/>
      <c r="D117" s="133"/>
      <c r="E117" s="137" t="s">
        <v>97</v>
      </c>
      <c r="F117" s="137"/>
      <c r="G117" s="187">
        <v>12806653</v>
      </c>
      <c r="H117" s="188">
        <v>21825125</v>
      </c>
      <c r="I117" s="189">
        <f>SUM(G117:H117)</f>
        <v>34631778</v>
      </c>
      <c r="J117" s="190">
        <v>0</v>
      </c>
      <c r="K117" s="224">
        <v>49823021</v>
      </c>
      <c r="L117" s="187">
        <v>50168117</v>
      </c>
      <c r="M117" s="187">
        <v>41738845</v>
      </c>
      <c r="N117" s="187">
        <v>27661254</v>
      </c>
      <c r="O117" s="188">
        <v>17217044</v>
      </c>
      <c r="P117" s="187">
        <f>SUM(J117:O117)</f>
        <v>186608281</v>
      </c>
      <c r="Q117" s="191">
        <f>I117+P117</f>
        <v>221240059</v>
      </c>
    </row>
    <row r="118" spans="3:17" ht="18" customHeight="1">
      <c r="C118" s="130"/>
      <c r="D118" s="133"/>
      <c r="E118" s="137" t="s">
        <v>98</v>
      </c>
      <c r="F118" s="137"/>
      <c r="G118" s="187">
        <v>3011885</v>
      </c>
      <c r="H118" s="188">
        <v>6156398</v>
      </c>
      <c r="I118" s="189">
        <f>SUM(G118:H118)</f>
        <v>9168283</v>
      </c>
      <c r="J118" s="190">
        <v>0</v>
      </c>
      <c r="K118" s="224">
        <v>9224788</v>
      </c>
      <c r="L118" s="187">
        <v>13046821</v>
      </c>
      <c r="M118" s="187">
        <v>10391188</v>
      </c>
      <c r="N118" s="187">
        <v>5698799</v>
      </c>
      <c r="O118" s="188">
        <v>2549810</v>
      </c>
      <c r="P118" s="187">
        <f>SUM(J118:O118)</f>
        <v>40911406</v>
      </c>
      <c r="Q118" s="191">
        <f>I118+P118</f>
        <v>50079689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71381</v>
      </c>
      <c r="H119" s="188">
        <f t="shared" si="33"/>
        <v>838256</v>
      </c>
      <c r="I119" s="189">
        <f t="shared" si="33"/>
        <v>909637</v>
      </c>
      <c r="J119" s="190">
        <f t="shared" si="33"/>
        <v>0</v>
      </c>
      <c r="K119" s="224">
        <f t="shared" si="33"/>
        <v>6942559</v>
      </c>
      <c r="L119" s="187">
        <f t="shared" si="33"/>
        <v>10461126</v>
      </c>
      <c r="M119" s="187">
        <f t="shared" si="33"/>
        <v>14423237</v>
      </c>
      <c r="N119" s="187">
        <f t="shared" si="33"/>
        <v>13137550</v>
      </c>
      <c r="O119" s="188">
        <f t="shared" si="33"/>
        <v>10456518</v>
      </c>
      <c r="P119" s="187">
        <f t="shared" si="33"/>
        <v>55420990</v>
      </c>
      <c r="Q119" s="191">
        <f t="shared" si="33"/>
        <v>56330627</v>
      </c>
    </row>
    <row r="120" spans="3:17" ht="18" customHeight="1">
      <c r="C120" s="130"/>
      <c r="D120" s="133"/>
      <c r="E120" s="134" t="s">
        <v>99</v>
      </c>
      <c r="F120" s="135"/>
      <c r="G120" s="187">
        <v>51123</v>
      </c>
      <c r="H120" s="188">
        <v>656869</v>
      </c>
      <c r="I120" s="189">
        <f>SUM(G120:H120)</f>
        <v>707992</v>
      </c>
      <c r="J120" s="190">
        <v>0</v>
      </c>
      <c r="K120" s="224">
        <v>5907935</v>
      </c>
      <c r="L120" s="187">
        <v>8359785</v>
      </c>
      <c r="M120" s="187">
        <v>12546968</v>
      </c>
      <c r="N120" s="187">
        <v>11723014</v>
      </c>
      <c r="O120" s="188">
        <v>8321493</v>
      </c>
      <c r="P120" s="187">
        <f>SUM(J120:O120)</f>
        <v>46859195</v>
      </c>
      <c r="Q120" s="191">
        <f>I120+P120</f>
        <v>47567187</v>
      </c>
    </row>
    <row r="121" spans="3:17" ht="18" customHeight="1">
      <c r="C121" s="130"/>
      <c r="D121" s="133"/>
      <c r="E121" s="287" t="s">
        <v>100</v>
      </c>
      <c r="F121" s="289"/>
      <c r="G121" s="187">
        <v>20258</v>
      </c>
      <c r="H121" s="188">
        <v>181387</v>
      </c>
      <c r="I121" s="189">
        <f>SUM(G121:H121)</f>
        <v>201645</v>
      </c>
      <c r="J121" s="190">
        <v>0</v>
      </c>
      <c r="K121" s="224">
        <v>1034624</v>
      </c>
      <c r="L121" s="187">
        <v>2101341</v>
      </c>
      <c r="M121" s="187">
        <v>1876269</v>
      </c>
      <c r="N121" s="187">
        <v>1414536</v>
      </c>
      <c r="O121" s="188">
        <v>2135025</v>
      </c>
      <c r="P121" s="187">
        <f>SUM(J121:O121)</f>
        <v>8561795</v>
      </c>
      <c r="Q121" s="191">
        <f>I121+P121</f>
        <v>8763440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7584307</v>
      </c>
      <c r="H123" s="188">
        <f t="shared" si="34"/>
        <v>7018142</v>
      </c>
      <c r="I123" s="189">
        <f t="shared" si="34"/>
        <v>14602449</v>
      </c>
      <c r="J123" s="190">
        <f t="shared" si="34"/>
        <v>0</v>
      </c>
      <c r="K123" s="188">
        <f t="shared" si="34"/>
        <v>12273404</v>
      </c>
      <c r="L123" s="187">
        <f t="shared" si="34"/>
        <v>14378990</v>
      </c>
      <c r="M123" s="187">
        <f t="shared" si="34"/>
        <v>15488756</v>
      </c>
      <c r="N123" s="187">
        <f t="shared" si="34"/>
        <v>9814379</v>
      </c>
      <c r="O123" s="188">
        <f t="shared" si="34"/>
        <v>12035465</v>
      </c>
      <c r="P123" s="187">
        <f t="shared" si="34"/>
        <v>63990994</v>
      </c>
      <c r="Q123" s="191">
        <f t="shared" si="34"/>
        <v>78593443</v>
      </c>
    </row>
    <row r="124" spans="3:17" ht="18" customHeight="1">
      <c r="C124" s="130"/>
      <c r="D124" s="133"/>
      <c r="E124" s="139" t="s">
        <v>102</v>
      </c>
      <c r="F124" s="135"/>
      <c r="G124" s="187">
        <v>3209382</v>
      </c>
      <c r="H124" s="188">
        <v>5037327</v>
      </c>
      <c r="I124" s="189">
        <f>SUM(G124:H124)</f>
        <v>8246709</v>
      </c>
      <c r="J124" s="190">
        <v>0</v>
      </c>
      <c r="K124" s="188">
        <v>8859437</v>
      </c>
      <c r="L124" s="187">
        <v>12073789</v>
      </c>
      <c r="M124" s="187">
        <v>12028527</v>
      </c>
      <c r="N124" s="187">
        <v>9030591</v>
      </c>
      <c r="O124" s="188">
        <v>11438718</v>
      </c>
      <c r="P124" s="187">
        <f>SUM(J124:O124)</f>
        <v>53431062</v>
      </c>
      <c r="Q124" s="191">
        <f>I124+P124</f>
        <v>61677771</v>
      </c>
    </row>
    <row r="125" spans="3:17" ht="18" customHeight="1">
      <c r="C125" s="130"/>
      <c r="D125" s="140"/>
      <c r="E125" s="137" t="s">
        <v>74</v>
      </c>
      <c r="F125" s="141"/>
      <c r="G125" s="187">
        <v>567220</v>
      </c>
      <c r="H125" s="188">
        <v>349326</v>
      </c>
      <c r="I125" s="189">
        <f>SUM(G125:H125)</f>
        <v>916546</v>
      </c>
      <c r="J125" s="190">
        <v>0</v>
      </c>
      <c r="K125" s="188">
        <v>1025517</v>
      </c>
      <c r="L125" s="187">
        <v>836125</v>
      </c>
      <c r="M125" s="187">
        <v>1217917</v>
      </c>
      <c r="N125" s="187">
        <v>543177</v>
      </c>
      <c r="O125" s="188">
        <v>276428</v>
      </c>
      <c r="P125" s="187">
        <f>SUM(J125:O125)</f>
        <v>3899164</v>
      </c>
      <c r="Q125" s="191">
        <f>I125+P125</f>
        <v>4815710</v>
      </c>
    </row>
    <row r="126" spans="3:17" ht="18" customHeight="1">
      <c r="C126" s="130"/>
      <c r="D126" s="142"/>
      <c r="E126" s="134" t="s">
        <v>75</v>
      </c>
      <c r="F126" s="143"/>
      <c r="G126" s="187">
        <v>3807705</v>
      </c>
      <c r="H126" s="188">
        <v>1631489</v>
      </c>
      <c r="I126" s="189">
        <f>SUM(G126:H126)</f>
        <v>5439194</v>
      </c>
      <c r="J126" s="190">
        <v>0</v>
      </c>
      <c r="K126" s="188">
        <v>2388450</v>
      </c>
      <c r="L126" s="187">
        <v>1469076</v>
      </c>
      <c r="M126" s="187">
        <v>2242312</v>
      </c>
      <c r="N126" s="187">
        <v>240611</v>
      </c>
      <c r="O126" s="188">
        <v>320319</v>
      </c>
      <c r="P126" s="187">
        <f>SUM(J126:O126)</f>
        <v>6660768</v>
      </c>
      <c r="Q126" s="191">
        <f>I126+P126</f>
        <v>12099962</v>
      </c>
    </row>
    <row r="127" spans="3:17" ht="18" customHeight="1">
      <c r="C127" s="130"/>
      <c r="D127" s="133" t="s">
        <v>76</v>
      </c>
      <c r="E127" s="144"/>
      <c r="F127" s="144"/>
      <c r="G127" s="187">
        <v>4221401</v>
      </c>
      <c r="H127" s="188">
        <v>8240436</v>
      </c>
      <c r="I127" s="189">
        <f>SUM(G127:H127)</f>
        <v>12461837</v>
      </c>
      <c r="J127" s="190">
        <v>0</v>
      </c>
      <c r="K127" s="188">
        <v>20694157</v>
      </c>
      <c r="L127" s="187">
        <v>19830990</v>
      </c>
      <c r="M127" s="187">
        <v>24357818</v>
      </c>
      <c r="N127" s="187">
        <v>18373661</v>
      </c>
      <c r="O127" s="188">
        <v>21564477</v>
      </c>
      <c r="P127" s="187">
        <f>SUM(J127:O127)</f>
        <v>104821103</v>
      </c>
      <c r="Q127" s="191">
        <f>I127+P127</f>
        <v>117282940</v>
      </c>
    </row>
    <row r="128" spans="3:17" ht="18" customHeight="1">
      <c r="C128" s="145"/>
      <c r="D128" s="146" t="s">
        <v>103</v>
      </c>
      <c r="E128" s="147"/>
      <c r="F128" s="147"/>
      <c r="G128" s="192">
        <v>9281700</v>
      </c>
      <c r="H128" s="193">
        <v>6300460</v>
      </c>
      <c r="I128" s="194">
        <f>SUM(G128:H128)</f>
        <v>15582160</v>
      </c>
      <c r="J128" s="195">
        <v>0</v>
      </c>
      <c r="K128" s="193">
        <v>25764434</v>
      </c>
      <c r="L128" s="192">
        <v>19790730</v>
      </c>
      <c r="M128" s="192">
        <v>17208192</v>
      </c>
      <c r="N128" s="192">
        <v>10642959</v>
      </c>
      <c r="O128" s="193">
        <v>9573717</v>
      </c>
      <c r="P128" s="194">
        <f>SUM(J128:O128)</f>
        <v>82980032</v>
      </c>
      <c r="Q128" s="196">
        <f>I128+P128</f>
        <v>98562192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272265</v>
      </c>
      <c r="H129" s="183">
        <f t="shared" si="35"/>
        <v>1815923</v>
      </c>
      <c r="I129" s="184">
        <f t="shared" si="35"/>
        <v>2088188</v>
      </c>
      <c r="J129" s="185">
        <f t="shared" si="35"/>
        <v>0</v>
      </c>
      <c r="K129" s="223">
        <f t="shared" si="35"/>
        <v>23317112</v>
      </c>
      <c r="L129" s="182">
        <f t="shared" si="35"/>
        <v>26364557</v>
      </c>
      <c r="M129" s="182">
        <f t="shared" si="35"/>
        <v>29600717</v>
      </c>
      <c r="N129" s="182">
        <f t="shared" si="35"/>
        <v>20091848</v>
      </c>
      <c r="O129" s="183">
        <f t="shared" si="35"/>
        <v>13936115</v>
      </c>
      <c r="P129" s="182">
        <f t="shared" si="35"/>
        <v>113310349</v>
      </c>
      <c r="Q129" s="186">
        <f t="shared" si="35"/>
        <v>115398537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0</v>
      </c>
      <c r="I131" s="189">
        <f>SUM(G131:H131)</f>
        <v>0</v>
      </c>
      <c r="J131" s="190">
        <v>0</v>
      </c>
      <c r="K131" s="224">
        <v>2159595</v>
      </c>
      <c r="L131" s="187">
        <v>2234579</v>
      </c>
      <c r="M131" s="187">
        <v>2751674</v>
      </c>
      <c r="N131" s="187">
        <v>1985006</v>
      </c>
      <c r="O131" s="188">
        <v>3457332</v>
      </c>
      <c r="P131" s="187">
        <f t="shared" si="36"/>
        <v>12588186</v>
      </c>
      <c r="Q131" s="191">
        <f t="shared" si="37"/>
        <v>12588186</v>
      </c>
    </row>
    <row r="132" spans="3:17" ht="18" customHeight="1">
      <c r="C132" s="130"/>
      <c r="D132" s="287" t="s">
        <v>80</v>
      </c>
      <c r="E132" s="288"/>
      <c r="F132" s="289"/>
      <c r="G132" s="187">
        <v>272265</v>
      </c>
      <c r="H132" s="188">
        <v>336071</v>
      </c>
      <c r="I132" s="189">
        <f>SUM(G132:H132)</f>
        <v>608336</v>
      </c>
      <c r="J132" s="190">
        <v>0</v>
      </c>
      <c r="K132" s="224">
        <v>2148781</v>
      </c>
      <c r="L132" s="187">
        <v>4834467</v>
      </c>
      <c r="M132" s="187">
        <v>5907682</v>
      </c>
      <c r="N132" s="187">
        <v>3842708</v>
      </c>
      <c r="O132" s="188">
        <v>2048208</v>
      </c>
      <c r="P132" s="187">
        <f t="shared" si="36"/>
        <v>18781846</v>
      </c>
      <c r="Q132" s="191">
        <f t="shared" si="37"/>
        <v>19390182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1479852</v>
      </c>
      <c r="I133" s="189">
        <f>SUM(G133:H133)</f>
        <v>1479852</v>
      </c>
      <c r="J133" s="200"/>
      <c r="K133" s="224">
        <v>19008736</v>
      </c>
      <c r="L133" s="187">
        <v>19295511</v>
      </c>
      <c r="M133" s="187">
        <v>20941361</v>
      </c>
      <c r="N133" s="187">
        <v>14264134</v>
      </c>
      <c r="O133" s="188">
        <v>8430575</v>
      </c>
      <c r="P133" s="187">
        <f t="shared" si="36"/>
        <v>81940317</v>
      </c>
      <c r="Q133" s="191">
        <f t="shared" si="37"/>
        <v>83420169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0" t="s">
        <v>83</v>
      </c>
      <c r="E135" s="291"/>
      <c r="F135" s="29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43297331</v>
      </c>
      <c r="L136" s="182">
        <f t="shared" si="38"/>
        <v>78912966</v>
      </c>
      <c r="M136" s="182">
        <f t="shared" si="38"/>
        <v>152051458</v>
      </c>
      <c r="N136" s="182">
        <f t="shared" si="38"/>
        <v>143502547</v>
      </c>
      <c r="O136" s="183">
        <f t="shared" si="38"/>
        <v>208060660</v>
      </c>
      <c r="P136" s="182">
        <f t="shared" si="38"/>
        <v>625824962</v>
      </c>
      <c r="Q136" s="186">
        <f t="shared" si="38"/>
        <v>625824962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9370005</v>
      </c>
      <c r="L137" s="187">
        <v>31806870</v>
      </c>
      <c r="M137" s="187">
        <v>73728013</v>
      </c>
      <c r="N137" s="187">
        <v>78628101</v>
      </c>
      <c r="O137" s="188">
        <v>117781419</v>
      </c>
      <c r="P137" s="187">
        <f>SUM(J137:O137)</f>
        <v>311314408</v>
      </c>
      <c r="Q137" s="191">
        <f>I137+P137</f>
        <v>311314408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33443172</v>
      </c>
      <c r="L138" s="187">
        <v>46280414</v>
      </c>
      <c r="M138" s="187">
        <v>74730770</v>
      </c>
      <c r="N138" s="187">
        <v>56400159</v>
      </c>
      <c r="O138" s="188">
        <v>47076117</v>
      </c>
      <c r="P138" s="187">
        <f>SUM(J138:O138)</f>
        <v>257930632</v>
      </c>
      <c r="Q138" s="191">
        <f>I138+P138</f>
        <v>257930632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484154</v>
      </c>
      <c r="L139" s="209">
        <v>825682</v>
      </c>
      <c r="M139" s="209">
        <v>3592675</v>
      </c>
      <c r="N139" s="209">
        <v>8474287</v>
      </c>
      <c r="O139" s="208">
        <v>43203124</v>
      </c>
      <c r="P139" s="209">
        <f>SUM(J139:O139)</f>
        <v>56579922</v>
      </c>
      <c r="Q139" s="210">
        <f>I139+P139</f>
        <v>56579922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64740373</v>
      </c>
      <c r="H140" s="212">
        <f t="shared" si="39"/>
        <v>78873204</v>
      </c>
      <c r="I140" s="213">
        <f t="shared" si="39"/>
        <v>143613577</v>
      </c>
      <c r="J140" s="214">
        <f t="shared" si="39"/>
        <v>0</v>
      </c>
      <c r="K140" s="227">
        <f t="shared" si="39"/>
        <v>257552319</v>
      </c>
      <c r="L140" s="211">
        <f t="shared" si="39"/>
        <v>299624024</v>
      </c>
      <c r="M140" s="211">
        <f t="shared" si="39"/>
        <v>377545709</v>
      </c>
      <c r="N140" s="211">
        <f t="shared" si="39"/>
        <v>308919359</v>
      </c>
      <c r="O140" s="212">
        <f t="shared" si="39"/>
        <v>382422904</v>
      </c>
      <c r="P140" s="211">
        <f t="shared" si="39"/>
        <v>1626064315</v>
      </c>
      <c r="Q140" s="215">
        <f t="shared" si="39"/>
        <v>1769677892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平成２３年７月月報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4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13</v>
      </c>
      <c r="I11" s="184">
        <f t="shared" si="0"/>
        <v>15</v>
      </c>
      <c r="J11" s="185">
        <f t="shared" si="0"/>
        <v>0</v>
      </c>
      <c r="K11" s="228">
        <f t="shared" si="0"/>
        <v>197</v>
      </c>
      <c r="L11" s="221">
        <f t="shared" si="0"/>
        <v>317</v>
      </c>
      <c r="M11" s="221">
        <f t="shared" si="0"/>
        <v>527</v>
      </c>
      <c r="N11" s="221">
        <f t="shared" si="0"/>
        <v>475</v>
      </c>
      <c r="O11" s="221">
        <f t="shared" si="0"/>
        <v>521</v>
      </c>
      <c r="P11" s="184">
        <f t="shared" si="0"/>
        <v>2037</v>
      </c>
      <c r="Q11" s="186">
        <f t="shared" si="0"/>
        <v>2052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34</v>
      </c>
      <c r="L12" s="221">
        <v>105</v>
      </c>
      <c r="M12" s="221">
        <v>247</v>
      </c>
      <c r="N12" s="221">
        <v>246</v>
      </c>
      <c r="O12" s="221">
        <v>297</v>
      </c>
      <c r="P12" s="219">
        <f aca="true" t="shared" si="2" ref="P12:P18">SUM(J12:O12)</f>
        <v>929</v>
      </c>
      <c r="Q12" s="222">
        <f aca="true" t="shared" si="3" ref="Q12:Q18">I12+P12</f>
        <v>929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91</v>
      </c>
      <c r="L13" s="221">
        <v>123</v>
      </c>
      <c r="M13" s="221">
        <v>177</v>
      </c>
      <c r="N13" s="221">
        <v>132</v>
      </c>
      <c r="O13" s="221">
        <v>101</v>
      </c>
      <c r="P13" s="219">
        <f t="shared" si="2"/>
        <v>624</v>
      </c>
      <c r="Q13" s="222">
        <f t="shared" si="3"/>
        <v>624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3</v>
      </c>
      <c r="M14" s="221">
        <v>5</v>
      </c>
      <c r="N14" s="221">
        <v>14</v>
      </c>
      <c r="O14" s="221">
        <v>67</v>
      </c>
      <c r="P14" s="219">
        <f t="shared" si="2"/>
        <v>91</v>
      </c>
      <c r="Q14" s="222">
        <f t="shared" si="3"/>
        <v>91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12</v>
      </c>
      <c r="I16" s="219">
        <f t="shared" si="1"/>
        <v>14</v>
      </c>
      <c r="J16" s="220">
        <v>0</v>
      </c>
      <c r="K16" s="229">
        <v>66</v>
      </c>
      <c r="L16" s="221">
        <v>76</v>
      </c>
      <c r="M16" s="221">
        <v>87</v>
      </c>
      <c r="N16" s="221">
        <v>75</v>
      </c>
      <c r="O16" s="221">
        <v>46</v>
      </c>
      <c r="P16" s="219">
        <f t="shared" si="2"/>
        <v>350</v>
      </c>
      <c r="Q16" s="222">
        <f t="shared" si="3"/>
        <v>364</v>
      </c>
    </row>
    <row r="17" spans="3:17" ht="14.25" customHeight="1">
      <c r="C17" s="130"/>
      <c r="D17" s="155"/>
      <c r="E17" s="287" t="s">
        <v>110</v>
      </c>
      <c r="F17" s="289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4</v>
      </c>
      <c r="L17" s="230">
        <v>10</v>
      </c>
      <c r="M17" s="230">
        <v>11</v>
      </c>
      <c r="N17" s="230">
        <v>8</v>
      </c>
      <c r="O17" s="230">
        <v>10</v>
      </c>
      <c r="P17" s="231">
        <f t="shared" si="2"/>
        <v>43</v>
      </c>
      <c r="Q17" s="234">
        <f t="shared" si="3"/>
        <v>44</v>
      </c>
    </row>
    <row r="18" spans="3:17" ht="14.25" customHeight="1">
      <c r="C18" s="130"/>
      <c r="D18" s="154"/>
      <c r="E18" s="290" t="s">
        <v>111</v>
      </c>
      <c r="F18" s="29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9</v>
      </c>
      <c r="I19" s="189">
        <f t="shared" si="4"/>
        <v>11</v>
      </c>
      <c r="J19" s="190">
        <f t="shared" si="4"/>
        <v>0</v>
      </c>
      <c r="K19" s="228">
        <f t="shared" si="4"/>
        <v>89</v>
      </c>
      <c r="L19" s="187">
        <f t="shared" si="4"/>
        <v>143</v>
      </c>
      <c r="M19" s="187">
        <f t="shared" si="4"/>
        <v>229</v>
      </c>
      <c r="N19" s="187">
        <f t="shared" si="4"/>
        <v>166</v>
      </c>
      <c r="O19" s="187">
        <f t="shared" si="4"/>
        <v>166</v>
      </c>
      <c r="P19" s="189">
        <f t="shared" si="4"/>
        <v>793</v>
      </c>
      <c r="Q19" s="191">
        <f t="shared" si="4"/>
        <v>804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18</v>
      </c>
      <c r="L20" s="221">
        <v>60</v>
      </c>
      <c r="M20" s="221">
        <v>128</v>
      </c>
      <c r="N20" s="221">
        <v>91</v>
      </c>
      <c r="O20" s="221">
        <v>103</v>
      </c>
      <c r="P20" s="219">
        <f aca="true" t="shared" si="6" ref="P20:P26">SUM(J20:O20)</f>
        <v>400</v>
      </c>
      <c r="Q20" s="222">
        <f aca="true" t="shared" si="7" ref="Q20:Q26">I20+P20</f>
        <v>400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24</v>
      </c>
      <c r="M21" s="221">
        <v>31</v>
      </c>
      <c r="N21" s="221">
        <v>20</v>
      </c>
      <c r="O21" s="221">
        <v>17</v>
      </c>
      <c r="P21" s="219">
        <f t="shared" si="6"/>
        <v>112</v>
      </c>
      <c r="Q21" s="222">
        <f t="shared" si="7"/>
        <v>112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0</v>
      </c>
      <c r="N22" s="221">
        <v>2</v>
      </c>
      <c r="O22" s="221">
        <v>10</v>
      </c>
      <c r="P22" s="219">
        <f t="shared" si="6"/>
        <v>14</v>
      </c>
      <c r="Q22" s="222">
        <f t="shared" si="7"/>
        <v>14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9</v>
      </c>
      <c r="I24" s="219">
        <f t="shared" si="5"/>
        <v>11</v>
      </c>
      <c r="J24" s="220">
        <v>0</v>
      </c>
      <c r="K24" s="229">
        <v>50</v>
      </c>
      <c r="L24" s="221">
        <v>55</v>
      </c>
      <c r="M24" s="221">
        <v>68</v>
      </c>
      <c r="N24" s="221">
        <v>52</v>
      </c>
      <c r="O24" s="221">
        <v>34</v>
      </c>
      <c r="P24" s="219">
        <f t="shared" si="6"/>
        <v>259</v>
      </c>
      <c r="Q24" s="222">
        <f t="shared" si="7"/>
        <v>270</v>
      </c>
    </row>
    <row r="25" spans="3:17" ht="14.25" customHeight="1">
      <c r="C25" s="130"/>
      <c r="D25" s="155"/>
      <c r="E25" s="287" t="s">
        <v>110</v>
      </c>
      <c r="F25" s="289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3</v>
      </c>
      <c r="M25" s="230">
        <v>2</v>
      </c>
      <c r="N25" s="230">
        <v>1</v>
      </c>
      <c r="O25" s="230">
        <v>2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07" t="s">
        <v>111</v>
      </c>
      <c r="F26" s="308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2970</v>
      </c>
      <c r="H28" s="221">
        <f t="shared" si="8"/>
        <v>52650</v>
      </c>
      <c r="I28" s="184">
        <f t="shared" si="8"/>
        <v>55620</v>
      </c>
      <c r="J28" s="185">
        <f t="shared" si="8"/>
        <v>0</v>
      </c>
      <c r="K28" s="228">
        <f t="shared" si="8"/>
        <v>3848000</v>
      </c>
      <c r="L28" s="221">
        <f t="shared" si="8"/>
        <v>7103390</v>
      </c>
      <c r="M28" s="221">
        <f t="shared" si="8"/>
        <v>12496120</v>
      </c>
      <c r="N28" s="221">
        <f t="shared" si="8"/>
        <v>11430470</v>
      </c>
      <c r="O28" s="221">
        <f t="shared" si="8"/>
        <v>13429515</v>
      </c>
      <c r="P28" s="184">
        <f t="shared" si="8"/>
        <v>48307495</v>
      </c>
      <c r="Q28" s="186">
        <f>SUM(Q29:Q35)</f>
        <v>48363115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964480</v>
      </c>
      <c r="L29" s="221">
        <v>3019150</v>
      </c>
      <c r="M29" s="221">
        <v>6914310</v>
      </c>
      <c r="N29" s="221">
        <v>7032460</v>
      </c>
      <c r="O29" s="221">
        <v>8460390</v>
      </c>
      <c r="P29" s="219">
        <f aca="true" t="shared" si="10" ref="P29:P35">SUM(J29:O29)</f>
        <v>26390790</v>
      </c>
      <c r="Q29" s="222">
        <f aca="true" t="shared" si="11" ref="Q29:Q35">I29+P29</f>
        <v>26390790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2397580</v>
      </c>
      <c r="L30" s="221">
        <v>3394150</v>
      </c>
      <c r="M30" s="221">
        <v>4619640</v>
      </c>
      <c r="N30" s="221">
        <v>3324060</v>
      </c>
      <c r="O30" s="221">
        <v>2706300</v>
      </c>
      <c r="P30" s="219">
        <f t="shared" si="10"/>
        <v>16441730</v>
      </c>
      <c r="Q30" s="222">
        <f t="shared" si="11"/>
        <v>16441730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61380</v>
      </c>
      <c r="L31" s="221">
        <v>84010</v>
      </c>
      <c r="M31" s="221">
        <v>145390</v>
      </c>
      <c r="N31" s="221">
        <v>347780</v>
      </c>
      <c r="O31" s="221">
        <v>1799125</v>
      </c>
      <c r="P31" s="219">
        <f t="shared" si="10"/>
        <v>2437685</v>
      </c>
      <c r="Q31" s="222">
        <f>I31+P31</f>
        <v>2437685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2970</v>
      </c>
      <c r="H33" s="221">
        <v>51450</v>
      </c>
      <c r="I33" s="219">
        <f t="shared" si="9"/>
        <v>54420</v>
      </c>
      <c r="J33" s="220">
        <v>0</v>
      </c>
      <c r="K33" s="229">
        <v>405740</v>
      </c>
      <c r="L33" s="221">
        <v>544260</v>
      </c>
      <c r="M33" s="221">
        <v>748430</v>
      </c>
      <c r="N33" s="221">
        <v>673570</v>
      </c>
      <c r="O33" s="221">
        <v>426700</v>
      </c>
      <c r="P33" s="219">
        <f t="shared" si="10"/>
        <v>2798700</v>
      </c>
      <c r="Q33" s="222">
        <f t="shared" si="11"/>
        <v>2853120</v>
      </c>
    </row>
    <row r="34" spans="3:17" ht="14.25" customHeight="1">
      <c r="C34" s="130"/>
      <c r="D34" s="155"/>
      <c r="E34" s="287" t="s">
        <v>110</v>
      </c>
      <c r="F34" s="289"/>
      <c r="G34" s="230">
        <v>0</v>
      </c>
      <c r="H34" s="230">
        <v>1200</v>
      </c>
      <c r="I34" s="231">
        <f t="shared" si="9"/>
        <v>1200</v>
      </c>
      <c r="J34" s="232">
        <v>0</v>
      </c>
      <c r="K34" s="233">
        <v>18820</v>
      </c>
      <c r="L34" s="230">
        <v>61820</v>
      </c>
      <c r="M34" s="230">
        <v>68350</v>
      </c>
      <c r="N34" s="230">
        <v>52600</v>
      </c>
      <c r="O34" s="230">
        <v>37000</v>
      </c>
      <c r="P34" s="231">
        <f t="shared" si="10"/>
        <v>238590</v>
      </c>
      <c r="Q34" s="234">
        <f t="shared" si="11"/>
        <v>239790</v>
      </c>
    </row>
    <row r="35" spans="3:17" ht="14.25" customHeight="1">
      <c r="C35" s="130"/>
      <c r="D35" s="154"/>
      <c r="E35" s="290" t="s">
        <v>111</v>
      </c>
      <c r="F35" s="29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2190</v>
      </c>
      <c r="H36" s="187">
        <f t="shared" si="12"/>
        <v>20880</v>
      </c>
      <c r="I36" s="189">
        <f t="shared" si="12"/>
        <v>23070</v>
      </c>
      <c r="J36" s="190">
        <f t="shared" si="12"/>
        <v>0</v>
      </c>
      <c r="K36" s="228">
        <f t="shared" si="12"/>
        <v>1158130</v>
      </c>
      <c r="L36" s="187">
        <f t="shared" si="12"/>
        <v>2448490</v>
      </c>
      <c r="M36" s="187">
        <f t="shared" si="12"/>
        <v>4175500</v>
      </c>
      <c r="N36" s="187">
        <f t="shared" si="12"/>
        <v>2895870</v>
      </c>
      <c r="O36" s="187">
        <f t="shared" si="12"/>
        <v>3153080</v>
      </c>
      <c r="P36" s="189">
        <f t="shared" si="12"/>
        <v>13831070</v>
      </c>
      <c r="Q36" s="191">
        <f>SUM(Q37:Q43)</f>
        <v>13854140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447730</v>
      </c>
      <c r="L37" s="221">
        <v>1490310</v>
      </c>
      <c r="M37" s="221">
        <v>3101610</v>
      </c>
      <c r="N37" s="221">
        <v>2197500</v>
      </c>
      <c r="O37" s="221">
        <v>2435220</v>
      </c>
      <c r="P37" s="219">
        <f aca="true" t="shared" si="14" ref="P37:P43">SUM(J37:O37)</f>
        <v>9672370</v>
      </c>
      <c r="Q37" s="222">
        <f aca="true" t="shared" si="15" ref="Q37:Q43">I37+P37</f>
        <v>9672370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447030</v>
      </c>
      <c r="L38" s="221">
        <v>629500</v>
      </c>
      <c r="M38" s="221">
        <v>598220</v>
      </c>
      <c r="N38" s="221">
        <v>311660</v>
      </c>
      <c r="O38" s="221">
        <v>336510</v>
      </c>
      <c r="P38" s="219">
        <f t="shared" si="14"/>
        <v>2322920</v>
      </c>
      <c r="Q38" s="222">
        <f t="shared" si="15"/>
        <v>2322920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35650</v>
      </c>
      <c r="L39" s="221">
        <v>35650</v>
      </c>
      <c r="M39" s="221">
        <v>0</v>
      </c>
      <c r="N39" s="221">
        <v>45880</v>
      </c>
      <c r="O39" s="221">
        <v>157150</v>
      </c>
      <c r="P39" s="219">
        <f t="shared" si="14"/>
        <v>274330</v>
      </c>
      <c r="Q39" s="222">
        <f>I39+P39</f>
        <v>274330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2190</v>
      </c>
      <c r="H41" s="221">
        <v>20880</v>
      </c>
      <c r="I41" s="219">
        <f t="shared" si="13"/>
        <v>23070</v>
      </c>
      <c r="J41" s="220">
        <v>0</v>
      </c>
      <c r="K41" s="229">
        <v>227720</v>
      </c>
      <c r="L41" s="221">
        <v>280380</v>
      </c>
      <c r="M41" s="221">
        <v>469920</v>
      </c>
      <c r="N41" s="221">
        <v>336230</v>
      </c>
      <c r="O41" s="221">
        <v>221260</v>
      </c>
      <c r="P41" s="219">
        <f t="shared" si="14"/>
        <v>1535510</v>
      </c>
      <c r="Q41" s="222">
        <f t="shared" si="15"/>
        <v>1558580</v>
      </c>
    </row>
    <row r="42" spans="3:17" ht="14.25" customHeight="1">
      <c r="C42" s="130"/>
      <c r="D42" s="165"/>
      <c r="E42" s="287" t="s">
        <v>110</v>
      </c>
      <c r="F42" s="289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12650</v>
      </c>
      <c r="M42" s="221">
        <v>5750</v>
      </c>
      <c r="N42" s="221">
        <v>4600</v>
      </c>
      <c r="O42" s="221">
        <v>2940</v>
      </c>
      <c r="P42" s="219">
        <f t="shared" si="14"/>
        <v>25940</v>
      </c>
      <c r="Q42" s="222">
        <f t="shared" si="15"/>
        <v>25940</v>
      </c>
    </row>
    <row r="43" spans="3:17" ht="14.25" customHeight="1">
      <c r="C43" s="151"/>
      <c r="D43" s="170"/>
      <c r="E43" s="290" t="s">
        <v>111</v>
      </c>
      <c r="F43" s="29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5160</v>
      </c>
      <c r="H44" s="211">
        <f t="shared" si="16"/>
        <v>73530</v>
      </c>
      <c r="I44" s="213">
        <f t="shared" si="16"/>
        <v>78690</v>
      </c>
      <c r="J44" s="214">
        <f t="shared" si="16"/>
        <v>0</v>
      </c>
      <c r="K44" s="243">
        <f t="shared" si="16"/>
        <v>5006130</v>
      </c>
      <c r="L44" s="211">
        <f t="shared" si="16"/>
        <v>9551880</v>
      </c>
      <c r="M44" s="211">
        <f t="shared" si="16"/>
        <v>16671620</v>
      </c>
      <c r="N44" s="211">
        <f t="shared" si="16"/>
        <v>14326340</v>
      </c>
      <c r="O44" s="211">
        <f>O28+O36</f>
        <v>16582595</v>
      </c>
      <c r="P44" s="213">
        <f t="shared" si="16"/>
        <v>62138565</v>
      </c>
      <c r="Q44" s="215">
        <f>Q28+Q36</f>
        <v>62217255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平成２３年７月月報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170</v>
      </c>
      <c r="H14" s="254">
        <v>334</v>
      </c>
      <c r="I14" s="315">
        <f>SUM(G14:H14)</f>
        <v>504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784131</v>
      </c>
      <c r="H15" s="255">
        <v>2772281</v>
      </c>
      <c r="I15" s="317">
        <f>SUM(G15:H15)</f>
        <v>3556412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78</v>
      </c>
      <c r="H19" s="254">
        <v>418</v>
      </c>
      <c r="I19" s="315">
        <f>SUM(G19:H19)</f>
        <v>496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512041</v>
      </c>
      <c r="H20" s="255">
        <v>1910061</v>
      </c>
      <c r="I20" s="317">
        <f>SUM(G20:H20)</f>
        <v>2422102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78</v>
      </c>
      <c r="H24" s="254">
        <v>2217</v>
      </c>
      <c r="I24" s="315">
        <f>SUM(G24:H24)</f>
        <v>2295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668807</v>
      </c>
      <c r="H25" s="256">
        <v>23338747</v>
      </c>
      <c r="I25" s="317">
        <f>SUM(G25:H25)</f>
        <v>24007554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36</v>
      </c>
      <c r="I29" s="315">
        <f>SUM(G29:H29)</f>
        <v>36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149466</v>
      </c>
      <c r="I30" s="317">
        <f>SUM(G30:H30)</f>
        <v>149466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326</v>
      </c>
      <c r="H34" s="254">
        <f>H14+H19+H24+H29</f>
        <v>3005</v>
      </c>
      <c r="I34" s="315">
        <f>SUM(G34:H34)</f>
        <v>3331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1964979</v>
      </c>
      <c r="H35" s="255">
        <f>H15+H20+H25+H30</f>
        <v>28170555</v>
      </c>
      <c r="I35" s="317">
        <f>SUM(G35:H35)</f>
        <v>30135534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2011-08-22T05:16:39Z</cp:lastPrinted>
  <dcterms:created xsi:type="dcterms:W3CDTF">2006-12-27T00:16:47Z</dcterms:created>
  <dcterms:modified xsi:type="dcterms:W3CDTF">2011-08-24T04:27:51Z</dcterms:modified>
  <cp:category/>
  <cp:version/>
  <cp:contentType/>
  <cp:contentStatus/>
</cp:coreProperties>
</file>