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<sst xmlns="http://schemas.openxmlformats.org/spreadsheetml/2006/main" count="346" uniqueCount="130">
  <si>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</si>
  <si>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</si>
  <si>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</si>
  <si>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</si>
  <si>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</si>
  <si>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</si>
  <si>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</si>
  <si>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</si>
  <si>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</si>
  <si>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</si>
  <si>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</si>
  <si>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</si>
  <si>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</si>
  <si>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</si>
  <si>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</si>
  <si>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</si>
  <si>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</si>
  <si>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</si>
  <si>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</si>
  <si>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</si>
  <si>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</si>
  <si>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</si>
  <si>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</si>
  <si>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</si>
  <si>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</si>
  <si>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</si>
  <si>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</si>
  <si>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</si>
  <si>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</si>
  <si>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</si>
  <si>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</si>
  <si>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</si>
  <si>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</si>
  <si>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</si>
  <si>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</si>
  <si>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</si>
  <si>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</si>
  <si>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</si>
  <si>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</si>
  <si>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</si>
  <si>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</si>
  <si>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</si>
  <si>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</si>
  <si>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</si>
  <si>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</si>
  <si>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</si>
  <si>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</si>
  <si>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</si>
  <si>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</si>
  <si>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</si>
  <si>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</si>
  <si>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</si>
  <si>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</si>
  <si>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</si>
  <si>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</si>
  <si>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</si>
  <si>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</si>
  <si>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</si>
  <si>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</si>
  <si>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</si>
  <si>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</si>
  <si>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</si>
  <si>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</si>
  <si>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</si>
  <si>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</si>
  <si>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</si>
  <si>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</si>
  <si>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</si>
  <si>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</si>
  <si>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</si>
  <si>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</si>
  <si>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</si>
  <si>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</si>
  <si>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</si>
  <si>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</si>
  <si>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</si>
  <si>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</si>
  <si>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</si>
  <si>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</si>
  <si>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</si>
  <si>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</si>
  <si>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</si>
  <si>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</si>
  <si>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</si>
  <si>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</si>
  <si>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</si>
  <si>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</si>
  <si>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</si>
  <si>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</si>
  <si>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</si>
  <si>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</si>
  <si>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</si>
  <si>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</si>
  <si>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</si>
  <si>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</si>
  <si>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</si>
  <si>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</si>
  <si>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</si>
  <si>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</si>
  <si>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</si>
  <si>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</si>
  <si>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</si>
  <si>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</si>
  <si>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</si>
  <si>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</si>
  <si>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</si>
  <si>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</si>
  <si>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</si>
  <si>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</si>
  <si>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</si>
  <si>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</si>
  <si>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</si>
  <si>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</si>
  <si>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</si>
  <si>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</si>
  <si>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</si>
  <si>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</si>
  <si>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</si>
  <si>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</si>
  <si>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</si>
  <si>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</si>
  <si>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</si>
  <si>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</si>
  <si>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</si>
  <si>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</si>
  <si>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</si>
  <si>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</si>
  <si>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</si>
  <si>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</si>
  <si>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平成２４年１月月報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</si>
</sst>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9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9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4">
        <v>49641</v>
      </c>
      <c r="E14" s="266"/>
      <c r="F14" s="266"/>
      <c r="G14" s="266"/>
      <c r="H14" s="267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4">
        <v>49909</v>
      </c>
      <c r="T14" s="265"/>
    </row>
    <row r="15" spans="3:20" ht="21.75" customHeight="1">
      <c r="C15" s="73" t="s">
        <v>18</v>
      </c>
      <c r="D15" s="264">
        <v>43896</v>
      </c>
      <c r="E15" s="266"/>
      <c r="F15" s="266"/>
      <c r="G15" s="266"/>
      <c r="H15" s="267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4">
        <v>44161</v>
      </c>
      <c r="T15" s="265"/>
    </row>
    <row r="16" spans="3:20" ht="21.75" customHeight="1">
      <c r="C16" s="75" t="s">
        <v>19</v>
      </c>
      <c r="D16" s="264">
        <v>945</v>
      </c>
      <c r="E16" s="266"/>
      <c r="F16" s="266"/>
      <c r="G16" s="266"/>
      <c r="H16" s="267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4">
        <v>948</v>
      </c>
      <c r="T16" s="265"/>
    </row>
    <row r="17" spans="3:20" ht="21.75" customHeight="1">
      <c r="C17" s="75" t="s">
        <v>20</v>
      </c>
      <c r="D17" s="264">
        <v>352</v>
      </c>
      <c r="E17" s="266"/>
      <c r="F17" s="266"/>
      <c r="G17" s="266"/>
      <c r="H17" s="267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4">
        <v>346</v>
      </c>
      <c r="T17" s="265"/>
    </row>
    <row r="18" spans="3:20" ht="21.75" customHeight="1" thickBot="1">
      <c r="C18" s="76" t="s">
        <v>2</v>
      </c>
      <c r="D18" s="260">
        <f>SUM(D14:H15)</f>
        <v>93537</v>
      </c>
      <c r="E18" s="261"/>
      <c r="F18" s="261"/>
      <c r="G18" s="261"/>
      <c r="H18" s="262"/>
      <c r="I18" s="77" t="s">
        <v>21</v>
      </c>
      <c r="J18" s="78"/>
      <c r="K18" s="261">
        <f>S23</f>
        <v>895</v>
      </c>
      <c r="L18" s="261"/>
      <c r="M18" s="262"/>
      <c r="N18" s="77" t="s">
        <v>22</v>
      </c>
      <c r="O18" s="78"/>
      <c r="P18" s="261">
        <f>S25</f>
        <v>362</v>
      </c>
      <c r="Q18" s="261"/>
      <c r="R18" s="262"/>
      <c r="S18" s="260">
        <f>SUM(S14:T15)</f>
        <v>94070</v>
      </c>
      <c r="T18" s="26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8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2" t="s">
        <v>37</v>
      </c>
      <c r="N22" s="273"/>
      <c r="O22" s="274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9"/>
      <c r="D23" s="264">
        <v>64</v>
      </c>
      <c r="E23" s="266"/>
      <c r="F23" s="267"/>
      <c r="G23" s="264">
        <v>0</v>
      </c>
      <c r="H23" s="266"/>
      <c r="I23" s="267"/>
      <c r="J23" s="264">
        <v>821</v>
      </c>
      <c r="K23" s="266"/>
      <c r="L23" s="267"/>
      <c r="M23" s="264">
        <v>1</v>
      </c>
      <c r="N23" s="266"/>
      <c r="O23" s="267"/>
      <c r="P23" s="264">
        <v>9</v>
      </c>
      <c r="Q23" s="266"/>
      <c r="R23" s="267"/>
      <c r="S23" s="89">
        <f>SUM(D23:R23)</f>
        <v>895</v>
      </c>
      <c r="T23" s="11"/>
    </row>
    <row r="24" spans="3:20" ht="24.75" customHeight="1">
      <c r="C24" s="270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5" t="s">
        <v>38</v>
      </c>
      <c r="N24" s="276"/>
      <c r="O24" s="277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71"/>
      <c r="D25" s="260">
        <v>58</v>
      </c>
      <c r="E25" s="261"/>
      <c r="F25" s="262"/>
      <c r="G25" s="260">
        <v>3</v>
      </c>
      <c r="H25" s="261"/>
      <c r="I25" s="262"/>
      <c r="J25" s="260">
        <v>294</v>
      </c>
      <c r="K25" s="261"/>
      <c r="L25" s="262"/>
      <c r="M25" s="260">
        <v>0</v>
      </c>
      <c r="N25" s="261"/>
      <c r="O25" s="262"/>
      <c r="P25" s="260">
        <v>7</v>
      </c>
      <c r="Q25" s="261"/>
      <c r="R25" s="262"/>
      <c r="S25" s="90">
        <f>SUM(D25:R25)</f>
        <v>362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3144</v>
      </c>
      <c r="G12" s="91">
        <f>SUM(G13:G14)</f>
        <v>2016</v>
      </c>
      <c r="H12" s="92">
        <f>SUM(F12:G12)</f>
        <v>5160</v>
      </c>
      <c r="I12" s="257"/>
      <c r="J12" s="95">
        <f>SUM(J13:J14)</f>
        <v>2701</v>
      </c>
      <c r="K12" s="91">
        <f>SUM(K13:K14)</f>
        <v>2152</v>
      </c>
      <c r="L12" s="91">
        <f>SUM(L13:L14)</f>
        <v>1963</v>
      </c>
      <c r="M12" s="91">
        <f>SUM(M13:M14)</f>
        <v>1381</v>
      </c>
      <c r="N12" s="91">
        <f>SUM(N13:N14)</f>
        <v>1627</v>
      </c>
      <c r="O12" s="91">
        <f>SUM(I12:N12)</f>
        <v>9824</v>
      </c>
      <c r="P12" s="94">
        <f>H12+O12</f>
        <v>14984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456</v>
      </c>
      <c r="G13" s="91">
        <v>300</v>
      </c>
      <c r="H13" s="92">
        <f>SUM(F13:G13)</f>
        <v>756</v>
      </c>
      <c r="I13" s="258"/>
      <c r="J13" s="95">
        <v>366</v>
      </c>
      <c r="K13" s="91">
        <v>268</v>
      </c>
      <c r="L13" s="91">
        <v>232</v>
      </c>
      <c r="M13" s="91">
        <v>138</v>
      </c>
      <c r="N13" s="91">
        <v>198</v>
      </c>
      <c r="O13" s="91">
        <f>SUM(I13:N13)</f>
        <v>1202</v>
      </c>
      <c r="P13" s="94">
        <f>H13+O13</f>
        <v>1958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2688</v>
      </c>
      <c r="G14" s="91">
        <v>1716</v>
      </c>
      <c r="H14" s="92">
        <f>SUM(F14:G14)</f>
        <v>4404</v>
      </c>
      <c r="I14" s="258"/>
      <c r="J14" s="95">
        <v>2335</v>
      </c>
      <c r="K14" s="91">
        <v>1884</v>
      </c>
      <c r="L14" s="91">
        <v>1731</v>
      </c>
      <c r="M14" s="91">
        <v>1243</v>
      </c>
      <c r="N14" s="91">
        <v>1429</v>
      </c>
      <c r="O14" s="91">
        <f>SUM(I14:N14)</f>
        <v>8622</v>
      </c>
      <c r="P14" s="94">
        <f>H14+O14</f>
        <v>13026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73</v>
      </c>
      <c r="G15" s="91">
        <v>79</v>
      </c>
      <c r="H15" s="92">
        <f>SUM(F15:G15)</f>
        <v>152</v>
      </c>
      <c r="I15" s="258"/>
      <c r="J15" s="95">
        <v>94</v>
      </c>
      <c r="K15" s="91">
        <v>61</v>
      </c>
      <c r="L15" s="91">
        <v>55</v>
      </c>
      <c r="M15" s="91">
        <v>50</v>
      </c>
      <c r="N15" s="91">
        <v>70</v>
      </c>
      <c r="O15" s="91">
        <f>SUM(I15:N15)</f>
        <v>330</v>
      </c>
      <c r="P15" s="94">
        <f>H15+O15</f>
        <v>482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3217</v>
      </c>
      <c r="G16" s="96">
        <f>G12+G15</f>
        <v>2095</v>
      </c>
      <c r="H16" s="97">
        <f>SUM(F16:G16)</f>
        <v>5312</v>
      </c>
      <c r="I16" s="259"/>
      <c r="J16" s="100">
        <f>J12+J15</f>
        <v>2795</v>
      </c>
      <c r="K16" s="96">
        <f>K12+K15</f>
        <v>2213</v>
      </c>
      <c r="L16" s="96">
        <f>L12+L15</f>
        <v>2018</v>
      </c>
      <c r="M16" s="96">
        <f>M12+M15</f>
        <v>1431</v>
      </c>
      <c r="N16" s="96">
        <f>N12+N15</f>
        <v>1697</v>
      </c>
      <c r="O16" s="96">
        <f>SUM(I16:N16)</f>
        <v>10154</v>
      </c>
      <c r="P16" s="99">
        <f>H16+O16</f>
        <v>15466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2203</v>
      </c>
      <c r="G21" s="91">
        <v>1565</v>
      </c>
      <c r="H21" s="92">
        <f>SUM(F21:G21)</f>
        <v>3768</v>
      </c>
      <c r="I21" s="93">
        <v>0</v>
      </c>
      <c r="J21" s="95">
        <v>2067</v>
      </c>
      <c r="K21" s="91">
        <v>1536</v>
      </c>
      <c r="L21" s="91">
        <v>1150</v>
      </c>
      <c r="M21" s="91">
        <v>668</v>
      </c>
      <c r="N21" s="91">
        <v>629</v>
      </c>
      <c r="O21" s="101">
        <f>SUM(I21:N21)</f>
        <v>6050</v>
      </c>
      <c r="P21" s="94">
        <f>O21+H21</f>
        <v>9818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45</v>
      </c>
      <c r="G22" s="91">
        <v>49</v>
      </c>
      <c r="H22" s="92">
        <f>SUM(F22:G22)</f>
        <v>94</v>
      </c>
      <c r="I22" s="93">
        <v>0</v>
      </c>
      <c r="J22" s="95">
        <v>79</v>
      </c>
      <c r="K22" s="91">
        <v>43</v>
      </c>
      <c r="L22" s="91">
        <v>43</v>
      </c>
      <c r="M22" s="91">
        <v>32</v>
      </c>
      <c r="N22" s="91">
        <v>31</v>
      </c>
      <c r="O22" s="101">
        <f>SUM(I22:N22)</f>
        <v>228</v>
      </c>
      <c r="P22" s="94">
        <f>O22+H22</f>
        <v>322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2248</v>
      </c>
      <c r="G23" s="96">
        <f aca="true" t="shared" si="0" ref="G23:N23">SUM(G21:G22)</f>
        <v>1614</v>
      </c>
      <c r="H23" s="97">
        <f>SUM(F23:G23)</f>
        <v>3862</v>
      </c>
      <c r="I23" s="98">
        <f t="shared" si="0"/>
        <v>0</v>
      </c>
      <c r="J23" s="100">
        <f t="shared" si="0"/>
        <v>2146</v>
      </c>
      <c r="K23" s="96">
        <f t="shared" si="0"/>
        <v>1579</v>
      </c>
      <c r="L23" s="96">
        <f t="shared" si="0"/>
        <v>1193</v>
      </c>
      <c r="M23" s="96">
        <f t="shared" si="0"/>
        <v>700</v>
      </c>
      <c r="N23" s="96">
        <f t="shared" si="0"/>
        <v>660</v>
      </c>
      <c r="O23" s="102">
        <f>SUM(I23:N23)</f>
        <v>6278</v>
      </c>
      <c r="P23" s="99">
        <f>O23+H23</f>
        <v>10140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11</v>
      </c>
      <c r="H28" s="92">
        <f>SUM(F28:G28)</f>
        <v>15</v>
      </c>
      <c r="I28" s="93">
        <v>0</v>
      </c>
      <c r="J28" s="95">
        <v>116</v>
      </c>
      <c r="K28" s="91">
        <v>128</v>
      </c>
      <c r="L28" s="91">
        <v>153</v>
      </c>
      <c r="M28" s="91">
        <v>88</v>
      </c>
      <c r="N28" s="91">
        <v>63</v>
      </c>
      <c r="O28" s="101">
        <f>SUM(I28:N28)</f>
        <v>548</v>
      </c>
      <c r="P28" s="94">
        <f>O28+H28</f>
        <v>563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4</v>
      </c>
      <c r="L29" s="91">
        <v>1</v>
      </c>
      <c r="M29" s="91">
        <v>2</v>
      </c>
      <c r="N29" s="91">
        <v>2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11</v>
      </c>
      <c r="H30" s="97">
        <f>SUM(F30:G30)</f>
        <v>15</v>
      </c>
      <c r="I30" s="98">
        <f aca="true" t="shared" si="1" ref="I30:N30">SUM(I28:I29)</f>
        <v>0</v>
      </c>
      <c r="J30" s="100">
        <f t="shared" si="1"/>
        <v>116</v>
      </c>
      <c r="K30" s="96">
        <f t="shared" si="1"/>
        <v>132</v>
      </c>
      <c r="L30" s="96">
        <f t="shared" si="1"/>
        <v>154</v>
      </c>
      <c r="M30" s="96">
        <f t="shared" si="1"/>
        <v>90</v>
      </c>
      <c r="N30" s="96">
        <f t="shared" si="1"/>
        <v>65</v>
      </c>
      <c r="O30" s="102">
        <f>SUM(I30:N30)</f>
        <v>557</v>
      </c>
      <c r="P30" s="99">
        <f>O30+H30</f>
        <v>572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46</v>
      </c>
      <c r="J35" s="105">
        <f t="shared" si="2"/>
        <v>153</v>
      </c>
      <c r="K35" s="105">
        <f t="shared" si="2"/>
        <v>300</v>
      </c>
      <c r="L35" s="105">
        <f t="shared" si="2"/>
        <v>306</v>
      </c>
      <c r="M35" s="105">
        <f t="shared" si="2"/>
        <v>408</v>
      </c>
      <c r="N35" s="106">
        <f aca="true" t="shared" si="4" ref="N35:N44">SUM(I35:M35)</f>
        <v>1213</v>
      </c>
      <c r="O35" s="107">
        <f aca="true" t="shared" si="5" ref="O35:O43">SUM(H35+N35)</f>
        <v>1213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46</v>
      </c>
      <c r="J36" s="91">
        <v>152</v>
      </c>
      <c r="K36" s="91">
        <v>300</v>
      </c>
      <c r="L36" s="91">
        <v>304</v>
      </c>
      <c r="M36" s="91">
        <v>405</v>
      </c>
      <c r="N36" s="101">
        <f t="shared" si="4"/>
        <v>1207</v>
      </c>
      <c r="O36" s="94">
        <f t="shared" si="5"/>
        <v>1207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1</v>
      </c>
      <c r="K37" s="96">
        <v>0</v>
      </c>
      <c r="L37" s="96">
        <v>2</v>
      </c>
      <c r="M37" s="96">
        <v>3</v>
      </c>
      <c r="N37" s="102">
        <f t="shared" si="4"/>
        <v>6</v>
      </c>
      <c r="O37" s="99">
        <f t="shared" si="5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152</v>
      </c>
      <c r="J38" s="105">
        <f>SUM(J39:J40)</f>
        <v>176</v>
      </c>
      <c r="K38" s="105">
        <f>SUM(K39:K40)</f>
        <v>265</v>
      </c>
      <c r="L38" s="105">
        <f>SUM(L39:L40)</f>
        <v>195</v>
      </c>
      <c r="M38" s="105">
        <f>SUM(M39:M40)</f>
        <v>143</v>
      </c>
      <c r="N38" s="106">
        <f t="shared" si="4"/>
        <v>931</v>
      </c>
      <c r="O38" s="107">
        <f t="shared" si="5"/>
        <v>931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152</v>
      </c>
      <c r="J39" s="91">
        <v>172</v>
      </c>
      <c r="K39" s="91">
        <v>260</v>
      </c>
      <c r="L39" s="91">
        <v>192</v>
      </c>
      <c r="M39" s="91">
        <v>137</v>
      </c>
      <c r="N39" s="101">
        <f t="shared" si="4"/>
        <v>913</v>
      </c>
      <c r="O39" s="94">
        <f t="shared" si="5"/>
        <v>913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0</v>
      </c>
      <c r="J40" s="96">
        <v>4</v>
      </c>
      <c r="K40" s="96">
        <v>5</v>
      </c>
      <c r="L40" s="96">
        <v>3</v>
      </c>
      <c r="M40" s="96">
        <v>6</v>
      </c>
      <c r="N40" s="102">
        <f t="shared" si="4"/>
        <v>18</v>
      </c>
      <c r="O40" s="99">
        <f t="shared" si="5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3</v>
      </c>
      <c r="J41" s="105">
        <f>SUM(J42:J43)</f>
        <v>3</v>
      </c>
      <c r="K41" s="105">
        <f>SUM(K42:K43)</f>
        <v>10</v>
      </c>
      <c r="L41" s="105">
        <f>SUM(L42:L43)</f>
        <v>29</v>
      </c>
      <c r="M41" s="105">
        <v>114</v>
      </c>
      <c r="N41" s="106">
        <f t="shared" si="4"/>
        <v>159</v>
      </c>
      <c r="O41" s="107">
        <f t="shared" si="5"/>
        <v>159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3</v>
      </c>
      <c r="J42" s="91">
        <v>3</v>
      </c>
      <c r="K42" s="91">
        <v>10</v>
      </c>
      <c r="L42" s="91">
        <v>29</v>
      </c>
      <c r="M42" s="91">
        <v>11</v>
      </c>
      <c r="N42" s="101">
        <f t="shared" si="4"/>
        <v>56</v>
      </c>
      <c r="O42" s="94">
        <f t="shared" si="5"/>
        <v>56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3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201</v>
      </c>
      <c r="J44" s="96">
        <v>330</v>
      </c>
      <c r="K44" s="96">
        <v>571</v>
      </c>
      <c r="L44" s="96">
        <v>527</v>
      </c>
      <c r="M44" s="96">
        <v>664</v>
      </c>
      <c r="N44" s="102">
        <f t="shared" si="4"/>
        <v>2293</v>
      </c>
      <c r="O44" s="110">
        <f>H44+N44</f>
        <v>2293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平成２４年１月月報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2" t="s">
        <v>68</v>
      </c>
      <c r="D9" s="293"/>
      <c r="E9" s="293"/>
      <c r="F9" s="294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0" t="s">
        <v>47</v>
      </c>
    </row>
    <row r="10" spans="1:18" ht="28.5" customHeight="1">
      <c r="A10" s="118"/>
      <c r="B10" s="118"/>
      <c r="C10" s="295"/>
      <c r="D10" s="296"/>
      <c r="E10" s="296"/>
      <c r="F10" s="297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1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5306</v>
      </c>
      <c r="H12" s="183">
        <f t="shared" si="0"/>
        <v>4367</v>
      </c>
      <c r="I12" s="184">
        <f t="shared" si="0"/>
        <v>9673</v>
      </c>
      <c r="J12" s="185">
        <f>J13+J19+J22+J26+J30+J31</f>
        <v>0</v>
      </c>
      <c r="K12" s="183">
        <f t="shared" si="0"/>
        <v>6671</v>
      </c>
      <c r="L12" s="182">
        <f t="shared" si="0"/>
        <v>5380</v>
      </c>
      <c r="M12" s="182">
        <f t="shared" si="0"/>
        <v>4470</v>
      </c>
      <c r="N12" s="182">
        <f t="shared" si="0"/>
        <v>2842</v>
      </c>
      <c r="O12" s="183">
        <f t="shared" si="0"/>
        <v>3019</v>
      </c>
      <c r="P12" s="182">
        <f t="shared" si="0"/>
        <v>22382</v>
      </c>
      <c r="Q12" s="186">
        <f t="shared" si="0"/>
        <v>32055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1710</v>
      </c>
      <c r="H13" s="188">
        <f t="shared" si="1"/>
        <v>1274</v>
      </c>
      <c r="I13" s="189">
        <f t="shared" si="1"/>
        <v>2984</v>
      </c>
      <c r="J13" s="190">
        <f t="shared" si="1"/>
        <v>0</v>
      </c>
      <c r="K13" s="188">
        <f t="shared" si="1"/>
        <v>2034</v>
      </c>
      <c r="L13" s="187">
        <f t="shared" si="1"/>
        <v>1608</v>
      </c>
      <c r="M13" s="187">
        <f t="shared" si="1"/>
        <v>1483</v>
      </c>
      <c r="N13" s="187">
        <f t="shared" si="1"/>
        <v>1069</v>
      </c>
      <c r="O13" s="188">
        <f t="shared" si="1"/>
        <v>1414</v>
      </c>
      <c r="P13" s="187">
        <f t="shared" si="1"/>
        <v>7608</v>
      </c>
      <c r="Q13" s="191">
        <f t="shared" si="1"/>
        <v>10592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1459</v>
      </c>
      <c r="H14" s="188">
        <v>901</v>
      </c>
      <c r="I14" s="189">
        <f>SUM(G14:H14)</f>
        <v>2360</v>
      </c>
      <c r="J14" s="190">
        <v>0</v>
      </c>
      <c r="K14" s="188">
        <v>1253</v>
      </c>
      <c r="L14" s="187">
        <v>834</v>
      </c>
      <c r="M14" s="187">
        <v>662</v>
      </c>
      <c r="N14" s="187">
        <v>440</v>
      </c>
      <c r="O14" s="188">
        <v>503</v>
      </c>
      <c r="P14" s="187">
        <f>SUM(J14:O14)</f>
        <v>3692</v>
      </c>
      <c r="Q14" s="191">
        <f>I14+P14</f>
        <v>6052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0</v>
      </c>
      <c r="L15" s="187">
        <v>19</v>
      </c>
      <c r="M15" s="187">
        <v>26</v>
      </c>
      <c r="N15" s="187">
        <v>63</v>
      </c>
      <c r="O15" s="188">
        <v>172</v>
      </c>
      <c r="P15" s="187">
        <f>SUM(J15:O15)</f>
        <v>280</v>
      </c>
      <c r="Q15" s="191">
        <f>I15+P15</f>
        <v>281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95</v>
      </c>
      <c r="H16" s="188">
        <v>202</v>
      </c>
      <c r="I16" s="189">
        <f>SUM(G16:H16)</f>
        <v>297</v>
      </c>
      <c r="J16" s="190">
        <v>0</v>
      </c>
      <c r="K16" s="188">
        <v>336</v>
      </c>
      <c r="L16" s="187">
        <v>293</v>
      </c>
      <c r="M16" s="187">
        <v>317</v>
      </c>
      <c r="N16" s="187">
        <v>224</v>
      </c>
      <c r="O16" s="188">
        <v>334</v>
      </c>
      <c r="P16" s="187">
        <f>SUM(J16:O16)</f>
        <v>1504</v>
      </c>
      <c r="Q16" s="191">
        <f>I16+P16</f>
        <v>1801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21</v>
      </c>
      <c r="H17" s="188">
        <v>19</v>
      </c>
      <c r="I17" s="189">
        <f>SUM(G17:H17)</f>
        <v>40</v>
      </c>
      <c r="J17" s="190">
        <v>0</v>
      </c>
      <c r="K17" s="188">
        <v>34</v>
      </c>
      <c r="L17" s="187">
        <v>28</v>
      </c>
      <c r="M17" s="187">
        <v>15</v>
      </c>
      <c r="N17" s="187">
        <v>23</v>
      </c>
      <c r="O17" s="188">
        <v>16</v>
      </c>
      <c r="P17" s="187">
        <f>SUM(J17:O17)</f>
        <v>116</v>
      </c>
      <c r="Q17" s="191">
        <f>I17+P17</f>
        <v>156</v>
      </c>
      <c r="R17" s="118"/>
    </row>
    <row r="18" spans="1:18" ht="18" customHeight="1">
      <c r="A18" s="118"/>
      <c r="B18" s="118"/>
      <c r="C18" s="130"/>
      <c r="D18" s="133"/>
      <c r="E18" s="298" t="s">
        <v>96</v>
      </c>
      <c r="F18" s="299"/>
      <c r="G18" s="187">
        <v>135</v>
      </c>
      <c r="H18" s="188">
        <v>151</v>
      </c>
      <c r="I18" s="189">
        <f>SUM(G18:H18)</f>
        <v>286</v>
      </c>
      <c r="J18" s="190">
        <v>0</v>
      </c>
      <c r="K18" s="188">
        <v>411</v>
      </c>
      <c r="L18" s="187">
        <v>434</v>
      </c>
      <c r="M18" s="187">
        <v>463</v>
      </c>
      <c r="N18" s="187">
        <v>319</v>
      </c>
      <c r="O18" s="188">
        <v>389</v>
      </c>
      <c r="P18" s="187">
        <f>SUM(J18:O18)</f>
        <v>2016</v>
      </c>
      <c r="Q18" s="191">
        <f>I18+P18</f>
        <v>2302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756</v>
      </c>
      <c r="H19" s="188">
        <f t="shared" si="2"/>
        <v>748</v>
      </c>
      <c r="I19" s="189">
        <f t="shared" si="2"/>
        <v>1504</v>
      </c>
      <c r="J19" s="190">
        <f t="shared" si="2"/>
        <v>0</v>
      </c>
      <c r="K19" s="188">
        <f t="shared" si="2"/>
        <v>1310</v>
      </c>
      <c r="L19" s="187">
        <f>SUM(L20:L21)</f>
        <v>1054</v>
      </c>
      <c r="M19" s="187">
        <f t="shared" si="2"/>
        <v>771</v>
      </c>
      <c r="N19" s="187">
        <f t="shared" si="2"/>
        <v>401</v>
      </c>
      <c r="O19" s="188">
        <f t="shared" si="2"/>
        <v>236</v>
      </c>
      <c r="P19" s="187">
        <f>SUM(P20:P21)</f>
        <v>3772</v>
      </c>
      <c r="Q19" s="191">
        <f t="shared" si="2"/>
        <v>5276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633</v>
      </c>
      <c r="H20" s="188">
        <v>597</v>
      </c>
      <c r="I20" s="189">
        <f>SUM(G20:H20)</f>
        <v>1230</v>
      </c>
      <c r="J20" s="190">
        <v>0</v>
      </c>
      <c r="K20" s="188">
        <v>1076</v>
      </c>
      <c r="L20" s="187">
        <v>840</v>
      </c>
      <c r="M20" s="187">
        <v>613</v>
      </c>
      <c r="N20" s="187">
        <v>334</v>
      </c>
      <c r="O20" s="188">
        <v>207</v>
      </c>
      <c r="P20" s="187">
        <f>SUM(J20:O20)</f>
        <v>3070</v>
      </c>
      <c r="Q20" s="191">
        <f>I20+P20</f>
        <v>4300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123</v>
      </c>
      <c r="H21" s="188">
        <v>151</v>
      </c>
      <c r="I21" s="189">
        <f>SUM(G21:H21)</f>
        <v>274</v>
      </c>
      <c r="J21" s="190">
        <v>0</v>
      </c>
      <c r="K21" s="188">
        <v>234</v>
      </c>
      <c r="L21" s="187">
        <v>214</v>
      </c>
      <c r="M21" s="187">
        <v>158</v>
      </c>
      <c r="N21" s="187">
        <v>67</v>
      </c>
      <c r="O21" s="188">
        <v>29</v>
      </c>
      <c r="P21" s="187">
        <f>SUM(J21:O21)</f>
        <v>702</v>
      </c>
      <c r="Q21" s="191">
        <f>I21+P21</f>
        <v>976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8</v>
      </c>
      <c r="H22" s="188">
        <f t="shared" si="3"/>
        <v>34</v>
      </c>
      <c r="I22" s="189">
        <f t="shared" si="3"/>
        <v>42</v>
      </c>
      <c r="J22" s="190">
        <f t="shared" si="3"/>
        <v>0</v>
      </c>
      <c r="K22" s="188">
        <f t="shared" si="3"/>
        <v>142</v>
      </c>
      <c r="L22" s="187">
        <f t="shared" si="3"/>
        <v>217</v>
      </c>
      <c r="M22" s="187">
        <f t="shared" si="3"/>
        <v>225</v>
      </c>
      <c r="N22" s="187">
        <f t="shared" si="3"/>
        <v>133</v>
      </c>
      <c r="O22" s="188">
        <f t="shared" si="3"/>
        <v>146</v>
      </c>
      <c r="P22" s="187">
        <f t="shared" si="3"/>
        <v>863</v>
      </c>
      <c r="Q22" s="191">
        <f t="shared" si="3"/>
        <v>905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28</v>
      </c>
      <c r="I23" s="189">
        <f>SUM(G23:H23)</f>
        <v>34</v>
      </c>
      <c r="J23" s="190">
        <v>0</v>
      </c>
      <c r="K23" s="188">
        <v>122</v>
      </c>
      <c r="L23" s="187">
        <v>181</v>
      </c>
      <c r="M23" s="187">
        <v>188</v>
      </c>
      <c r="N23" s="187">
        <v>110</v>
      </c>
      <c r="O23" s="188">
        <v>114</v>
      </c>
      <c r="P23" s="187">
        <f>SUM(J23:O23)</f>
        <v>715</v>
      </c>
      <c r="Q23" s="191">
        <f>I23+P23</f>
        <v>749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2</v>
      </c>
      <c r="H24" s="188">
        <v>6</v>
      </c>
      <c r="I24" s="189">
        <f>SUM(G24:H24)</f>
        <v>8</v>
      </c>
      <c r="J24" s="190">
        <v>0</v>
      </c>
      <c r="K24" s="188">
        <v>20</v>
      </c>
      <c r="L24" s="187">
        <v>36</v>
      </c>
      <c r="M24" s="187">
        <v>37</v>
      </c>
      <c r="N24" s="187">
        <v>23</v>
      </c>
      <c r="O24" s="188">
        <v>32</v>
      </c>
      <c r="P24" s="187">
        <f>SUM(J24:O24)</f>
        <v>148</v>
      </c>
      <c r="Q24" s="191">
        <f>I24+P24</f>
        <v>156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588</v>
      </c>
      <c r="H26" s="188">
        <f t="shared" si="4"/>
        <v>704</v>
      </c>
      <c r="I26" s="189">
        <f t="shared" si="4"/>
        <v>1292</v>
      </c>
      <c r="J26" s="190">
        <f t="shared" si="4"/>
        <v>0</v>
      </c>
      <c r="K26" s="188">
        <f t="shared" si="4"/>
        <v>1078</v>
      </c>
      <c r="L26" s="187">
        <f t="shared" si="4"/>
        <v>964</v>
      </c>
      <c r="M26" s="187">
        <f t="shared" si="4"/>
        <v>840</v>
      </c>
      <c r="N26" s="187">
        <f t="shared" si="4"/>
        <v>572</v>
      </c>
      <c r="O26" s="188">
        <f t="shared" si="4"/>
        <v>567</v>
      </c>
      <c r="P26" s="187">
        <f t="shared" si="4"/>
        <v>4021</v>
      </c>
      <c r="Q26" s="191">
        <f t="shared" si="4"/>
        <v>5313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527</v>
      </c>
      <c r="H27" s="188">
        <v>657</v>
      </c>
      <c r="I27" s="189">
        <f>SUM(G27:H27)</f>
        <v>1184</v>
      </c>
      <c r="J27" s="190">
        <v>0</v>
      </c>
      <c r="K27" s="188">
        <v>1021</v>
      </c>
      <c r="L27" s="187">
        <v>915</v>
      </c>
      <c r="M27" s="187">
        <v>803</v>
      </c>
      <c r="N27" s="187">
        <v>547</v>
      </c>
      <c r="O27" s="188">
        <v>556</v>
      </c>
      <c r="P27" s="187">
        <f>SUM(J27:O27)</f>
        <v>3842</v>
      </c>
      <c r="Q27" s="191">
        <f>I27+P27</f>
        <v>5026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33</v>
      </c>
      <c r="H28" s="188">
        <v>24</v>
      </c>
      <c r="I28" s="189">
        <f>SUM(G28:H28)</f>
        <v>57</v>
      </c>
      <c r="J28" s="190">
        <v>0</v>
      </c>
      <c r="K28" s="188">
        <v>27</v>
      </c>
      <c r="L28" s="187">
        <v>29</v>
      </c>
      <c r="M28" s="187">
        <v>25</v>
      </c>
      <c r="N28" s="187">
        <v>18</v>
      </c>
      <c r="O28" s="188">
        <v>9</v>
      </c>
      <c r="P28" s="187">
        <f>SUM(J28:O28)</f>
        <v>108</v>
      </c>
      <c r="Q28" s="191">
        <f>I28+P28</f>
        <v>165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28</v>
      </c>
      <c r="H29" s="188">
        <v>23</v>
      </c>
      <c r="I29" s="189">
        <f>SUM(G29:H29)</f>
        <v>51</v>
      </c>
      <c r="J29" s="190">
        <v>0</v>
      </c>
      <c r="K29" s="188">
        <v>30</v>
      </c>
      <c r="L29" s="187">
        <v>20</v>
      </c>
      <c r="M29" s="187">
        <v>12</v>
      </c>
      <c r="N29" s="187">
        <v>7</v>
      </c>
      <c r="O29" s="188">
        <v>2</v>
      </c>
      <c r="P29" s="187">
        <f>SUM(J29:O29)</f>
        <v>71</v>
      </c>
      <c r="Q29" s="191">
        <f>I29+P29</f>
        <v>122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83</v>
      </c>
      <c r="H30" s="188">
        <v>68</v>
      </c>
      <c r="I30" s="189">
        <f>SUM(G30:H30)</f>
        <v>151</v>
      </c>
      <c r="J30" s="190">
        <v>0</v>
      </c>
      <c r="K30" s="188">
        <v>148</v>
      </c>
      <c r="L30" s="187">
        <v>128</v>
      </c>
      <c r="M30" s="187">
        <v>120</v>
      </c>
      <c r="N30" s="187">
        <v>79</v>
      </c>
      <c r="O30" s="188">
        <v>90</v>
      </c>
      <c r="P30" s="187">
        <f>SUM(J30:O30)</f>
        <v>565</v>
      </c>
      <c r="Q30" s="191">
        <f>I30+P30</f>
        <v>716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2161</v>
      </c>
      <c r="H31" s="193">
        <v>1539</v>
      </c>
      <c r="I31" s="194">
        <f>SUM(G31:H31)</f>
        <v>3700</v>
      </c>
      <c r="J31" s="195">
        <v>0</v>
      </c>
      <c r="K31" s="193">
        <v>1959</v>
      </c>
      <c r="L31" s="192">
        <v>1409</v>
      </c>
      <c r="M31" s="192">
        <v>1031</v>
      </c>
      <c r="N31" s="192">
        <v>588</v>
      </c>
      <c r="O31" s="193">
        <v>566</v>
      </c>
      <c r="P31" s="194">
        <f>SUM(J31:O31)</f>
        <v>5553</v>
      </c>
      <c r="Q31" s="196">
        <f>I31+P31</f>
        <v>9253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11</v>
      </c>
      <c r="I32" s="184">
        <f t="shared" si="5"/>
        <v>15</v>
      </c>
      <c r="J32" s="185">
        <f t="shared" si="5"/>
        <v>0</v>
      </c>
      <c r="K32" s="183">
        <f t="shared" si="5"/>
        <v>116</v>
      </c>
      <c r="L32" s="182">
        <f t="shared" si="5"/>
        <v>138</v>
      </c>
      <c r="M32" s="182">
        <f t="shared" si="5"/>
        <v>159</v>
      </c>
      <c r="N32" s="182">
        <f t="shared" si="5"/>
        <v>93</v>
      </c>
      <c r="O32" s="183">
        <f t="shared" si="5"/>
        <v>66</v>
      </c>
      <c r="P32" s="182">
        <f t="shared" si="5"/>
        <v>572</v>
      </c>
      <c r="Q32" s="186">
        <f t="shared" si="5"/>
        <v>587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1</v>
      </c>
      <c r="I34" s="189">
        <f>SUM(G34:H34)</f>
        <v>1</v>
      </c>
      <c r="J34" s="190">
        <v>0</v>
      </c>
      <c r="K34" s="188">
        <v>25</v>
      </c>
      <c r="L34" s="187">
        <v>30</v>
      </c>
      <c r="M34" s="187">
        <v>31</v>
      </c>
      <c r="N34" s="187">
        <v>26</v>
      </c>
      <c r="O34" s="188">
        <v>22</v>
      </c>
      <c r="P34" s="187">
        <f t="shared" si="6"/>
        <v>134</v>
      </c>
      <c r="Q34" s="191">
        <f t="shared" si="7"/>
        <v>135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4</v>
      </c>
      <c r="H35" s="188">
        <v>4</v>
      </c>
      <c r="I35" s="189">
        <f>SUM(G35:H35)</f>
        <v>8</v>
      </c>
      <c r="J35" s="190">
        <v>0</v>
      </c>
      <c r="K35" s="188">
        <v>25</v>
      </c>
      <c r="L35" s="187">
        <v>33</v>
      </c>
      <c r="M35" s="187">
        <v>27</v>
      </c>
      <c r="N35" s="187">
        <v>16</v>
      </c>
      <c r="O35" s="188">
        <v>9</v>
      </c>
      <c r="P35" s="187">
        <f t="shared" si="6"/>
        <v>110</v>
      </c>
      <c r="Q35" s="191">
        <f t="shared" si="7"/>
        <v>118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6</v>
      </c>
      <c r="I36" s="189">
        <f>SUM(G36:H36)</f>
        <v>6</v>
      </c>
      <c r="J36" s="200"/>
      <c r="K36" s="188">
        <v>66</v>
      </c>
      <c r="L36" s="187">
        <v>75</v>
      </c>
      <c r="M36" s="187">
        <v>101</v>
      </c>
      <c r="N36" s="187">
        <v>51</v>
      </c>
      <c r="O36" s="188">
        <v>35</v>
      </c>
      <c r="P36" s="187">
        <f t="shared" si="6"/>
        <v>328</v>
      </c>
      <c r="Q36" s="191">
        <f t="shared" si="7"/>
        <v>334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4" t="s">
        <v>83</v>
      </c>
      <c r="E38" s="305"/>
      <c r="F38" s="306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204</v>
      </c>
      <c r="L39" s="182">
        <f t="shared" si="8"/>
        <v>336</v>
      </c>
      <c r="M39" s="182">
        <f t="shared" si="8"/>
        <v>580</v>
      </c>
      <c r="N39" s="182">
        <f t="shared" si="8"/>
        <v>535</v>
      </c>
      <c r="O39" s="183">
        <f t="shared" si="8"/>
        <v>664</v>
      </c>
      <c r="P39" s="182">
        <f t="shared" si="8"/>
        <v>2319</v>
      </c>
      <c r="Q39" s="186">
        <f t="shared" si="8"/>
        <v>2319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46</v>
      </c>
      <c r="L40" s="187">
        <v>153</v>
      </c>
      <c r="M40" s="187">
        <v>301</v>
      </c>
      <c r="N40" s="187">
        <v>308</v>
      </c>
      <c r="O40" s="188">
        <v>406</v>
      </c>
      <c r="P40" s="187">
        <f>SUM(J40:O40)</f>
        <v>1214</v>
      </c>
      <c r="Q40" s="191">
        <f>I40+P40</f>
        <v>1214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155</v>
      </c>
      <c r="L41" s="187">
        <v>180</v>
      </c>
      <c r="M41" s="187">
        <v>269</v>
      </c>
      <c r="N41" s="187">
        <v>198</v>
      </c>
      <c r="O41" s="188">
        <v>143</v>
      </c>
      <c r="P41" s="187">
        <f>SUM(J41:O41)</f>
        <v>945</v>
      </c>
      <c r="Q41" s="191">
        <f>I41+P41</f>
        <v>945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3</v>
      </c>
      <c r="L42" s="209">
        <v>3</v>
      </c>
      <c r="M42" s="209">
        <v>10</v>
      </c>
      <c r="N42" s="209">
        <v>29</v>
      </c>
      <c r="O42" s="208">
        <v>115</v>
      </c>
      <c r="P42" s="209">
        <f>SUM(J42:O42)</f>
        <v>160</v>
      </c>
      <c r="Q42" s="210">
        <f>I42+P42</f>
        <v>160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5310</v>
      </c>
      <c r="H43" s="212">
        <f t="shared" si="9"/>
        <v>4378</v>
      </c>
      <c r="I43" s="213">
        <f t="shared" si="9"/>
        <v>9688</v>
      </c>
      <c r="J43" s="214">
        <f>J12+J32+J39</f>
        <v>0</v>
      </c>
      <c r="K43" s="212">
        <f t="shared" si="9"/>
        <v>6991</v>
      </c>
      <c r="L43" s="211">
        <f t="shared" si="9"/>
        <v>5854</v>
      </c>
      <c r="M43" s="211">
        <f t="shared" si="9"/>
        <v>5209</v>
      </c>
      <c r="N43" s="211">
        <f t="shared" si="9"/>
        <v>3470</v>
      </c>
      <c r="O43" s="212">
        <f t="shared" si="9"/>
        <v>3749</v>
      </c>
      <c r="P43" s="211">
        <f t="shared" si="9"/>
        <v>25273</v>
      </c>
      <c r="Q43" s="215">
        <f t="shared" si="9"/>
        <v>34961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6684919</v>
      </c>
      <c r="H45" s="183">
        <f t="shared" si="10"/>
        <v>8821737</v>
      </c>
      <c r="I45" s="184">
        <f t="shared" si="10"/>
        <v>15506656</v>
      </c>
      <c r="J45" s="185">
        <f t="shared" si="10"/>
        <v>0</v>
      </c>
      <c r="K45" s="183">
        <f t="shared" si="10"/>
        <v>20628318</v>
      </c>
      <c r="L45" s="182">
        <f t="shared" si="10"/>
        <v>20283654</v>
      </c>
      <c r="M45" s="182">
        <f t="shared" si="10"/>
        <v>20712690</v>
      </c>
      <c r="N45" s="182">
        <f t="shared" si="10"/>
        <v>14925037</v>
      </c>
      <c r="O45" s="183">
        <f t="shared" si="10"/>
        <v>16698915</v>
      </c>
      <c r="P45" s="182">
        <f t="shared" si="10"/>
        <v>93248614</v>
      </c>
      <c r="Q45" s="186">
        <f t="shared" si="10"/>
        <v>108755270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2954260</v>
      </c>
      <c r="H46" s="188">
        <f t="shared" si="11"/>
        <v>3090415</v>
      </c>
      <c r="I46" s="189">
        <f t="shared" si="11"/>
        <v>6044675</v>
      </c>
      <c r="J46" s="190">
        <f t="shared" si="11"/>
        <v>0</v>
      </c>
      <c r="K46" s="188">
        <f t="shared" si="11"/>
        <v>7284643</v>
      </c>
      <c r="L46" s="187">
        <f t="shared" si="11"/>
        <v>6968459</v>
      </c>
      <c r="M46" s="187">
        <f t="shared" si="11"/>
        <v>7869126</v>
      </c>
      <c r="N46" s="187">
        <f t="shared" si="11"/>
        <v>6574761</v>
      </c>
      <c r="O46" s="188">
        <f t="shared" si="11"/>
        <v>9044343</v>
      </c>
      <c r="P46" s="187">
        <f t="shared" si="11"/>
        <v>37741332</v>
      </c>
      <c r="Q46" s="191">
        <f t="shared" si="11"/>
        <v>43786007</v>
      </c>
    </row>
    <row r="47" spans="3:17" ht="18" customHeight="1">
      <c r="C47" s="130"/>
      <c r="D47" s="133"/>
      <c r="E47" s="134" t="s">
        <v>92</v>
      </c>
      <c r="F47" s="135"/>
      <c r="G47" s="187">
        <v>2574677</v>
      </c>
      <c r="H47" s="188">
        <v>2232582</v>
      </c>
      <c r="I47" s="189">
        <f>SUM(G47:H47)</f>
        <v>4807259</v>
      </c>
      <c r="J47" s="190">
        <v>0</v>
      </c>
      <c r="K47" s="188">
        <v>5466081</v>
      </c>
      <c r="L47" s="187">
        <v>5166270</v>
      </c>
      <c r="M47" s="187">
        <v>5836920</v>
      </c>
      <c r="N47" s="187">
        <v>4765630</v>
      </c>
      <c r="O47" s="188">
        <v>5588919</v>
      </c>
      <c r="P47" s="187">
        <f>SUM(J47:O47)</f>
        <v>26823820</v>
      </c>
      <c r="Q47" s="191">
        <f>I47+P47</f>
        <v>31631079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2562</v>
      </c>
      <c r="I48" s="189">
        <f>SUM(G48:H48)</f>
        <v>2562</v>
      </c>
      <c r="J48" s="190">
        <v>0</v>
      </c>
      <c r="K48" s="188">
        <v>0</v>
      </c>
      <c r="L48" s="187">
        <v>97500</v>
      </c>
      <c r="M48" s="187">
        <v>167500</v>
      </c>
      <c r="N48" s="187">
        <v>348000</v>
      </c>
      <c r="O48" s="188">
        <v>1108139</v>
      </c>
      <c r="P48" s="187">
        <f>SUM(J48:O48)</f>
        <v>1721139</v>
      </c>
      <c r="Q48" s="191">
        <f>I48+P48</f>
        <v>1723701</v>
      </c>
    </row>
    <row r="49" spans="3:17" ht="18" customHeight="1">
      <c r="C49" s="130"/>
      <c r="D49" s="133"/>
      <c r="E49" s="134" t="s">
        <v>94</v>
      </c>
      <c r="F49" s="135"/>
      <c r="G49" s="187">
        <v>215429</v>
      </c>
      <c r="H49" s="188">
        <v>675052</v>
      </c>
      <c r="I49" s="189">
        <f>SUM(G49:H49)</f>
        <v>890481</v>
      </c>
      <c r="J49" s="190">
        <v>0</v>
      </c>
      <c r="K49" s="188">
        <v>1385661</v>
      </c>
      <c r="L49" s="187">
        <v>1227207</v>
      </c>
      <c r="M49" s="187">
        <v>1399427</v>
      </c>
      <c r="N49" s="187">
        <v>1108443</v>
      </c>
      <c r="O49" s="188">
        <v>1923454</v>
      </c>
      <c r="P49" s="187">
        <f>SUM(J49:O49)</f>
        <v>7044192</v>
      </c>
      <c r="Q49" s="191">
        <f>I49+P49</f>
        <v>7934673</v>
      </c>
    </row>
    <row r="50" spans="3:17" ht="18" customHeight="1">
      <c r="C50" s="130"/>
      <c r="D50" s="133"/>
      <c r="E50" s="134" t="s">
        <v>95</v>
      </c>
      <c r="F50" s="135"/>
      <c r="G50" s="187">
        <v>47524</v>
      </c>
      <c r="H50" s="188">
        <v>39089</v>
      </c>
      <c r="I50" s="189">
        <f>SUM(G50:H50)</f>
        <v>86613</v>
      </c>
      <c r="J50" s="190">
        <v>0</v>
      </c>
      <c r="K50" s="188">
        <v>76361</v>
      </c>
      <c r="L50" s="187">
        <v>80292</v>
      </c>
      <c r="M50" s="187">
        <v>46679</v>
      </c>
      <c r="N50" s="187">
        <v>67688</v>
      </c>
      <c r="O50" s="188">
        <v>56621</v>
      </c>
      <c r="P50" s="187">
        <f>SUM(J50:O50)</f>
        <v>327641</v>
      </c>
      <c r="Q50" s="191">
        <f>I50+P50</f>
        <v>414254</v>
      </c>
    </row>
    <row r="51" spans="3:17" ht="18" customHeight="1">
      <c r="C51" s="130"/>
      <c r="D51" s="133"/>
      <c r="E51" s="298" t="s">
        <v>105</v>
      </c>
      <c r="F51" s="299"/>
      <c r="G51" s="187">
        <v>116630</v>
      </c>
      <c r="H51" s="188">
        <v>141130</v>
      </c>
      <c r="I51" s="189">
        <f>SUM(G51:H51)</f>
        <v>257760</v>
      </c>
      <c r="J51" s="190">
        <v>0</v>
      </c>
      <c r="K51" s="188">
        <v>356540</v>
      </c>
      <c r="L51" s="187">
        <v>397190</v>
      </c>
      <c r="M51" s="187">
        <v>418600</v>
      </c>
      <c r="N51" s="187">
        <v>285000</v>
      </c>
      <c r="O51" s="188">
        <v>367210</v>
      </c>
      <c r="P51" s="187">
        <f>SUM(J51:O51)</f>
        <v>1824540</v>
      </c>
      <c r="Q51" s="191">
        <f>I51+P51</f>
        <v>2082300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1884137</v>
      </c>
      <c r="H52" s="188">
        <f t="shared" si="12"/>
        <v>3491710</v>
      </c>
      <c r="I52" s="189">
        <f t="shared" si="12"/>
        <v>5375847</v>
      </c>
      <c r="J52" s="190">
        <f t="shared" si="12"/>
        <v>0</v>
      </c>
      <c r="K52" s="188">
        <f t="shared" si="12"/>
        <v>6704144</v>
      </c>
      <c r="L52" s="187">
        <f t="shared" si="12"/>
        <v>6598674</v>
      </c>
      <c r="M52" s="187">
        <f t="shared" si="12"/>
        <v>5887206</v>
      </c>
      <c r="N52" s="187">
        <f t="shared" si="12"/>
        <v>3473875</v>
      </c>
      <c r="O52" s="188">
        <f t="shared" si="12"/>
        <v>2150805</v>
      </c>
      <c r="P52" s="187">
        <f t="shared" si="12"/>
        <v>24814704</v>
      </c>
      <c r="Q52" s="191">
        <f t="shared" si="12"/>
        <v>30190551</v>
      </c>
    </row>
    <row r="53" spans="3:17" ht="18" customHeight="1">
      <c r="C53" s="130"/>
      <c r="D53" s="133"/>
      <c r="E53" s="137" t="s">
        <v>97</v>
      </c>
      <c r="F53" s="137"/>
      <c r="G53" s="187">
        <v>1539202</v>
      </c>
      <c r="H53" s="188">
        <v>2710313</v>
      </c>
      <c r="I53" s="189">
        <f>SUM(G53:H53)</f>
        <v>4249515</v>
      </c>
      <c r="J53" s="190">
        <v>0</v>
      </c>
      <c r="K53" s="188">
        <v>5650373</v>
      </c>
      <c r="L53" s="187">
        <v>5390664</v>
      </c>
      <c r="M53" s="187">
        <v>4812255</v>
      </c>
      <c r="N53" s="187">
        <v>2940871</v>
      </c>
      <c r="O53" s="188">
        <v>1955554</v>
      </c>
      <c r="P53" s="187">
        <f>SUM(J53:O53)</f>
        <v>20749717</v>
      </c>
      <c r="Q53" s="191">
        <f>I53+P53</f>
        <v>24999232</v>
      </c>
    </row>
    <row r="54" spans="3:17" ht="18" customHeight="1">
      <c r="C54" s="130"/>
      <c r="D54" s="133"/>
      <c r="E54" s="137" t="s">
        <v>98</v>
      </c>
      <c r="F54" s="137"/>
      <c r="G54" s="187">
        <v>344935</v>
      </c>
      <c r="H54" s="188">
        <v>781397</v>
      </c>
      <c r="I54" s="189">
        <f>SUM(G54:H54)</f>
        <v>1126332</v>
      </c>
      <c r="J54" s="190">
        <v>0</v>
      </c>
      <c r="K54" s="188">
        <v>1053771</v>
      </c>
      <c r="L54" s="187">
        <v>1208010</v>
      </c>
      <c r="M54" s="187">
        <v>1074951</v>
      </c>
      <c r="N54" s="187">
        <v>533004</v>
      </c>
      <c r="O54" s="188">
        <v>195251</v>
      </c>
      <c r="P54" s="187">
        <f>SUM(J54:O54)</f>
        <v>4064987</v>
      </c>
      <c r="Q54" s="191">
        <f>I54+P54</f>
        <v>5191319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16568</v>
      </c>
      <c r="H55" s="188">
        <f t="shared" si="13"/>
        <v>107607</v>
      </c>
      <c r="I55" s="189">
        <f t="shared" si="13"/>
        <v>124175</v>
      </c>
      <c r="J55" s="190">
        <f t="shared" si="13"/>
        <v>0</v>
      </c>
      <c r="K55" s="188">
        <f t="shared" si="13"/>
        <v>616003</v>
      </c>
      <c r="L55" s="187">
        <f t="shared" si="13"/>
        <v>1272442</v>
      </c>
      <c r="M55" s="187">
        <f t="shared" si="13"/>
        <v>1591689</v>
      </c>
      <c r="N55" s="187">
        <f t="shared" si="13"/>
        <v>1095435</v>
      </c>
      <c r="O55" s="188">
        <f t="shared" si="13"/>
        <v>1149134</v>
      </c>
      <c r="P55" s="187">
        <f t="shared" si="13"/>
        <v>5724703</v>
      </c>
      <c r="Q55" s="191">
        <f t="shared" si="13"/>
        <v>5848878</v>
      </c>
    </row>
    <row r="56" spans="3:17" ht="18" customHeight="1">
      <c r="C56" s="130"/>
      <c r="D56" s="133"/>
      <c r="E56" s="134" t="s">
        <v>99</v>
      </c>
      <c r="F56" s="135"/>
      <c r="G56" s="187">
        <v>9714</v>
      </c>
      <c r="H56" s="188">
        <v>85337</v>
      </c>
      <c r="I56" s="189">
        <f>SUM(G56:H56)</f>
        <v>95051</v>
      </c>
      <c r="J56" s="190">
        <v>0</v>
      </c>
      <c r="K56" s="188">
        <v>510173</v>
      </c>
      <c r="L56" s="187">
        <v>1073581</v>
      </c>
      <c r="M56" s="187">
        <v>1336399</v>
      </c>
      <c r="N56" s="187">
        <v>925958</v>
      </c>
      <c r="O56" s="188">
        <v>939254</v>
      </c>
      <c r="P56" s="187">
        <f>SUM(J56:O56)</f>
        <v>4785365</v>
      </c>
      <c r="Q56" s="191">
        <f>I56+P56</f>
        <v>4880416</v>
      </c>
    </row>
    <row r="57" spans="3:17" ht="18" customHeight="1">
      <c r="C57" s="130"/>
      <c r="D57" s="133"/>
      <c r="E57" s="287" t="s">
        <v>100</v>
      </c>
      <c r="F57" s="289"/>
      <c r="G57" s="187">
        <v>6854</v>
      </c>
      <c r="H57" s="188">
        <v>22270</v>
      </c>
      <c r="I57" s="189">
        <f>SUM(G57:H57)</f>
        <v>29124</v>
      </c>
      <c r="J57" s="190">
        <v>0</v>
      </c>
      <c r="K57" s="188">
        <v>105830</v>
      </c>
      <c r="L57" s="187">
        <v>198861</v>
      </c>
      <c r="M57" s="187">
        <v>255290</v>
      </c>
      <c r="N57" s="187">
        <v>169477</v>
      </c>
      <c r="O57" s="188">
        <v>209880</v>
      </c>
      <c r="P57" s="187">
        <f>SUM(J57:O57)</f>
        <v>939338</v>
      </c>
      <c r="Q57" s="191">
        <f>I57+P57</f>
        <v>968462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412126</v>
      </c>
      <c r="H59" s="188">
        <f t="shared" si="14"/>
        <v>568820</v>
      </c>
      <c r="I59" s="189">
        <f t="shared" si="14"/>
        <v>980946</v>
      </c>
      <c r="J59" s="190">
        <f t="shared" si="14"/>
        <v>0</v>
      </c>
      <c r="K59" s="188">
        <f t="shared" si="14"/>
        <v>1134173</v>
      </c>
      <c r="L59" s="187">
        <f t="shared" si="14"/>
        <v>1293248</v>
      </c>
      <c r="M59" s="187">
        <f t="shared" si="14"/>
        <v>1329026</v>
      </c>
      <c r="N59" s="187">
        <f t="shared" si="14"/>
        <v>1052093</v>
      </c>
      <c r="O59" s="188">
        <f t="shared" si="14"/>
        <v>1275257</v>
      </c>
      <c r="P59" s="187">
        <f t="shared" si="14"/>
        <v>6083797</v>
      </c>
      <c r="Q59" s="191">
        <f t="shared" si="14"/>
        <v>7064743</v>
      </c>
    </row>
    <row r="60" spans="3:17" ht="18" customHeight="1">
      <c r="C60" s="130"/>
      <c r="D60" s="133"/>
      <c r="E60" s="134" t="s">
        <v>102</v>
      </c>
      <c r="F60" s="135"/>
      <c r="G60" s="187">
        <v>412126</v>
      </c>
      <c r="H60" s="188">
        <v>568820</v>
      </c>
      <c r="I60" s="189">
        <f>SUM(G60:H60)</f>
        <v>980946</v>
      </c>
      <c r="J60" s="190">
        <v>0</v>
      </c>
      <c r="K60" s="188">
        <v>1134173</v>
      </c>
      <c r="L60" s="187">
        <v>1293248</v>
      </c>
      <c r="M60" s="187">
        <v>1329026</v>
      </c>
      <c r="N60" s="187">
        <v>1052093</v>
      </c>
      <c r="O60" s="188">
        <v>1275257</v>
      </c>
      <c r="P60" s="187">
        <f>SUM(J60:O60)</f>
        <v>6083797</v>
      </c>
      <c r="Q60" s="191">
        <f>I60+P60</f>
        <v>7064743</v>
      </c>
    </row>
    <row r="61" spans="3:17" ht="18" customHeight="1">
      <c r="C61" s="158"/>
      <c r="D61" s="134" t="s">
        <v>106</v>
      </c>
      <c r="E61" s="136"/>
      <c r="F61" s="136"/>
      <c r="G61" s="218">
        <v>500196</v>
      </c>
      <c r="H61" s="218">
        <v>913817</v>
      </c>
      <c r="I61" s="219">
        <f>SUM(G61:H61)</f>
        <v>1414013</v>
      </c>
      <c r="J61" s="220">
        <v>0</v>
      </c>
      <c r="K61" s="218">
        <v>2449405</v>
      </c>
      <c r="L61" s="221">
        <v>2389281</v>
      </c>
      <c r="M61" s="221">
        <v>2424068</v>
      </c>
      <c r="N61" s="221">
        <v>1801503</v>
      </c>
      <c r="O61" s="218">
        <v>2153381</v>
      </c>
      <c r="P61" s="221">
        <f>SUM(J61:O61)</f>
        <v>11217638</v>
      </c>
      <c r="Q61" s="222">
        <f>I61+P61</f>
        <v>12631651</v>
      </c>
    </row>
    <row r="62" spans="3:17" ht="18" customHeight="1">
      <c r="C62" s="145"/>
      <c r="D62" s="146" t="s">
        <v>107</v>
      </c>
      <c r="E62" s="147"/>
      <c r="F62" s="147"/>
      <c r="G62" s="192">
        <v>917632</v>
      </c>
      <c r="H62" s="193">
        <v>649368</v>
      </c>
      <c r="I62" s="194">
        <f>SUM(G62:H62)</f>
        <v>1567000</v>
      </c>
      <c r="J62" s="195">
        <v>0</v>
      </c>
      <c r="K62" s="193">
        <v>2439950</v>
      </c>
      <c r="L62" s="192">
        <v>1761550</v>
      </c>
      <c r="M62" s="192">
        <v>1611575</v>
      </c>
      <c r="N62" s="192">
        <v>927370</v>
      </c>
      <c r="O62" s="193">
        <v>925995</v>
      </c>
      <c r="P62" s="194">
        <f>SUM(J62:O62)</f>
        <v>7666440</v>
      </c>
      <c r="Q62" s="196">
        <f>I62+P62</f>
        <v>9233440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18576</v>
      </c>
      <c r="H63" s="183">
        <f t="shared" si="15"/>
        <v>190538</v>
      </c>
      <c r="I63" s="184">
        <f t="shared" si="15"/>
        <v>209114</v>
      </c>
      <c r="J63" s="185">
        <f t="shared" si="15"/>
        <v>0</v>
      </c>
      <c r="K63" s="183">
        <f t="shared" si="15"/>
        <v>2143914</v>
      </c>
      <c r="L63" s="182">
        <f t="shared" si="15"/>
        <v>2666733</v>
      </c>
      <c r="M63" s="182">
        <f t="shared" si="15"/>
        <v>3624816</v>
      </c>
      <c r="N63" s="182">
        <f t="shared" si="15"/>
        <v>1985937</v>
      </c>
      <c r="O63" s="183">
        <f t="shared" si="15"/>
        <v>1453481</v>
      </c>
      <c r="P63" s="182">
        <f t="shared" si="15"/>
        <v>11874881</v>
      </c>
      <c r="Q63" s="186">
        <f t="shared" si="15"/>
        <v>12083995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6888</v>
      </c>
      <c r="I65" s="189">
        <f>SUM(G65:H65)</f>
        <v>6888</v>
      </c>
      <c r="J65" s="190">
        <v>0</v>
      </c>
      <c r="K65" s="188">
        <v>197368</v>
      </c>
      <c r="L65" s="187">
        <v>241884</v>
      </c>
      <c r="M65" s="187">
        <v>346793</v>
      </c>
      <c r="N65" s="187">
        <v>255346</v>
      </c>
      <c r="O65" s="188">
        <v>226308</v>
      </c>
      <c r="P65" s="187">
        <f t="shared" si="16"/>
        <v>1267699</v>
      </c>
      <c r="Q65" s="191">
        <f t="shared" si="17"/>
        <v>1274587</v>
      </c>
    </row>
    <row r="66" spans="3:17" ht="18" customHeight="1">
      <c r="C66" s="130"/>
      <c r="D66" s="287" t="s">
        <v>80</v>
      </c>
      <c r="E66" s="288"/>
      <c r="F66" s="289"/>
      <c r="G66" s="187">
        <v>18576</v>
      </c>
      <c r="H66" s="188">
        <v>32330</v>
      </c>
      <c r="I66" s="189">
        <f>SUM(G66:H66)</f>
        <v>50906</v>
      </c>
      <c r="J66" s="190">
        <v>0</v>
      </c>
      <c r="K66" s="188">
        <v>293628</v>
      </c>
      <c r="L66" s="187">
        <v>562429</v>
      </c>
      <c r="M66" s="187">
        <v>585545</v>
      </c>
      <c r="N66" s="187">
        <v>376138</v>
      </c>
      <c r="O66" s="188">
        <v>250040</v>
      </c>
      <c r="P66" s="187">
        <f t="shared" si="16"/>
        <v>2067780</v>
      </c>
      <c r="Q66" s="191">
        <f t="shared" si="17"/>
        <v>2118686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151320</v>
      </c>
      <c r="I67" s="189">
        <f>SUM(G67:H67)</f>
        <v>151320</v>
      </c>
      <c r="J67" s="200"/>
      <c r="K67" s="188">
        <v>1652918</v>
      </c>
      <c r="L67" s="187">
        <v>1862420</v>
      </c>
      <c r="M67" s="187">
        <v>2692478</v>
      </c>
      <c r="N67" s="187">
        <v>1354453</v>
      </c>
      <c r="O67" s="188">
        <v>977133</v>
      </c>
      <c r="P67" s="187">
        <f t="shared" si="16"/>
        <v>8539402</v>
      </c>
      <c r="Q67" s="191">
        <f t="shared" si="17"/>
        <v>8690722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4" t="s">
        <v>83</v>
      </c>
      <c r="E69" s="305"/>
      <c r="F69" s="306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4898695</v>
      </c>
      <c r="L70" s="182">
        <f t="shared" si="18"/>
        <v>8232926</v>
      </c>
      <c r="M70" s="182">
        <f t="shared" si="18"/>
        <v>15097749</v>
      </c>
      <c r="N70" s="182">
        <f t="shared" si="18"/>
        <v>15137026</v>
      </c>
      <c r="O70" s="183">
        <f t="shared" si="18"/>
        <v>20449967</v>
      </c>
      <c r="P70" s="182">
        <f t="shared" si="18"/>
        <v>63816363</v>
      </c>
      <c r="Q70" s="186">
        <f t="shared" si="18"/>
        <v>63816363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972690</v>
      </c>
      <c r="L71" s="187">
        <v>3466179</v>
      </c>
      <c r="M71" s="187">
        <v>7544651</v>
      </c>
      <c r="N71" s="187">
        <v>8267502</v>
      </c>
      <c r="O71" s="188">
        <v>11729972</v>
      </c>
      <c r="P71" s="187">
        <f>SUM(J71:O71)</f>
        <v>31980994</v>
      </c>
      <c r="Q71" s="191">
        <f>I71+P71</f>
        <v>31980994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3850304</v>
      </c>
      <c r="L72" s="187">
        <v>4691197</v>
      </c>
      <c r="M72" s="187">
        <v>7237830</v>
      </c>
      <c r="N72" s="187">
        <v>5806391</v>
      </c>
      <c r="O72" s="188">
        <v>4287574</v>
      </c>
      <c r="P72" s="187">
        <f>SUM(J72:O72)</f>
        <v>25873296</v>
      </c>
      <c r="Q72" s="191">
        <f>I72+P72</f>
        <v>25873296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75701</v>
      </c>
      <c r="L73" s="209">
        <v>75550</v>
      </c>
      <c r="M73" s="209">
        <v>315268</v>
      </c>
      <c r="N73" s="209">
        <v>1063133</v>
      </c>
      <c r="O73" s="208">
        <v>4432421</v>
      </c>
      <c r="P73" s="209">
        <f>SUM(J73:O73)</f>
        <v>5962073</v>
      </c>
      <c r="Q73" s="210">
        <f>I73+P73</f>
        <v>5962073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6703495</v>
      </c>
      <c r="H74" s="212">
        <f t="shared" si="19"/>
        <v>9012275</v>
      </c>
      <c r="I74" s="213">
        <f t="shared" si="19"/>
        <v>15715770</v>
      </c>
      <c r="J74" s="214">
        <f t="shared" si="19"/>
        <v>0</v>
      </c>
      <c r="K74" s="212">
        <f t="shared" si="19"/>
        <v>27670927</v>
      </c>
      <c r="L74" s="211">
        <f t="shared" si="19"/>
        <v>31183313</v>
      </c>
      <c r="M74" s="211">
        <f t="shared" si="19"/>
        <v>39435255</v>
      </c>
      <c r="N74" s="211">
        <f t="shared" si="19"/>
        <v>32048000</v>
      </c>
      <c r="O74" s="212">
        <f t="shared" si="19"/>
        <v>38602363</v>
      </c>
      <c r="P74" s="211">
        <f t="shared" si="19"/>
        <v>168939858</v>
      </c>
      <c r="Q74" s="215">
        <f t="shared" si="19"/>
        <v>184655628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74539723</v>
      </c>
      <c r="H76" s="183">
        <f t="shared" si="20"/>
        <v>96155684</v>
      </c>
      <c r="I76" s="184">
        <f t="shared" si="20"/>
        <v>170695407</v>
      </c>
      <c r="J76" s="185">
        <f t="shared" si="20"/>
        <v>0</v>
      </c>
      <c r="K76" s="223">
        <f t="shared" si="20"/>
        <v>221766102</v>
      </c>
      <c r="L76" s="182">
        <f t="shared" si="20"/>
        <v>215587822</v>
      </c>
      <c r="M76" s="182">
        <f t="shared" si="20"/>
        <v>219584742</v>
      </c>
      <c r="N76" s="182">
        <f t="shared" si="20"/>
        <v>158191292</v>
      </c>
      <c r="O76" s="183">
        <f t="shared" si="20"/>
        <v>176274070</v>
      </c>
      <c r="P76" s="182">
        <f t="shared" si="20"/>
        <v>991404028</v>
      </c>
      <c r="Q76" s="186">
        <f t="shared" si="20"/>
        <v>1162099435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31478161</v>
      </c>
      <c r="H77" s="188">
        <f t="shared" si="21"/>
        <v>32844028</v>
      </c>
      <c r="I77" s="189">
        <f t="shared" si="21"/>
        <v>64322189</v>
      </c>
      <c r="J77" s="190">
        <f t="shared" si="21"/>
        <v>0</v>
      </c>
      <c r="K77" s="224">
        <f t="shared" si="21"/>
        <v>77424079</v>
      </c>
      <c r="L77" s="187">
        <f t="shared" si="21"/>
        <v>74022290</v>
      </c>
      <c r="M77" s="187">
        <f t="shared" si="21"/>
        <v>83570506</v>
      </c>
      <c r="N77" s="187">
        <f t="shared" si="21"/>
        <v>69931146</v>
      </c>
      <c r="O77" s="188">
        <f t="shared" si="21"/>
        <v>96101579</v>
      </c>
      <c r="P77" s="187">
        <f t="shared" si="21"/>
        <v>401049600</v>
      </c>
      <c r="Q77" s="191">
        <f t="shared" si="21"/>
        <v>465371789</v>
      </c>
    </row>
    <row r="78" spans="3:17" ht="18" customHeight="1">
      <c r="C78" s="130"/>
      <c r="D78" s="133"/>
      <c r="E78" s="134" t="s">
        <v>92</v>
      </c>
      <c r="F78" s="135"/>
      <c r="G78" s="187">
        <v>27541356</v>
      </c>
      <c r="H78" s="188">
        <v>23881402</v>
      </c>
      <c r="I78" s="189">
        <f>SUM(G78:H78)</f>
        <v>51422758</v>
      </c>
      <c r="J78" s="190">
        <v>0</v>
      </c>
      <c r="K78" s="224">
        <v>58456663</v>
      </c>
      <c r="L78" s="187">
        <v>55230428</v>
      </c>
      <c r="M78" s="187">
        <v>62357845</v>
      </c>
      <c r="N78" s="187">
        <v>50960915</v>
      </c>
      <c r="O78" s="188">
        <v>59719081</v>
      </c>
      <c r="P78" s="187">
        <f>SUM(J78:O78)</f>
        <v>286724932</v>
      </c>
      <c r="Q78" s="191">
        <f>I78+P78</f>
        <v>338147690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27413</v>
      </c>
      <c r="I79" s="189">
        <f>SUM(G79:H79)</f>
        <v>27413</v>
      </c>
      <c r="J79" s="190">
        <v>0</v>
      </c>
      <c r="K79" s="224">
        <v>0</v>
      </c>
      <c r="L79" s="187">
        <v>1043250</v>
      </c>
      <c r="M79" s="187">
        <v>1792250</v>
      </c>
      <c r="N79" s="187">
        <v>3723599</v>
      </c>
      <c r="O79" s="188">
        <v>11851872</v>
      </c>
      <c r="P79" s="187">
        <f>SUM(J79:O79)</f>
        <v>18410971</v>
      </c>
      <c r="Q79" s="191">
        <f>I79+P79</f>
        <v>18438384</v>
      </c>
    </row>
    <row r="80" spans="3:17" ht="18" customHeight="1">
      <c r="C80" s="130"/>
      <c r="D80" s="133"/>
      <c r="E80" s="134" t="s">
        <v>94</v>
      </c>
      <c r="F80" s="135"/>
      <c r="G80" s="187">
        <v>2269818</v>
      </c>
      <c r="H80" s="188">
        <v>7111529</v>
      </c>
      <c r="I80" s="189">
        <f>SUM(G80:H80)</f>
        <v>9381347</v>
      </c>
      <c r="J80" s="190">
        <v>0</v>
      </c>
      <c r="K80" s="224">
        <v>14599497</v>
      </c>
      <c r="L80" s="187">
        <v>12929643</v>
      </c>
      <c r="M80" s="187">
        <v>14743127</v>
      </c>
      <c r="N80" s="187">
        <v>11683898</v>
      </c>
      <c r="O80" s="188">
        <v>20264198</v>
      </c>
      <c r="P80" s="187">
        <f>SUM(J80:O80)</f>
        <v>74220363</v>
      </c>
      <c r="Q80" s="191">
        <f>I80+P80</f>
        <v>83601710</v>
      </c>
    </row>
    <row r="81" spans="3:17" ht="18" customHeight="1">
      <c r="C81" s="130"/>
      <c r="D81" s="133"/>
      <c r="E81" s="134" t="s">
        <v>95</v>
      </c>
      <c r="F81" s="135"/>
      <c r="G81" s="187">
        <v>500687</v>
      </c>
      <c r="H81" s="188">
        <v>412384</v>
      </c>
      <c r="I81" s="189">
        <f>SUM(G81:H81)</f>
        <v>913071</v>
      </c>
      <c r="J81" s="190">
        <v>0</v>
      </c>
      <c r="K81" s="224">
        <v>802519</v>
      </c>
      <c r="L81" s="187">
        <v>847069</v>
      </c>
      <c r="M81" s="187">
        <v>491284</v>
      </c>
      <c r="N81" s="187">
        <v>712734</v>
      </c>
      <c r="O81" s="188">
        <v>594328</v>
      </c>
      <c r="P81" s="187">
        <f>SUM(J81:O81)</f>
        <v>3447934</v>
      </c>
      <c r="Q81" s="191">
        <f>I81+P81</f>
        <v>4361005</v>
      </c>
    </row>
    <row r="82" spans="3:17" ht="18" customHeight="1">
      <c r="C82" s="130"/>
      <c r="D82" s="133"/>
      <c r="E82" s="298" t="s">
        <v>105</v>
      </c>
      <c r="F82" s="299"/>
      <c r="G82" s="187">
        <v>1166300</v>
      </c>
      <c r="H82" s="188">
        <v>1411300</v>
      </c>
      <c r="I82" s="189">
        <f>SUM(G82:H82)</f>
        <v>2577600</v>
      </c>
      <c r="J82" s="190">
        <v>0</v>
      </c>
      <c r="K82" s="224">
        <v>3565400</v>
      </c>
      <c r="L82" s="187">
        <v>3971900</v>
      </c>
      <c r="M82" s="187">
        <v>4186000</v>
      </c>
      <c r="N82" s="187">
        <v>2850000</v>
      </c>
      <c r="O82" s="188">
        <v>3672100</v>
      </c>
      <c r="P82" s="187">
        <f>SUM(J82:O82)</f>
        <v>18245400</v>
      </c>
      <c r="Q82" s="191">
        <f>I82+P82</f>
        <v>20823000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19720062</v>
      </c>
      <c r="H83" s="188">
        <f t="shared" si="22"/>
        <v>36554456</v>
      </c>
      <c r="I83" s="189">
        <f t="shared" si="22"/>
        <v>56274518</v>
      </c>
      <c r="J83" s="190">
        <f t="shared" si="22"/>
        <v>0</v>
      </c>
      <c r="K83" s="224">
        <f t="shared" si="22"/>
        <v>70097909</v>
      </c>
      <c r="L83" s="187">
        <f t="shared" si="22"/>
        <v>68984247</v>
      </c>
      <c r="M83" s="187">
        <f t="shared" si="22"/>
        <v>61574363</v>
      </c>
      <c r="N83" s="187">
        <f t="shared" si="22"/>
        <v>36315814</v>
      </c>
      <c r="O83" s="188">
        <f t="shared" si="22"/>
        <v>22479058</v>
      </c>
      <c r="P83" s="187">
        <f t="shared" si="22"/>
        <v>259451391</v>
      </c>
      <c r="Q83" s="191">
        <f t="shared" si="22"/>
        <v>315725909</v>
      </c>
    </row>
    <row r="84" spans="3:17" ht="18" customHeight="1">
      <c r="C84" s="130"/>
      <c r="D84" s="133"/>
      <c r="E84" s="137" t="s">
        <v>97</v>
      </c>
      <c r="F84" s="137"/>
      <c r="G84" s="187">
        <v>16081097</v>
      </c>
      <c r="H84" s="188">
        <v>28316436</v>
      </c>
      <c r="I84" s="189">
        <f>SUM(G84:H84)</f>
        <v>44397533</v>
      </c>
      <c r="J84" s="190">
        <v>0</v>
      </c>
      <c r="K84" s="224">
        <v>58982937</v>
      </c>
      <c r="L84" s="187">
        <v>56248143</v>
      </c>
      <c r="M84" s="187">
        <v>50244803</v>
      </c>
      <c r="N84" s="187">
        <v>30692649</v>
      </c>
      <c r="O84" s="188">
        <v>20419173</v>
      </c>
      <c r="P84" s="187">
        <f>SUM(J84:O84)</f>
        <v>216587705</v>
      </c>
      <c r="Q84" s="191">
        <f>I84+P84</f>
        <v>260985238</v>
      </c>
    </row>
    <row r="85" spans="3:17" ht="18" customHeight="1">
      <c r="C85" s="130"/>
      <c r="D85" s="133"/>
      <c r="E85" s="137" t="s">
        <v>98</v>
      </c>
      <c r="F85" s="137"/>
      <c r="G85" s="187">
        <v>3638965</v>
      </c>
      <c r="H85" s="188">
        <v>8238020</v>
      </c>
      <c r="I85" s="189">
        <f>SUM(G85:H85)</f>
        <v>11876985</v>
      </c>
      <c r="J85" s="190">
        <v>0</v>
      </c>
      <c r="K85" s="224">
        <v>11114972</v>
      </c>
      <c r="L85" s="187">
        <v>12736104</v>
      </c>
      <c r="M85" s="187">
        <v>11329560</v>
      </c>
      <c r="N85" s="187">
        <v>5623165</v>
      </c>
      <c r="O85" s="188">
        <v>2059885</v>
      </c>
      <c r="P85" s="187">
        <f>SUM(J85:O85)</f>
        <v>42863686</v>
      </c>
      <c r="Q85" s="191">
        <f>I85+P85</f>
        <v>54740671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173131</v>
      </c>
      <c r="H86" s="188">
        <f t="shared" si="23"/>
        <v>1124476</v>
      </c>
      <c r="I86" s="189">
        <f t="shared" si="23"/>
        <v>1297607</v>
      </c>
      <c r="J86" s="190">
        <f t="shared" si="23"/>
        <v>0</v>
      </c>
      <c r="K86" s="224">
        <f t="shared" si="23"/>
        <v>6437166</v>
      </c>
      <c r="L86" s="187">
        <f t="shared" si="23"/>
        <v>13281086</v>
      </c>
      <c r="M86" s="187">
        <f t="shared" si="23"/>
        <v>16621705</v>
      </c>
      <c r="N86" s="187">
        <f t="shared" si="23"/>
        <v>11421657</v>
      </c>
      <c r="O86" s="188">
        <f t="shared" si="23"/>
        <v>11994987</v>
      </c>
      <c r="P86" s="187">
        <f t="shared" si="23"/>
        <v>59756601</v>
      </c>
      <c r="Q86" s="191">
        <f t="shared" si="23"/>
        <v>61054208</v>
      </c>
    </row>
    <row r="87" spans="3:17" ht="18" customHeight="1">
      <c r="C87" s="130"/>
      <c r="D87" s="133"/>
      <c r="E87" s="134" t="s">
        <v>99</v>
      </c>
      <c r="F87" s="135"/>
      <c r="G87" s="187">
        <v>101508</v>
      </c>
      <c r="H87" s="188">
        <v>891757</v>
      </c>
      <c r="I87" s="189">
        <f>SUM(G87:H87)</f>
        <v>993265</v>
      </c>
      <c r="J87" s="190">
        <v>0</v>
      </c>
      <c r="K87" s="224">
        <v>5331252</v>
      </c>
      <c r="L87" s="187">
        <v>11212103</v>
      </c>
      <c r="M87" s="187">
        <v>13953938</v>
      </c>
      <c r="N87" s="187">
        <v>9654820</v>
      </c>
      <c r="O87" s="188">
        <v>9801755</v>
      </c>
      <c r="P87" s="187">
        <f>SUM(J87:O87)</f>
        <v>49953868</v>
      </c>
      <c r="Q87" s="191">
        <f>I87+P87</f>
        <v>50947133</v>
      </c>
    </row>
    <row r="88" spans="3:17" ht="18" customHeight="1">
      <c r="C88" s="130"/>
      <c r="D88" s="133"/>
      <c r="E88" s="287" t="s">
        <v>100</v>
      </c>
      <c r="F88" s="289"/>
      <c r="G88" s="187">
        <v>71623</v>
      </c>
      <c r="H88" s="188">
        <v>232719</v>
      </c>
      <c r="I88" s="189">
        <f>SUM(G88:H88)</f>
        <v>304342</v>
      </c>
      <c r="J88" s="190">
        <v>0</v>
      </c>
      <c r="K88" s="224">
        <v>1105914</v>
      </c>
      <c r="L88" s="187">
        <v>2068983</v>
      </c>
      <c r="M88" s="187">
        <v>2667767</v>
      </c>
      <c r="N88" s="187">
        <v>1766837</v>
      </c>
      <c r="O88" s="188">
        <v>2193232</v>
      </c>
      <c r="P88" s="187">
        <f>SUM(J88:O88)</f>
        <v>9802733</v>
      </c>
      <c r="Q88" s="191">
        <f>I88+P88</f>
        <v>10107075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8129406</v>
      </c>
      <c r="H90" s="188">
        <f t="shared" si="24"/>
        <v>9148482</v>
      </c>
      <c r="I90" s="189">
        <f t="shared" si="24"/>
        <v>17277888</v>
      </c>
      <c r="J90" s="190">
        <f t="shared" si="24"/>
        <v>0</v>
      </c>
      <c r="K90" s="188">
        <f t="shared" si="24"/>
        <v>16152044</v>
      </c>
      <c r="L90" s="187">
        <f t="shared" si="24"/>
        <v>15529241</v>
      </c>
      <c r="M90" s="187">
        <f t="shared" si="24"/>
        <v>15301462</v>
      </c>
      <c r="N90" s="187">
        <f t="shared" si="24"/>
        <v>11821880</v>
      </c>
      <c r="O90" s="188">
        <f t="shared" si="24"/>
        <v>13365630</v>
      </c>
      <c r="P90" s="187">
        <f t="shared" si="24"/>
        <v>72170257</v>
      </c>
      <c r="Q90" s="191">
        <f t="shared" si="24"/>
        <v>89448145</v>
      </c>
    </row>
    <row r="91" spans="3:17" ht="18" customHeight="1">
      <c r="C91" s="130"/>
      <c r="D91" s="133"/>
      <c r="E91" s="139" t="s">
        <v>102</v>
      </c>
      <c r="F91" s="135"/>
      <c r="G91" s="187">
        <v>4121260</v>
      </c>
      <c r="H91" s="188">
        <v>5688200</v>
      </c>
      <c r="I91" s="189">
        <f>SUM(G91:H91)</f>
        <v>9809460</v>
      </c>
      <c r="J91" s="190">
        <v>0</v>
      </c>
      <c r="K91" s="188">
        <v>11341730</v>
      </c>
      <c r="L91" s="187">
        <v>12932480</v>
      </c>
      <c r="M91" s="187">
        <v>13290260</v>
      </c>
      <c r="N91" s="187">
        <v>10520930</v>
      </c>
      <c r="O91" s="188">
        <v>12752570</v>
      </c>
      <c r="P91" s="187">
        <f>SUM(J91:O91)</f>
        <v>60837970</v>
      </c>
      <c r="Q91" s="191">
        <f>I91+P91</f>
        <v>70647430</v>
      </c>
    </row>
    <row r="92" spans="3:17" ht="18" customHeight="1">
      <c r="C92" s="130"/>
      <c r="D92" s="140"/>
      <c r="E92" s="137" t="s">
        <v>74</v>
      </c>
      <c r="F92" s="141"/>
      <c r="G92" s="187">
        <v>819042</v>
      </c>
      <c r="H92" s="188">
        <v>615050</v>
      </c>
      <c r="I92" s="189">
        <f>SUM(G92:H92)</f>
        <v>1434092</v>
      </c>
      <c r="J92" s="190">
        <v>0</v>
      </c>
      <c r="K92" s="188">
        <v>566329</v>
      </c>
      <c r="L92" s="187">
        <v>841884</v>
      </c>
      <c r="M92" s="187">
        <v>933992</v>
      </c>
      <c r="N92" s="187">
        <v>555760</v>
      </c>
      <c r="O92" s="188">
        <v>356360</v>
      </c>
      <c r="P92" s="187">
        <f>SUM(J92:O92)</f>
        <v>3254325</v>
      </c>
      <c r="Q92" s="191">
        <f>I92+P92</f>
        <v>4688417</v>
      </c>
    </row>
    <row r="93" spans="3:17" ht="18" customHeight="1">
      <c r="C93" s="130"/>
      <c r="D93" s="142"/>
      <c r="E93" s="134" t="s">
        <v>75</v>
      </c>
      <c r="F93" s="143"/>
      <c r="G93" s="187">
        <v>3189104</v>
      </c>
      <c r="H93" s="188">
        <v>2845232</v>
      </c>
      <c r="I93" s="189">
        <f>SUM(G93:H93)</f>
        <v>6034336</v>
      </c>
      <c r="J93" s="190">
        <v>0</v>
      </c>
      <c r="K93" s="188">
        <v>4243985</v>
      </c>
      <c r="L93" s="187">
        <v>1754877</v>
      </c>
      <c r="M93" s="187">
        <v>1077210</v>
      </c>
      <c r="N93" s="187">
        <v>745190</v>
      </c>
      <c r="O93" s="188">
        <v>256700</v>
      </c>
      <c r="P93" s="187">
        <f>SUM(J93:O93)</f>
        <v>8077962</v>
      </c>
      <c r="Q93" s="191">
        <f>I93+P93</f>
        <v>14112298</v>
      </c>
    </row>
    <row r="94" spans="3:17" ht="18" customHeight="1">
      <c r="C94" s="130"/>
      <c r="D94" s="133" t="s">
        <v>76</v>
      </c>
      <c r="E94" s="144"/>
      <c r="F94" s="144"/>
      <c r="G94" s="187">
        <v>5221453</v>
      </c>
      <c r="H94" s="188">
        <v>9536620</v>
      </c>
      <c r="I94" s="189">
        <f>SUM(G94:H94)</f>
        <v>14758073</v>
      </c>
      <c r="J94" s="190">
        <v>0</v>
      </c>
      <c r="K94" s="188">
        <v>25565727</v>
      </c>
      <c r="L94" s="187">
        <v>24937896</v>
      </c>
      <c r="M94" s="187">
        <v>25291738</v>
      </c>
      <c r="N94" s="187">
        <v>18784692</v>
      </c>
      <c r="O94" s="188">
        <v>22433655</v>
      </c>
      <c r="P94" s="187">
        <f>SUM(J94:O94)</f>
        <v>117013708</v>
      </c>
      <c r="Q94" s="191">
        <f>I94+P94</f>
        <v>131771781</v>
      </c>
    </row>
    <row r="95" spans="3:17" ht="18" customHeight="1">
      <c r="C95" s="145"/>
      <c r="D95" s="146" t="s">
        <v>103</v>
      </c>
      <c r="E95" s="147"/>
      <c r="F95" s="147"/>
      <c r="G95" s="192">
        <v>9817510</v>
      </c>
      <c r="H95" s="193">
        <v>6947622</v>
      </c>
      <c r="I95" s="194">
        <f>SUM(G95:H95)</f>
        <v>16765132</v>
      </c>
      <c r="J95" s="195">
        <v>0</v>
      </c>
      <c r="K95" s="193">
        <v>26089177</v>
      </c>
      <c r="L95" s="192">
        <v>18833062</v>
      </c>
      <c r="M95" s="192">
        <v>17224968</v>
      </c>
      <c r="N95" s="192">
        <v>9916103</v>
      </c>
      <c r="O95" s="193">
        <v>9899161</v>
      </c>
      <c r="P95" s="194">
        <f>SUM(J95:O95)</f>
        <v>81962471</v>
      </c>
      <c r="Q95" s="196">
        <f>I95+P95</f>
        <v>98727603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195974</v>
      </c>
      <c r="H96" s="183">
        <f t="shared" si="25"/>
        <v>1995040</v>
      </c>
      <c r="I96" s="184">
        <f t="shared" si="25"/>
        <v>2191014</v>
      </c>
      <c r="J96" s="185">
        <f t="shared" si="25"/>
        <v>0</v>
      </c>
      <c r="K96" s="223">
        <f t="shared" si="25"/>
        <v>22427627</v>
      </c>
      <c r="L96" s="182">
        <f t="shared" si="25"/>
        <v>27947745</v>
      </c>
      <c r="M96" s="182">
        <f t="shared" si="25"/>
        <v>37929314</v>
      </c>
      <c r="N96" s="182">
        <f t="shared" si="25"/>
        <v>20812716</v>
      </c>
      <c r="O96" s="183">
        <f t="shared" si="25"/>
        <v>15208405</v>
      </c>
      <c r="P96" s="182">
        <f t="shared" si="25"/>
        <v>124325807</v>
      </c>
      <c r="Q96" s="186">
        <f>SUM(Q97:Q102)</f>
        <v>126516821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72668</v>
      </c>
      <c r="I98" s="189">
        <f>SUM(G98:H98)</f>
        <v>72668</v>
      </c>
      <c r="J98" s="190">
        <v>0</v>
      </c>
      <c r="K98" s="224">
        <v>2079926</v>
      </c>
      <c r="L98" s="187">
        <v>2551863</v>
      </c>
      <c r="M98" s="187">
        <v>3658656</v>
      </c>
      <c r="N98" s="187">
        <v>2690449</v>
      </c>
      <c r="O98" s="188">
        <v>2387537</v>
      </c>
      <c r="P98" s="187">
        <f t="shared" si="26"/>
        <v>13368431</v>
      </c>
      <c r="Q98" s="191">
        <f>I98+P98</f>
        <v>13441099</v>
      </c>
    </row>
    <row r="99" spans="3:17" ht="18" customHeight="1">
      <c r="C99" s="130"/>
      <c r="D99" s="287" t="s">
        <v>80</v>
      </c>
      <c r="E99" s="288"/>
      <c r="F99" s="289"/>
      <c r="G99" s="187">
        <v>195974</v>
      </c>
      <c r="H99" s="188">
        <v>341080</v>
      </c>
      <c r="I99" s="189">
        <f>SUM(G99:H99)</f>
        <v>537054</v>
      </c>
      <c r="J99" s="190">
        <v>0</v>
      </c>
      <c r="K99" s="224">
        <v>3097766</v>
      </c>
      <c r="L99" s="187">
        <v>5933609</v>
      </c>
      <c r="M99" s="187">
        <v>6177488</v>
      </c>
      <c r="N99" s="187">
        <v>3968248</v>
      </c>
      <c r="O99" s="188">
        <v>2637920</v>
      </c>
      <c r="P99" s="187">
        <f>SUM(J99:O99)</f>
        <v>21815031</v>
      </c>
      <c r="Q99" s="191">
        <f t="shared" si="27"/>
        <v>22352085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1581292</v>
      </c>
      <c r="I100" s="189">
        <f>SUM(G100:H100)</f>
        <v>1581292</v>
      </c>
      <c r="J100" s="200"/>
      <c r="K100" s="224">
        <v>17249935</v>
      </c>
      <c r="L100" s="187">
        <v>19462273</v>
      </c>
      <c r="M100" s="187">
        <v>28093170</v>
      </c>
      <c r="N100" s="187">
        <v>14154019</v>
      </c>
      <c r="O100" s="188">
        <v>10182948</v>
      </c>
      <c r="P100" s="187">
        <f t="shared" si="26"/>
        <v>89142345</v>
      </c>
      <c r="Q100" s="191">
        <f t="shared" si="27"/>
        <v>90723637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4" t="s">
        <v>83</v>
      </c>
      <c r="E102" s="305"/>
      <c r="F102" s="306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51109613</v>
      </c>
      <c r="L103" s="182">
        <f t="shared" si="28"/>
        <v>85856680</v>
      </c>
      <c r="M103" s="182">
        <f t="shared" si="28"/>
        <v>157483532</v>
      </c>
      <c r="N103" s="182">
        <f t="shared" si="28"/>
        <v>157854802</v>
      </c>
      <c r="O103" s="183">
        <f t="shared" si="28"/>
        <v>213053513</v>
      </c>
      <c r="P103" s="182">
        <f t="shared" si="28"/>
        <v>665358140</v>
      </c>
      <c r="Q103" s="186">
        <f>SUM(Q104:Q106)</f>
        <v>665358140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10137757</v>
      </c>
      <c r="L104" s="187">
        <v>36124473</v>
      </c>
      <c r="M104" s="187">
        <v>78716888</v>
      </c>
      <c r="N104" s="187">
        <v>86240289</v>
      </c>
      <c r="O104" s="188">
        <v>122355943</v>
      </c>
      <c r="P104" s="187">
        <f>SUM(J104:O104)</f>
        <v>333575350</v>
      </c>
      <c r="Q104" s="191">
        <f>I104+P104</f>
        <v>333575350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40194030</v>
      </c>
      <c r="L105" s="187">
        <v>48953213</v>
      </c>
      <c r="M105" s="187">
        <v>75503733</v>
      </c>
      <c r="N105" s="187">
        <v>60620502</v>
      </c>
      <c r="O105" s="188">
        <v>44724001</v>
      </c>
      <c r="P105" s="187">
        <f>SUM(J105:O105)</f>
        <v>269995479</v>
      </c>
      <c r="Q105" s="191">
        <f>I105+P105</f>
        <v>269995479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777826</v>
      </c>
      <c r="L106" s="209">
        <v>778994</v>
      </c>
      <c r="M106" s="209">
        <v>3262911</v>
      </c>
      <c r="N106" s="209">
        <v>10994011</v>
      </c>
      <c r="O106" s="208">
        <v>45973569</v>
      </c>
      <c r="P106" s="209">
        <f>SUM(J106:O106)</f>
        <v>61787311</v>
      </c>
      <c r="Q106" s="210">
        <f>I106+P106</f>
        <v>61787311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74735697</v>
      </c>
      <c r="H107" s="212">
        <f t="shared" si="29"/>
        <v>98150724</v>
      </c>
      <c r="I107" s="213">
        <f t="shared" si="29"/>
        <v>172886421</v>
      </c>
      <c r="J107" s="214">
        <f t="shared" si="29"/>
        <v>0</v>
      </c>
      <c r="K107" s="227">
        <f t="shared" si="29"/>
        <v>295303342</v>
      </c>
      <c r="L107" s="211">
        <f t="shared" si="29"/>
        <v>329392247</v>
      </c>
      <c r="M107" s="211">
        <f t="shared" si="29"/>
        <v>414997588</v>
      </c>
      <c r="N107" s="211">
        <f t="shared" si="29"/>
        <v>336858810</v>
      </c>
      <c r="O107" s="212">
        <f t="shared" si="29"/>
        <v>404535988</v>
      </c>
      <c r="P107" s="211">
        <f t="shared" si="29"/>
        <v>1781087975</v>
      </c>
      <c r="Q107" s="215">
        <f>Q76+Q96+Q103</f>
        <v>1953974396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68066254</v>
      </c>
      <c r="H109" s="183">
        <f t="shared" si="30"/>
        <v>87234048</v>
      </c>
      <c r="I109" s="184">
        <f t="shared" si="30"/>
        <v>155300302</v>
      </c>
      <c r="J109" s="185">
        <f t="shared" si="30"/>
        <v>0</v>
      </c>
      <c r="K109" s="223">
        <f t="shared" si="30"/>
        <v>202016979</v>
      </c>
      <c r="L109" s="182">
        <f t="shared" si="30"/>
        <v>195911219</v>
      </c>
      <c r="M109" s="182">
        <f t="shared" si="30"/>
        <v>199347873</v>
      </c>
      <c r="N109" s="182">
        <f t="shared" si="30"/>
        <v>143334806</v>
      </c>
      <c r="O109" s="183">
        <f t="shared" si="30"/>
        <v>159635963</v>
      </c>
      <c r="P109" s="182">
        <f t="shared" si="30"/>
        <v>900246840</v>
      </c>
      <c r="Q109" s="186">
        <f t="shared" si="30"/>
        <v>1055547142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28329533</v>
      </c>
      <c r="H110" s="188">
        <f t="shared" si="31"/>
        <v>29559163</v>
      </c>
      <c r="I110" s="189">
        <f t="shared" si="31"/>
        <v>57888696</v>
      </c>
      <c r="J110" s="190">
        <f t="shared" si="31"/>
        <v>0</v>
      </c>
      <c r="K110" s="224">
        <f t="shared" si="31"/>
        <v>69680953</v>
      </c>
      <c r="L110" s="187">
        <f t="shared" si="31"/>
        <v>66619560</v>
      </c>
      <c r="M110" s="187">
        <f t="shared" si="31"/>
        <v>75213037</v>
      </c>
      <c r="N110" s="187">
        <f t="shared" si="31"/>
        <v>62937728</v>
      </c>
      <c r="O110" s="188">
        <f t="shared" si="31"/>
        <v>86491008</v>
      </c>
      <c r="P110" s="187">
        <f t="shared" si="31"/>
        <v>360942286</v>
      </c>
      <c r="Q110" s="191">
        <f t="shared" si="31"/>
        <v>418830982</v>
      </c>
    </row>
    <row r="111" spans="3:17" ht="18" customHeight="1">
      <c r="C111" s="130"/>
      <c r="D111" s="133"/>
      <c r="E111" s="134" t="s">
        <v>92</v>
      </c>
      <c r="F111" s="135"/>
      <c r="G111" s="187">
        <v>24786453</v>
      </c>
      <c r="H111" s="188">
        <v>21492875</v>
      </c>
      <c r="I111" s="189">
        <f>SUM(G111:H111)</f>
        <v>46279328</v>
      </c>
      <c r="J111" s="190">
        <v>0</v>
      </c>
      <c r="K111" s="224">
        <v>52610407</v>
      </c>
      <c r="L111" s="187">
        <v>49707005</v>
      </c>
      <c r="M111" s="187">
        <v>56121768</v>
      </c>
      <c r="N111" s="187">
        <v>45864629</v>
      </c>
      <c r="O111" s="188">
        <v>53746949</v>
      </c>
      <c r="P111" s="187">
        <f>SUM(J111:O111)</f>
        <v>258050758</v>
      </c>
      <c r="Q111" s="191">
        <f>I111+P111</f>
        <v>304330086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24671</v>
      </c>
      <c r="I112" s="189">
        <f>SUM(G112:H112)</f>
        <v>24671</v>
      </c>
      <c r="J112" s="190">
        <v>0</v>
      </c>
      <c r="K112" s="224">
        <v>0</v>
      </c>
      <c r="L112" s="187">
        <v>938921</v>
      </c>
      <c r="M112" s="187">
        <v>1613019</v>
      </c>
      <c r="N112" s="187">
        <v>3351226</v>
      </c>
      <c r="O112" s="188">
        <v>10666645</v>
      </c>
      <c r="P112" s="187">
        <f>SUM(J112:O112)</f>
        <v>16569811</v>
      </c>
      <c r="Q112" s="191">
        <f>I112+P112</f>
        <v>16594482</v>
      </c>
    </row>
    <row r="113" spans="3:17" ht="18" customHeight="1">
      <c r="C113" s="130"/>
      <c r="D113" s="133"/>
      <c r="E113" s="134" t="s">
        <v>94</v>
      </c>
      <c r="F113" s="135"/>
      <c r="G113" s="187">
        <v>2042800</v>
      </c>
      <c r="H113" s="188">
        <v>6400311</v>
      </c>
      <c r="I113" s="189">
        <f>SUM(G113:H113)</f>
        <v>8443111</v>
      </c>
      <c r="J113" s="190">
        <v>0</v>
      </c>
      <c r="K113" s="224">
        <v>13139432</v>
      </c>
      <c r="L113" s="187">
        <v>11636573</v>
      </c>
      <c r="M113" s="187">
        <v>13268700</v>
      </c>
      <c r="N113" s="187">
        <v>10515423</v>
      </c>
      <c r="O113" s="188">
        <v>18237636</v>
      </c>
      <c r="P113" s="187">
        <f>SUM(J113:O113)</f>
        <v>66797764</v>
      </c>
      <c r="Q113" s="191">
        <f>I113+P113</f>
        <v>75240875</v>
      </c>
    </row>
    <row r="114" spans="3:17" ht="18" customHeight="1">
      <c r="C114" s="130"/>
      <c r="D114" s="133"/>
      <c r="E114" s="134" t="s">
        <v>95</v>
      </c>
      <c r="F114" s="135"/>
      <c r="G114" s="187">
        <v>450610</v>
      </c>
      <c r="H114" s="188">
        <v>371136</v>
      </c>
      <c r="I114" s="189">
        <f>SUM(G114:H114)</f>
        <v>821746</v>
      </c>
      <c r="J114" s="190">
        <v>0</v>
      </c>
      <c r="K114" s="224">
        <v>722254</v>
      </c>
      <c r="L114" s="187">
        <v>762351</v>
      </c>
      <c r="M114" s="187">
        <v>442150</v>
      </c>
      <c r="N114" s="187">
        <v>641450</v>
      </c>
      <c r="O114" s="188">
        <v>534888</v>
      </c>
      <c r="P114" s="187">
        <f>SUM(J114:O114)</f>
        <v>3103093</v>
      </c>
      <c r="Q114" s="191">
        <f>I114+P114</f>
        <v>3924839</v>
      </c>
    </row>
    <row r="115" spans="3:17" ht="18" customHeight="1">
      <c r="C115" s="130"/>
      <c r="D115" s="133"/>
      <c r="E115" s="298" t="s">
        <v>105</v>
      </c>
      <c r="F115" s="299"/>
      <c r="G115" s="187">
        <v>1049670</v>
      </c>
      <c r="H115" s="188">
        <v>1270170</v>
      </c>
      <c r="I115" s="189">
        <f>SUM(G115:H115)</f>
        <v>2319840</v>
      </c>
      <c r="J115" s="190">
        <v>0</v>
      </c>
      <c r="K115" s="224">
        <v>3208860</v>
      </c>
      <c r="L115" s="187">
        <v>3574710</v>
      </c>
      <c r="M115" s="187">
        <v>3767400</v>
      </c>
      <c r="N115" s="187">
        <v>2565000</v>
      </c>
      <c r="O115" s="188">
        <v>3304890</v>
      </c>
      <c r="P115" s="187">
        <f>SUM(J115:O115)</f>
        <v>16420860</v>
      </c>
      <c r="Q115" s="191">
        <f>I115+P115</f>
        <v>18740700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17747654</v>
      </c>
      <c r="H116" s="188">
        <f t="shared" si="32"/>
        <v>32898689</v>
      </c>
      <c r="I116" s="189">
        <f t="shared" si="32"/>
        <v>50646343</v>
      </c>
      <c r="J116" s="190">
        <f t="shared" si="32"/>
        <v>0</v>
      </c>
      <c r="K116" s="224">
        <f t="shared" si="32"/>
        <v>63087522</v>
      </c>
      <c r="L116" s="187">
        <f t="shared" si="32"/>
        <v>62085360</v>
      </c>
      <c r="M116" s="187">
        <f t="shared" si="32"/>
        <v>55416587</v>
      </c>
      <c r="N116" s="187">
        <f t="shared" si="32"/>
        <v>32680582</v>
      </c>
      <c r="O116" s="188">
        <f t="shared" si="32"/>
        <v>20231044</v>
      </c>
      <c r="P116" s="187">
        <f t="shared" si="32"/>
        <v>233501095</v>
      </c>
      <c r="Q116" s="191">
        <f t="shared" si="32"/>
        <v>284147438</v>
      </c>
    </row>
    <row r="117" spans="3:17" ht="18" customHeight="1">
      <c r="C117" s="130"/>
      <c r="D117" s="133"/>
      <c r="E117" s="137" t="s">
        <v>97</v>
      </c>
      <c r="F117" s="137"/>
      <c r="G117" s="187">
        <v>14472635</v>
      </c>
      <c r="H117" s="188">
        <v>25484523</v>
      </c>
      <c r="I117" s="189">
        <f>SUM(G117:H117)</f>
        <v>39957158</v>
      </c>
      <c r="J117" s="190">
        <v>0</v>
      </c>
      <c r="K117" s="224">
        <v>53084156</v>
      </c>
      <c r="L117" s="187">
        <v>50622975</v>
      </c>
      <c r="M117" s="187">
        <v>45220054</v>
      </c>
      <c r="N117" s="187">
        <v>27619760</v>
      </c>
      <c r="O117" s="188">
        <v>18377161</v>
      </c>
      <c r="P117" s="187">
        <f>SUM(J117:O117)</f>
        <v>194924106</v>
      </c>
      <c r="Q117" s="191">
        <f>I117+P117</f>
        <v>234881264</v>
      </c>
    </row>
    <row r="118" spans="3:17" ht="18" customHeight="1">
      <c r="C118" s="130"/>
      <c r="D118" s="133"/>
      <c r="E118" s="137" t="s">
        <v>98</v>
      </c>
      <c r="F118" s="137"/>
      <c r="G118" s="187">
        <v>3275019</v>
      </c>
      <c r="H118" s="188">
        <v>7414166</v>
      </c>
      <c r="I118" s="189">
        <f>SUM(G118:H118)</f>
        <v>10689185</v>
      </c>
      <c r="J118" s="190">
        <v>0</v>
      </c>
      <c r="K118" s="224">
        <v>10003366</v>
      </c>
      <c r="L118" s="187">
        <v>11462385</v>
      </c>
      <c r="M118" s="187">
        <v>10196533</v>
      </c>
      <c r="N118" s="187">
        <v>5060822</v>
      </c>
      <c r="O118" s="188">
        <v>1853883</v>
      </c>
      <c r="P118" s="187">
        <f>SUM(J118:O118)</f>
        <v>38576989</v>
      </c>
      <c r="Q118" s="191">
        <f>I118+P118</f>
        <v>49266174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155815</v>
      </c>
      <c r="H119" s="188">
        <f t="shared" si="33"/>
        <v>1012010</v>
      </c>
      <c r="I119" s="189">
        <f t="shared" si="33"/>
        <v>1167825</v>
      </c>
      <c r="J119" s="190">
        <f t="shared" si="33"/>
        <v>0</v>
      </c>
      <c r="K119" s="224">
        <f t="shared" si="33"/>
        <v>5793383</v>
      </c>
      <c r="L119" s="187">
        <f t="shared" si="33"/>
        <v>11952877</v>
      </c>
      <c r="M119" s="187">
        <f t="shared" si="33"/>
        <v>14959436</v>
      </c>
      <c r="N119" s="187">
        <f t="shared" si="33"/>
        <v>10279437</v>
      </c>
      <c r="O119" s="188">
        <f t="shared" si="33"/>
        <v>10795422</v>
      </c>
      <c r="P119" s="187">
        <f t="shared" si="33"/>
        <v>53780555</v>
      </c>
      <c r="Q119" s="191">
        <f t="shared" si="33"/>
        <v>54948380</v>
      </c>
    </row>
    <row r="120" spans="3:17" ht="18" customHeight="1">
      <c r="C120" s="130"/>
      <c r="D120" s="133"/>
      <c r="E120" s="134" t="s">
        <v>99</v>
      </c>
      <c r="F120" s="135"/>
      <c r="G120" s="187">
        <v>91355</v>
      </c>
      <c r="H120" s="188">
        <v>802566</v>
      </c>
      <c r="I120" s="189">
        <f>SUM(G120:H120)</f>
        <v>893921</v>
      </c>
      <c r="J120" s="190">
        <v>0</v>
      </c>
      <c r="K120" s="224">
        <v>4798069</v>
      </c>
      <c r="L120" s="187">
        <v>10090809</v>
      </c>
      <c r="M120" s="187">
        <v>12558461</v>
      </c>
      <c r="N120" s="187">
        <v>8689293</v>
      </c>
      <c r="O120" s="188">
        <v>8821529</v>
      </c>
      <c r="P120" s="187">
        <f>SUM(J120:O120)</f>
        <v>44958161</v>
      </c>
      <c r="Q120" s="191">
        <f>I120+P120</f>
        <v>45852082</v>
      </c>
    </row>
    <row r="121" spans="3:17" ht="18" customHeight="1">
      <c r="C121" s="130"/>
      <c r="D121" s="133"/>
      <c r="E121" s="287" t="s">
        <v>100</v>
      </c>
      <c r="F121" s="289"/>
      <c r="G121" s="187">
        <v>64460</v>
      </c>
      <c r="H121" s="188">
        <v>209444</v>
      </c>
      <c r="I121" s="189">
        <f>SUM(G121:H121)</f>
        <v>273904</v>
      </c>
      <c r="J121" s="190">
        <v>0</v>
      </c>
      <c r="K121" s="224">
        <v>995314</v>
      </c>
      <c r="L121" s="187">
        <v>1862068</v>
      </c>
      <c r="M121" s="187">
        <v>2400975</v>
      </c>
      <c r="N121" s="187">
        <v>1590144</v>
      </c>
      <c r="O121" s="188">
        <v>1973893</v>
      </c>
      <c r="P121" s="187">
        <f>SUM(J121:O121)</f>
        <v>8822394</v>
      </c>
      <c r="Q121" s="191">
        <f>I121+P121</f>
        <v>9096298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7316460</v>
      </c>
      <c r="H123" s="188">
        <f t="shared" si="34"/>
        <v>8233633</v>
      </c>
      <c r="I123" s="189">
        <f t="shared" si="34"/>
        <v>15550093</v>
      </c>
      <c r="J123" s="190">
        <f t="shared" si="34"/>
        <v>0</v>
      </c>
      <c r="K123" s="188">
        <f t="shared" si="34"/>
        <v>14356837</v>
      </c>
      <c r="L123" s="187">
        <f t="shared" si="34"/>
        <v>13976313</v>
      </c>
      <c r="M123" s="187">
        <f t="shared" si="34"/>
        <v>13771315</v>
      </c>
      <c r="N123" s="187">
        <f t="shared" si="34"/>
        <v>10614791</v>
      </c>
      <c r="O123" s="188">
        <f t="shared" si="34"/>
        <v>12029067</v>
      </c>
      <c r="P123" s="187">
        <f t="shared" si="34"/>
        <v>64748323</v>
      </c>
      <c r="Q123" s="191">
        <f t="shared" si="34"/>
        <v>80298416</v>
      </c>
    </row>
    <row r="124" spans="3:17" ht="18" customHeight="1">
      <c r="C124" s="130"/>
      <c r="D124" s="133"/>
      <c r="E124" s="139" t="s">
        <v>102</v>
      </c>
      <c r="F124" s="135"/>
      <c r="G124" s="187">
        <v>3709134</v>
      </c>
      <c r="H124" s="188">
        <v>5119380</v>
      </c>
      <c r="I124" s="189">
        <f>SUM(G124:H124)</f>
        <v>8828514</v>
      </c>
      <c r="J124" s="190">
        <v>0</v>
      </c>
      <c r="K124" s="188">
        <v>10207557</v>
      </c>
      <c r="L124" s="187">
        <v>11639232</v>
      </c>
      <c r="M124" s="187">
        <v>11961234</v>
      </c>
      <c r="N124" s="187">
        <v>9443937</v>
      </c>
      <c r="O124" s="188">
        <v>11477313</v>
      </c>
      <c r="P124" s="187">
        <f>SUM(J124:O124)</f>
        <v>54729273</v>
      </c>
      <c r="Q124" s="191">
        <f>I124+P124</f>
        <v>63557787</v>
      </c>
    </row>
    <row r="125" spans="3:17" ht="18" customHeight="1">
      <c r="C125" s="130"/>
      <c r="D125" s="140"/>
      <c r="E125" s="137" t="s">
        <v>74</v>
      </c>
      <c r="F125" s="141"/>
      <c r="G125" s="187">
        <v>737137</v>
      </c>
      <c r="H125" s="188">
        <v>553545</v>
      </c>
      <c r="I125" s="189">
        <f>SUM(G125:H125)</f>
        <v>1290682</v>
      </c>
      <c r="J125" s="190">
        <v>0</v>
      </c>
      <c r="K125" s="188">
        <v>509695</v>
      </c>
      <c r="L125" s="187">
        <v>757694</v>
      </c>
      <c r="M125" s="187">
        <v>840592</v>
      </c>
      <c r="N125" s="187">
        <v>500184</v>
      </c>
      <c r="O125" s="188">
        <v>320724</v>
      </c>
      <c r="P125" s="187">
        <f>SUM(J125:O125)</f>
        <v>2928889</v>
      </c>
      <c r="Q125" s="191">
        <f>I125+P125</f>
        <v>4219571</v>
      </c>
    </row>
    <row r="126" spans="3:17" ht="18" customHeight="1">
      <c r="C126" s="130"/>
      <c r="D126" s="142"/>
      <c r="E126" s="134" t="s">
        <v>75</v>
      </c>
      <c r="F126" s="143"/>
      <c r="G126" s="187">
        <v>2870189</v>
      </c>
      <c r="H126" s="188">
        <v>2560708</v>
      </c>
      <c r="I126" s="189">
        <f>SUM(G126:H126)</f>
        <v>5430897</v>
      </c>
      <c r="J126" s="190">
        <v>0</v>
      </c>
      <c r="K126" s="188">
        <v>3639585</v>
      </c>
      <c r="L126" s="187">
        <v>1579387</v>
      </c>
      <c r="M126" s="187">
        <v>969489</v>
      </c>
      <c r="N126" s="187">
        <v>670670</v>
      </c>
      <c r="O126" s="188">
        <v>231030</v>
      </c>
      <c r="P126" s="187">
        <f>SUM(J126:O126)</f>
        <v>7090161</v>
      </c>
      <c r="Q126" s="191">
        <f>I126+P126</f>
        <v>12521058</v>
      </c>
    </row>
    <row r="127" spans="3:17" ht="18" customHeight="1">
      <c r="C127" s="130"/>
      <c r="D127" s="133" t="s">
        <v>76</v>
      </c>
      <c r="E127" s="144"/>
      <c r="F127" s="144"/>
      <c r="G127" s="187">
        <v>4699282</v>
      </c>
      <c r="H127" s="188">
        <v>8582931</v>
      </c>
      <c r="I127" s="189">
        <f>SUM(G127:H127)</f>
        <v>13282213</v>
      </c>
      <c r="J127" s="190">
        <v>0</v>
      </c>
      <c r="K127" s="188">
        <v>23009107</v>
      </c>
      <c r="L127" s="187">
        <v>22444047</v>
      </c>
      <c r="M127" s="187">
        <v>22762530</v>
      </c>
      <c r="N127" s="187">
        <v>16906165</v>
      </c>
      <c r="O127" s="188">
        <v>20190261</v>
      </c>
      <c r="P127" s="187">
        <f>SUM(J127:O127)</f>
        <v>105312110</v>
      </c>
      <c r="Q127" s="191">
        <f>I127+P127</f>
        <v>118594323</v>
      </c>
    </row>
    <row r="128" spans="3:17" ht="18" customHeight="1">
      <c r="C128" s="145"/>
      <c r="D128" s="146" t="s">
        <v>103</v>
      </c>
      <c r="E128" s="147"/>
      <c r="F128" s="147"/>
      <c r="G128" s="192">
        <v>9817510</v>
      </c>
      <c r="H128" s="193">
        <v>6947622</v>
      </c>
      <c r="I128" s="194">
        <f>SUM(G128:H128)</f>
        <v>16765132</v>
      </c>
      <c r="J128" s="195">
        <v>0</v>
      </c>
      <c r="K128" s="193">
        <v>26089177</v>
      </c>
      <c r="L128" s="192">
        <v>18833062</v>
      </c>
      <c r="M128" s="192">
        <v>17224968</v>
      </c>
      <c r="N128" s="192">
        <v>9916103</v>
      </c>
      <c r="O128" s="193">
        <v>9899161</v>
      </c>
      <c r="P128" s="194">
        <f>SUM(J128:O128)</f>
        <v>81962471</v>
      </c>
      <c r="Q128" s="196">
        <f>I128+P128</f>
        <v>98727603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176376</v>
      </c>
      <c r="H129" s="183">
        <f t="shared" si="35"/>
        <v>1795534</v>
      </c>
      <c r="I129" s="184">
        <f t="shared" si="35"/>
        <v>1971910</v>
      </c>
      <c r="J129" s="185">
        <f t="shared" si="35"/>
        <v>0</v>
      </c>
      <c r="K129" s="223">
        <f t="shared" si="35"/>
        <v>20184820</v>
      </c>
      <c r="L129" s="182">
        <f t="shared" si="35"/>
        <v>25152906</v>
      </c>
      <c r="M129" s="182">
        <f t="shared" si="35"/>
        <v>34136310</v>
      </c>
      <c r="N129" s="182">
        <f t="shared" si="35"/>
        <v>18731402</v>
      </c>
      <c r="O129" s="183">
        <f t="shared" si="35"/>
        <v>13687536</v>
      </c>
      <c r="P129" s="182">
        <f t="shared" si="35"/>
        <v>111892974</v>
      </c>
      <c r="Q129" s="186">
        <f t="shared" si="35"/>
        <v>113864884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65401</v>
      </c>
      <c r="I131" s="189">
        <f>SUM(G131:H131)</f>
        <v>65401</v>
      </c>
      <c r="J131" s="190">
        <v>0</v>
      </c>
      <c r="K131" s="224">
        <v>1871924</v>
      </c>
      <c r="L131" s="187">
        <v>2296665</v>
      </c>
      <c r="M131" s="187">
        <v>3292776</v>
      </c>
      <c r="N131" s="187">
        <v>2421392</v>
      </c>
      <c r="O131" s="188">
        <v>2148771</v>
      </c>
      <c r="P131" s="187">
        <f t="shared" si="36"/>
        <v>12031528</v>
      </c>
      <c r="Q131" s="191">
        <f t="shared" si="37"/>
        <v>12096929</v>
      </c>
    </row>
    <row r="132" spans="3:17" ht="18" customHeight="1">
      <c r="C132" s="130"/>
      <c r="D132" s="287" t="s">
        <v>80</v>
      </c>
      <c r="E132" s="288"/>
      <c r="F132" s="289"/>
      <c r="G132" s="187">
        <v>176376</v>
      </c>
      <c r="H132" s="188">
        <v>306971</v>
      </c>
      <c r="I132" s="189">
        <f>SUM(G132:H132)</f>
        <v>483347</v>
      </c>
      <c r="J132" s="190">
        <v>0</v>
      </c>
      <c r="K132" s="224">
        <v>2787981</v>
      </c>
      <c r="L132" s="187">
        <v>5340230</v>
      </c>
      <c r="M132" s="187">
        <v>5559731</v>
      </c>
      <c r="N132" s="187">
        <v>3571420</v>
      </c>
      <c r="O132" s="188">
        <v>2374125</v>
      </c>
      <c r="P132" s="187">
        <f t="shared" si="36"/>
        <v>19633487</v>
      </c>
      <c r="Q132" s="191">
        <f t="shared" si="37"/>
        <v>20116834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1423162</v>
      </c>
      <c r="I133" s="189">
        <f>SUM(G133:H133)</f>
        <v>1423162</v>
      </c>
      <c r="J133" s="200"/>
      <c r="K133" s="224">
        <v>15524915</v>
      </c>
      <c r="L133" s="187">
        <v>17516011</v>
      </c>
      <c r="M133" s="187">
        <v>25283803</v>
      </c>
      <c r="N133" s="187">
        <v>12738590</v>
      </c>
      <c r="O133" s="188">
        <v>9164640</v>
      </c>
      <c r="P133" s="187">
        <f t="shared" si="36"/>
        <v>80227959</v>
      </c>
      <c r="Q133" s="191">
        <f t="shared" si="37"/>
        <v>81651121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4" t="s">
        <v>83</v>
      </c>
      <c r="E135" s="305"/>
      <c r="F135" s="306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46014165</v>
      </c>
      <c r="L136" s="182">
        <f t="shared" si="38"/>
        <v>77324850</v>
      </c>
      <c r="M136" s="182">
        <f t="shared" si="38"/>
        <v>141765402</v>
      </c>
      <c r="N136" s="182">
        <f t="shared" si="38"/>
        <v>142242942</v>
      </c>
      <c r="O136" s="183">
        <f t="shared" si="38"/>
        <v>191922811</v>
      </c>
      <c r="P136" s="182">
        <f t="shared" si="38"/>
        <v>599270170</v>
      </c>
      <c r="Q136" s="186">
        <f t="shared" si="38"/>
        <v>599270170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9139562</v>
      </c>
      <c r="L137" s="187">
        <v>32565961</v>
      </c>
      <c r="M137" s="187">
        <v>70875547</v>
      </c>
      <c r="N137" s="187">
        <v>77789967</v>
      </c>
      <c r="O137" s="188">
        <v>110295115</v>
      </c>
      <c r="P137" s="187">
        <f>SUM(J137:O137)</f>
        <v>300666152</v>
      </c>
      <c r="Q137" s="191">
        <f>I137+P137</f>
        <v>300666152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36174560</v>
      </c>
      <c r="L138" s="187">
        <v>44057795</v>
      </c>
      <c r="M138" s="187">
        <v>67953239</v>
      </c>
      <c r="N138" s="187">
        <v>54558374</v>
      </c>
      <c r="O138" s="188">
        <v>40251523</v>
      </c>
      <c r="P138" s="187">
        <f>SUM(J138:O138)</f>
        <v>242995491</v>
      </c>
      <c r="Q138" s="191">
        <f>I138+P138</f>
        <v>242995491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700043</v>
      </c>
      <c r="L139" s="209">
        <v>701094</v>
      </c>
      <c r="M139" s="209">
        <v>2936616</v>
      </c>
      <c r="N139" s="209">
        <v>9894601</v>
      </c>
      <c r="O139" s="208">
        <v>41376173</v>
      </c>
      <c r="P139" s="209">
        <f>SUM(J139:O139)</f>
        <v>55608527</v>
      </c>
      <c r="Q139" s="210">
        <f>I139+P139</f>
        <v>55608527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68242630</v>
      </c>
      <c r="H140" s="212">
        <f t="shared" si="39"/>
        <v>89029582</v>
      </c>
      <c r="I140" s="213">
        <f t="shared" si="39"/>
        <v>157272212</v>
      </c>
      <c r="J140" s="214">
        <f t="shared" si="39"/>
        <v>0</v>
      </c>
      <c r="K140" s="227">
        <f t="shared" si="39"/>
        <v>268215964</v>
      </c>
      <c r="L140" s="211">
        <f t="shared" si="39"/>
        <v>298388975</v>
      </c>
      <c r="M140" s="211">
        <f t="shared" si="39"/>
        <v>375249585</v>
      </c>
      <c r="N140" s="211">
        <f t="shared" si="39"/>
        <v>304309150</v>
      </c>
      <c r="O140" s="212">
        <f t="shared" si="39"/>
        <v>365246310</v>
      </c>
      <c r="P140" s="211">
        <f t="shared" si="39"/>
        <v>1611409984</v>
      </c>
      <c r="Q140" s="215">
        <f t="shared" si="39"/>
        <v>1768682196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平成２４年１月月報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2" t="s">
        <v>108</v>
      </c>
      <c r="D8" s="293"/>
      <c r="E8" s="293"/>
      <c r="F8" s="294"/>
      <c r="G8" s="307" t="s">
        <v>49</v>
      </c>
      <c r="H8" s="308"/>
      <c r="I8" s="309"/>
      <c r="J8" s="310" t="s">
        <v>50</v>
      </c>
      <c r="K8" s="308"/>
      <c r="L8" s="308"/>
      <c r="M8" s="308"/>
      <c r="N8" s="308"/>
      <c r="O8" s="308"/>
      <c r="P8" s="308"/>
      <c r="Q8" s="311" t="s">
        <v>47</v>
      </c>
    </row>
    <row r="9" spans="3:17" ht="24.75" customHeight="1">
      <c r="C9" s="295"/>
      <c r="D9" s="296"/>
      <c r="E9" s="296"/>
      <c r="F9" s="297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2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13</v>
      </c>
      <c r="I11" s="184">
        <f t="shared" si="0"/>
        <v>15</v>
      </c>
      <c r="J11" s="185">
        <f t="shared" si="0"/>
        <v>0</v>
      </c>
      <c r="K11" s="228">
        <f t="shared" si="0"/>
        <v>205</v>
      </c>
      <c r="L11" s="221">
        <f t="shared" si="0"/>
        <v>349</v>
      </c>
      <c r="M11" s="221">
        <f t="shared" si="0"/>
        <v>522</v>
      </c>
      <c r="N11" s="221">
        <f t="shared" si="0"/>
        <v>480</v>
      </c>
      <c r="O11" s="221">
        <f t="shared" si="0"/>
        <v>519</v>
      </c>
      <c r="P11" s="184">
        <f t="shared" si="0"/>
        <v>2075</v>
      </c>
      <c r="Q11" s="186">
        <f t="shared" si="0"/>
        <v>2090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32</v>
      </c>
      <c r="L12" s="221">
        <v>118</v>
      </c>
      <c r="M12" s="221">
        <v>237</v>
      </c>
      <c r="N12" s="221">
        <v>254</v>
      </c>
      <c r="O12" s="221">
        <v>301</v>
      </c>
      <c r="P12" s="219">
        <f aca="true" t="shared" si="2" ref="P12:P18">SUM(J12:O12)</f>
        <v>942</v>
      </c>
      <c r="Q12" s="222">
        <f aca="true" t="shared" si="3" ref="Q12:Q18">I12+P12</f>
        <v>942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100</v>
      </c>
      <c r="L13" s="221">
        <v>120</v>
      </c>
      <c r="M13" s="221">
        <v>171</v>
      </c>
      <c r="N13" s="221">
        <v>132</v>
      </c>
      <c r="O13" s="221">
        <v>93</v>
      </c>
      <c r="P13" s="219">
        <f t="shared" si="2"/>
        <v>616</v>
      </c>
      <c r="Q13" s="222">
        <f t="shared" si="3"/>
        <v>616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3</v>
      </c>
      <c r="M14" s="221">
        <v>8</v>
      </c>
      <c r="N14" s="221">
        <v>21</v>
      </c>
      <c r="O14" s="221">
        <v>65</v>
      </c>
      <c r="P14" s="219">
        <f t="shared" si="2"/>
        <v>99</v>
      </c>
      <c r="Q14" s="222">
        <f t="shared" si="3"/>
        <v>99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12</v>
      </c>
      <c r="I16" s="219">
        <f t="shared" si="1"/>
        <v>14</v>
      </c>
      <c r="J16" s="220">
        <v>0</v>
      </c>
      <c r="K16" s="229">
        <v>64</v>
      </c>
      <c r="L16" s="221">
        <v>94</v>
      </c>
      <c r="M16" s="221">
        <v>88</v>
      </c>
      <c r="N16" s="221">
        <v>66</v>
      </c>
      <c r="O16" s="221">
        <v>51</v>
      </c>
      <c r="P16" s="219">
        <f t="shared" si="2"/>
        <v>363</v>
      </c>
      <c r="Q16" s="222">
        <f t="shared" si="3"/>
        <v>377</v>
      </c>
    </row>
    <row r="17" spans="3:17" ht="14.25" customHeight="1">
      <c r="C17" s="130"/>
      <c r="D17" s="155"/>
      <c r="E17" s="287" t="s">
        <v>110</v>
      </c>
      <c r="F17" s="289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7</v>
      </c>
      <c r="L17" s="230">
        <v>14</v>
      </c>
      <c r="M17" s="230">
        <v>18</v>
      </c>
      <c r="N17" s="230">
        <v>7</v>
      </c>
      <c r="O17" s="230">
        <v>9</v>
      </c>
      <c r="P17" s="231">
        <f t="shared" si="2"/>
        <v>55</v>
      </c>
      <c r="Q17" s="234">
        <f t="shared" si="3"/>
        <v>56</v>
      </c>
    </row>
    <row r="18" spans="3:17" ht="14.25" customHeight="1">
      <c r="C18" s="130"/>
      <c r="D18" s="154"/>
      <c r="E18" s="304" t="s">
        <v>111</v>
      </c>
      <c r="F18" s="306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12</v>
      </c>
      <c r="I19" s="189">
        <f t="shared" si="4"/>
        <v>13</v>
      </c>
      <c r="J19" s="190">
        <f t="shared" si="4"/>
        <v>0</v>
      </c>
      <c r="K19" s="228">
        <f t="shared" si="4"/>
        <v>95</v>
      </c>
      <c r="L19" s="187">
        <f t="shared" si="4"/>
        <v>162</v>
      </c>
      <c r="M19" s="187">
        <f t="shared" si="4"/>
        <v>220</v>
      </c>
      <c r="N19" s="187">
        <f t="shared" si="4"/>
        <v>178</v>
      </c>
      <c r="O19" s="187">
        <f t="shared" si="4"/>
        <v>170</v>
      </c>
      <c r="P19" s="189">
        <f t="shared" si="4"/>
        <v>825</v>
      </c>
      <c r="Q19" s="191">
        <f t="shared" si="4"/>
        <v>838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18</v>
      </c>
      <c r="L20" s="221">
        <v>70</v>
      </c>
      <c r="M20" s="221">
        <v>123</v>
      </c>
      <c r="N20" s="221">
        <v>103</v>
      </c>
      <c r="O20" s="221">
        <v>99</v>
      </c>
      <c r="P20" s="219">
        <f aca="true" t="shared" si="6" ref="P20:P26">SUM(J20:O20)</f>
        <v>413</v>
      </c>
      <c r="Q20" s="222">
        <f aca="true" t="shared" si="7" ref="Q20:Q26">I20+P20</f>
        <v>413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25</v>
      </c>
      <c r="L21" s="221">
        <v>19</v>
      </c>
      <c r="M21" s="221">
        <v>32</v>
      </c>
      <c r="N21" s="221">
        <v>23</v>
      </c>
      <c r="O21" s="221">
        <v>14</v>
      </c>
      <c r="P21" s="219">
        <f t="shared" si="6"/>
        <v>113</v>
      </c>
      <c r="Q21" s="222">
        <f t="shared" si="7"/>
        <v>113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1</v>
      </c>
      <c r="N22" s="221">
        <v>5</v>
      </c>
      <c r="O22" s="221">
        <v>16</v>
      </c>
      <c r="P22" s="219">
        <f t="shared" si="6"/>
        <v>24</v>
      </c>
      <c r="Q22" s="222">
        <f t="shared" si="7"/>
        <v>24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11</v>
      </c>
      <c r="I24" s="219">
        <f t="shared" si="5"/>
        <v>12</v>
      </c>
      <c r="J24" s="220">
        <v>0</v>
      </c>
      <c r="K24" s="229">
        <v>51</v>
      </c>
      <c r="L24" s="221">
        <v>68</v>
      </c>
      <c r="M24" s="221">
        <v>61</v>
      </c>
      <c r="N24" s="221">
        <v>46</v>
      </c>
      <c r="O24" s="221">
        <v>37</v>
      </c>
      <c r="P24" s="219">
        <f t="shared" si="6"/>
        <v>263</v>
      </c>
      <c r="Q24" s="222">
        <f t="shared" si="7"/>
        <v>275</v>
      </c>
    </row>
    <row r="25" spans="3:17" ht="14.25" customHeight="1">
      <c r="C25" s="130"/>
      <c r="D25" s="155"/>
      <c r="E25" s="287" t="s">
        <v>110</v>
      </c>
      <c r="F25" s="289"/>
      <c r="G25" s="230">
        <v>0</v>
      </c>
      <c r="H25" s="230">
        <v>1</v>
      </c>
      <c r="I25" s="231">
        <f t="shared" si="5"/>
        <v>1</v>
      </c>
      <c r="J25" s="232">
        <v>0</v>
      </c>
      <c r="K25" s="233">
        <v>0</v>
      </c>
      <c r="L25" s="230">
        <v>4</v>
      </c>
      <c r="M25" s="230">
        <v>3</v>
      </c>
      <c r="N25" s="230">
        <v>1</v>
      </c>
      <c r="O25" s="230">
        <v>4</v>
      </c>
      <c r="P25" s="231">
        <f t="shared" si="6"/>
        <v>12</v>
      </c>
      <c r="Q25" s="234">
        <f t="shared" si="7"/>
        <v>13</v>
      </c>
    </row>
    <row r="26" spans="3:17" ht="14.25" customHeight="1" thickBot="1">
      <c r="C26" s="167"/>
      <c r="D26" s="168"/>
      <c r="E26" s="313" t="s">
        <v>111</v>
      </c>
      <c r="F26" s="314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4540</v>
      </c>
      <c r="H28" s="221">
        <f t="shared" si="8"/>
        <v>46350</v>
      </c>
      <c r="I28" s="184">
        <f t="shared" si="8"/>
        <v>50890</v>
      </c>
      <c r="J28" s="185">
        <f t="shared" si="8"/>
        <v>0</v>
      </c>
      <c r="K28" s="228">
        <f t="shared" si="8"/>
        <v>3993100</v>
      </c>
      <c r="L28" s="221">
        <f t="shared" si="8"/>
        <v>7113860</v>
      </c>
      <c r="M28" s="221">
        <f t="shared" si="8"/>
        <v>11831770</v>
      </c>
      <c r="N28" s="221">
        <f t="shared" si="8"/>
        <v>11464960</v>
      </c>
      <c r="O28" s="221">
        <f t="shared" si="8"/>
        <v>12893210</v>
      </c>
      <c r="P28" s="184">
        <f t="shared" si="8"/>
        <v>47296900</v>
      </c>
      <c r="Q28" s="186">
        <f>SUM(Q29:Q35)</f>
        <v>47347790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855950</v>
      </c>
      <c r="L29" s="221">
        <v>3146680</v>
      </c>
      <c r="M29" s="221">
        <v>6427490</v>
      </c>
      <c r="N29" s="221">
        <v>6943380</v>
      </c>
      <c r="O29" s="221">
        <v>8331590</v>
      </c>
      <c r="P29" s="219">
        <f aca="true" t="shared" si="10" ref="P29:P35">SUM(J29:O29)</f>
        <v>25705090</v>
      </c>
      <c r="Q29" s="222">
        <f aca="true" t="shared" si="11" ref="Q29:Q35">I29+P29</f>
        <v>25705090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2687600</v>
      </c>
      <c r="L30" s="221">
        <v>3112820</v>
      </c>
      <c r="M30" s="221">
        <v>4378540</v>
      </c>
      <c r="N30" s="221">
        <v>3367270</v>
      </c>
      <c r="O30" s="221">
        <v>2347950</v>
      </c>
      <c r="P30" s="219">
        <f t="shared" si="10"/>
        <v>15894180</v>
      </c>
      <c r="Q30" s="222">
        <f t="shared" si="11"/>
        <v>15894180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59400</v>
      </c>
      <c r="L31" s="221">
        <v>81300</v>
      </c>
      <c r="M31" s="221">
        <v>223860</v>
      </c>
      <c r="N31" s="221">
        <v>523770</v>
      </c>
      <c r="O31" s="221">
        <v>1784550</v>
      </c>
      <c r="P31" s="219">
        <f t="shared" si="10"/>
        <v>2672880</v>
      </c>
      <c r="Q31" s="222">
        <f>I31+P31</f>
        <v>2672880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4540</v>
      </c>
      <c r="H33" s="221">
        <v>42700</v>
      </c>
      <c r="I33" s="219">
        <f t="shared" si="9"/>
        <v>47240</v>
      </c>
      <c r="J33" s="220">
        <v>0</v>
      </c>
      <c r="K33" s="229">
        <v>344640</v>
      </c>
      <c r="L33" s="221">
        <v>710400</v>
      </c>
      <c r="M33" s="221">
        <v>701550</v>
      </c>
      <c r="N33" s="221">
        <v>572000</v>
      </c>
      <c r="O33" s="221">
        <v>384280</v>
      </c>
      <c r="P33" s="219">
        <f t="shared" si="10"/>
        <v>2712870</v>
      </c>
      <c r="Q33" s="222">
        <f t="shared" si="11"/>
        <v>2760110</v>
      </c>
    </row>
    <row r="34" spans="3:17" ht="14.25" customHeight="1">
      <c r="C34" s="130"/>
      <c r="D34" s="155"/>
      <c r="E34" s="287" t="s">
        <v>110</v>
      </c>
      <c r="F34" s="289"/>
      <c r="G34" s="230">
        <v>0</v>
      </c>
      <c r="H34" s="230">
        <v>3650</v>
      </c>
      <c r="I34" s="231">
        <f t="shared" si="9"/>
        <v>3650</v>
      </c>
      <c r="J34" s="232">
        <v>0</v>
      </c>
      <c r="K34" s="233">
        <v>45510</v>
      </c>
      <c r="L34" s="230">
        <v>62660</v>
      </c>
      <c r="M34" s="230">
        <v>100330</v>
      </c>
      <c r="N34" s="230">
        <v>58540</v>
      </c>
      <c r="O34" s="230">
        <v>44840</v>
      </c>
      <c r="P34" s="231">
        <f t="shared" si="10"/>
        <v>311880</v>
      </c>
      <c r="Q34" s="234">
        <f t="shared" si="11"/>
        <v>315530</v>
      </c>
    </row>
    <row r="35" spans="3:17" ht="14.25" customHeight="1">
      <c r="C35" s="130"/>
      <c r="D35" s="154"/>
      <c r="E35" s="304" t="s">
        <v>111</v>
      </c>
      <c r="F35" s="306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33020</v>
      </c>
      <c r="I36" s="189">
        <f t="shared" si="12"/>
        <v>34480</v>
      </c>
      <c r="J36" s="190">
        <f t="shared" si="12"/>
        <v>0</v>
      </c>
      <c r="K36" s="228">
        <f t="shared" si="12"/>
        <v>1217740</v>
      </c>
      <c r="L36" s="187">
        <f t="shared" si="12"/>
        <v>2389350</v>
      </c>
      <c r="M36" s="187">
        <f t="shared" si="12"/>
        <v>3909360</v>
      </c>
      <c r="N36" s="187">
        <f t="shared" si="12"/>
        <v>3148410</v>
      </c>
      <c r="O36" s="187">
        <f t="shared" si="12"/>
        <v>3251650</v>
      </c>
      <c r="P36" s="189">
        <f t="shared" si="12"/>
        <v>13916510</v>
      </c>
      <c r="Q36" s="191">
        <f>SUM(Q37:Q43)</f>
        <v>13950990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447280</v>
      </c>
      <c r="L37" s="221">
        <v>1573520</v>
      </c>
      <c r="M37" s="221">
        <v>2955660</v>
      </c>
      <c r="N37" s="221">
        <v>2345250</v>
      </c>
      <c r="O37" s="221">
        <v>2360620</v>
      </c>
      <c r="P37" s="219">
        <f aca="true" t="shared" si="14" ref="P37:P43">SUM(J37:O37)</f>
        <v>9682330</v>
      </c>
      <c r="Q37" s="222">
        <f aca="true" t="shared" si="15" ref="Q37:Q43">I37+P37</f>
        <v>9682330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506210</v>
      </c>
      <c r="L38" s="221">
        <v>436400</v>
      </c>
      <c r="M38" s="221">
        <v>597870</v>
      </c>
      <c r="N38" s="221">
        <v>440500</v>
      </c>
      <c r="O38" s="221">
        <v>292010</v>
      </c>
      <c r="P38" s="219">
        <f t="shared" si="14"/>
        <v>2272990</v>
      </c>
      <c r="Q38" s="222">
        <f t="shared" si="15"/>
        <v>2272990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34500</v>
      </c>
      <c r="L39" s="221">
        <v>34500</v>
      </c>
      <c r="M39" s="221">
        <v>27600</v>
      </c>
      <c r="N39" s="221">
        <v>73500</v>
      </c>
      <c r="O39" s="221">
        <v>356600</v>
      </c>
      <c r="P39" s="219">
        <f t="shared" si="14"/>
        <v>526700</v>
      </c>
      <c r="Q39" s="222">
        <f>I39+P39</f>
        <v>526700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31370</v>
      </c>
      <c r="I41" s="219">
        <f t="shared" si="13"/>
        <v>32830</v>
      </c>
      <c r="J41" s="220">
        <v>0</v>
      </c>
      <c r="K41" s="229">
        <v>229750</v>
      </c>
      <c r="L41" s="221">
        <v>330470</v>
      </c>
      <c r="M41" s="221">
        <v>325290</v>
      </c>
      <c r="N41" s="221">
        <v>284560</v>
      </c>
      <c r="O41" s="221">
        <v>232120</v>
      </c>
      <c r="P41" s="219">
        <f t="shared" si="14"/>
        <v>1402190</v>
      </c>
      <c r="Q41" s="222">
        <f t="shared" si="15"/>
        <v>1435020</v>
      </c>
    </row>
    <row r="42" spans="3:17" ht="14.25" customHeight="1">
      <c r="C42" s="130"/>
      <c r="D42" s="165"/>
      <c r="E42" s="287" t="s">
        <v>110</v>
      </c>
      <c r="F42" s="289"/>
      <c r="G42" s="221">
        <v>0</v>
      </c>
      <c r="H42" s="221">
        <v>1650</v>
      </c>
      <c r="I42" s="219">
        <f t="shared" si="13"/>
        <v>1650</v>
      </c>
      <c r="J42" s="220">
        <v>0</v>
      </c>
      <c r="K42" s="229">
        <v>0</v>
      </c>
      <c r="L42" s="221">
        <v>14460</v>
      </c>
      <c r="M42" s="221">
        <v>2940</v>
      </c>
      <c r="N42" s="221">
        <v>4600</v>
      </c>
      <c r="O42" s="221">
        <v>10300</v>
      </c>
      <c r="P42" s="219">
        <f t="shared" si="14"/>
        <v>32300</v>
      </c>
      <c r="Q42" s="222">
        <f t="shared" si="15"/>
        <v>33950</v>
      </c>
    </row>
    <row r="43" spans="3:17" ht="14.25" customHeight="1">
      <c r="C43" s="151"/>
      <c r="D43" s="170"/>
      <c r="E43" s="304" t="s">
        <v>111</v>
      </c>
      <c r="F43" s="306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6000</v>
      </c>
      <c r="H44" s="211">
        <f t="shared" si="16"/>
        <v>79370</v>
      </c>
      <c r="I44" s="213">
        <f t="shared" si="16"/>
        <v>85370</v>
      </c>
      <c r="J44" s="214">
        <f t="shared" si="16"/>
        <v>0</v>
      </c>
      <c r="K44" s="243">
        <f t="shared" si="16"/>
        <v>5210840</v>
      </c>
      <c r="L44" s="211">
        <f t="shared" si="16"/>
        <v>9503210</v>
      </c>
      <c r="M44" s="211">
        <f t="shared" si="16"/>
        <v>15741130</v>
      </c>
      <c r="N44" s="211">
        <f t="shared" si="16"/>
        <v>14613370</v>
      </c>
      <c r="O44" s="211">
        <f>O28+O36</f>
        <v>16144860</v>
      </c>
      <c r="P44" s="213">
        <f t="shared" si="16"/>
        <v>61213410</v>
      </c>
      <c r="Q44" s="215">
        <f>Q28+Q36</f>
        <v>61298780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平成２４年１月月報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194</v>
      </c>
      <c r="H14" s="254">
        <v>377</v>
      </c>
      <c r="I14" s="315">
        <f>SUM(G14:H14)</f>
        <v>571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1061808</v>
      </c>
      <c r="H15" s="255">
        <v>3446726</v>
      </c>
      <c r="I15" s="317">
        <f>SUM(G15:H15)</f>
        <v>4508534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84</v>
      </c>
      <c r="H19" s="254">
        <v>534</v>
      </c>
      <c r="I19" s="315">
        <f>SUM(G19:H19)</f>
        <v>618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677798</v>
      </c>
      <c r="H20" s="255">
        <v>3299525</v>
      </c>
      <c r="I20" s="317">
        <f>SUM(G20:H20)</f>
        <v>3977323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84</v>
      </c>
      <c r="H24" s="254">
        <v>2394</v>
      </c>
      <c r="I24" s="315">
        <f>SUM(G24:H24)</f>
        <v>2478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798527</v>
      </c>
      <c r="H25" s="256">
        <v>29060863</v>
      </c>
      <c r="I25" s="317">
        <f>SUM(G25:H25)</f>
        <v>29859390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16</v>
      </c>
      <c r="I29" s="315">
        <f>SUM(G29:H29)</f>
        <v>16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185133</v>
      </c>
      <c r="I30" s="317">
        <f>SUM(G30:H30)</f>
        <v>185133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362</v>
      </c>
      <c r="H34" s="254">
        <f>H14+H19+H24+H29</f>
        <v>3321</v>
      </c>
      <c r="I34" s="315">
        <f>SUM(G34:H34)</f>
        <v>3683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2538133</v>
      </c>
      <c r="H35" s="255">
        <f>H15+H20+H25+H30</f>
        <v>35992247</v>
      </c>
      <c r="I35" s="317">
        <f>SUM(G35:H35)</f>
        <v>38530380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2012-02-20T02:42:49Z</cp:lastPrinted>
  <dcterms:created xsi:type="dcterms:W3CDTF">2006-12-27T00:16:47Z</dcterms:created>
  <dcterms:modified xsi:type="dcterms:W3CDTF">2012-02-20T02:49:54Z</dcterms:modified>
  <cp:category/>
  <cp:version/>
  <cp:contentType/>
  <cp:contentStatus/>
</cp:coreProperties>
</file>