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65" windowWidth="7650" windowHeight="8940" tabRatio="797" activeTab="4"/>
  </bookViews>
  <sheets>
    <sheet name="様式１" sheetId="1" r:id="rId1"/>
    <sheet name="様式１の６" sheetId="2" r:id="rId2"/>
    <sheet name="様式２" sheetId="3" r:id="rId3"/>
    <sheet name="様式２の５" sheetId="4" r:id="rId4"/>
    <sheet name="様式２の７" sheetId="5" r:id="rId5"/>
  </sheets>
  <externalReferences>
    <externalReference r:id="rId8"/>
    <externalReference r:id="rId9"/>
  </externalReferences>
  <definedNames>
    <definedName name="_xlnm.Print_Area" localSheetId="2">'様式２'!$A$1:$P$173</definedName>
    <definedName name="_xlnm.Print_Area" localSheetId="3">'様式２の５'!$A$1:$Q$44</definedName>
    <definedName name="_xlnm.Print_Area" localSheetId="4">'様式２の７'!$A$1:$L$59</definedName>
  </definedNames>
  <calcPr fullCalcOnLoad="1"/>
</workbook>
</file>

<file path=xl/sharedStrings.xml><?xml version="1.0" encoding="utf-8"?>
<sst xmlns="http://schemas.openxmlformats.org/spreadsheetml/2006/main" count="437" uniqueCount="146">
  <si>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</si>
  <si>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</si>
  <si>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</si>
  <si>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</si>
  <si>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</si>
  <si>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</si>
  <si>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</si>
  <si>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</si>
  <si>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</si>
  <si>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</si>
  <si>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</si>
  <si>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</si>
  <si>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</si>
  <si>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</si>
  <si>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</si>
  <si>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</si>
  <si>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</si>
  <si>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</si>
  <si>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</si>
  <si>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</si>
  <si>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</si>
  <si>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</si>
  <si>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</si>
  <si>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</si>
  <si>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</si>
  <si>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</si>
  <si>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</si>
  <si>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</si>
  <si>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</si>
  <si>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</si>
  <si>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</si>
  <si>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</si>
  <si>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</si>
  <si>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</si>
  <si>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</si>
  <si>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</si>
  <si>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</si>
  <si>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</si>
  <si>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</si>
  <si>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</si>
  <si>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</si>
  <si>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</si>
  <si>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</si>
  <si>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</si>
  <si>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</si>
  <si>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</si>
  <si>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</si>
  <si>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</si>
  <si>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</si>
  <si>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</si>
  <si>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</si>
  <si>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</si>
  <si>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</si>
  <si>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</si>
  <si>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</si>
  <si>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</si>
  <si>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</si>
  <si>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</si>
  <si>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</si>
  <si>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</si>
  <si>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</si>
  <si>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</si>
  <si>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</si>
  <si>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</si>
  <si>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</si>
  <si>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</si>
  <si>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</si>
  <si>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</si>
  <si>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</si>
  <si>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</si>
  <si>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</si>
  <si>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</si>
  <si>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</si>
  <si>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</si>
  <si>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</si>
  <si>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</si>
  <si>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</si>
  <si>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</si>
  <si>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</si>
  <si>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</si>
  <si>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</si>
  <si>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</si>
  <si>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</si>
  <si>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</si>
  <si>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</si>
  <si>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</si>
  <si>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</si>
  <si>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</si>
  <si>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</si>
  <si>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</si>
  <si>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</si>
  <si>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</si>
  <si>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</si>
  <si>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</si>
  <si>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</si>
  <si>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</si>
  <si>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</si>
  <si>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</si>
  <si>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</si>
  <si>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</si>
  <si>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</si>
  <si>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</si>
  <si>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</si>
  <si>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</si>
  <si>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</si>
  <si>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</si>
  <si>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</si>
  <si>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</si>
  <si>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</si>
  <si>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</si>
  <si>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その他</t>
  </si>
  <si>
    <t>（様式１の６）</t>
  </si>
  <si>
    <t>ア 利用者負担第五段階</t>
  </si>
  <si>
    <t>イ 利用者負担第四段階</t>
  </si>
  <si>
    <t xml:space="preserve">ウ 利用者負担第三段階 </t>
  </si>
  <si>
    <t>エ 利用者負担第二段階</t>
  </si>
  <si>
    <t>オ 利用者負担第一段階</t>
  </si>
  <si>
    <t>カ 合計</t>
  </si>
  <si>
    <t>平成２９年８月月報</t>
  </si>
  <si>
    <t>介護保険事業状況報告</t>
  </si>
  <si>
    <t>① 総数</t>
  </si>
  <si>
    <t>平成２９年８月月報（報告用）</t>
  </si>
  <si>
    <t>ア 件数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</si>
  <si>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</si>
  <si>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</si>
  <si>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</si>
  <si>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</si>
  <si>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</si>
  <si>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</si>
  <si>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</si>
  <si>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</si>
  <si>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</si>
  <si>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</si>
  <si>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</si>
  <si>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</si>
  <si>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</si>
  <si>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</si>
  <si>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</si>
  <si>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</si>
  <si>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</si>
  <si>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</si>
  <si>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</si>
  <si>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平成２９年８月月報（報告用）</t>
  </si>
  <si>
    <t>イ 単位数</t>
  </si>
  <si>
    <t>特定施設入所者生活介護</t>
  </si>
  <si>
    <t>ウ 費用額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</si>
</sst>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6" fillId="0" borderId="14" xfId="61" applyFont="1" applyBorder="1" applyAlignment="1">
      <alignment horizontal="centerContinuous" vertical="center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17" xfId="61" applyFont="1" applyBorder="1" applyAlignment="1">
      <alignment vertical="center"/>
      <protection/>
    </xf>
    <xf numFmtId="0" fontId="16" fillId="0" borderId="18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distributed" vertical="center"/>
      <protection/>
    </xf>
    <xf numFmtId="0" fontId="15" fillId="0" borderId="21" xfId="61" applyFont="1" applyBorder="1" applyAlignment="1">
      <alignment horizontal="distributed" vertical="center"/>
      <protection/>
    </xf>
    <xf numFmtId="0" fontId="16" fillId="0" borderId="25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29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30" xfId="61" applyFont="1" applyBorder="1" applyAlignment="1">
      <alignment horizontal="centerContinuous"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2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25" xfId="61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31" xfId="61" applyFont="1" applyBorder="1" applyAlignment="1">
      <alignment horizontal="centerContinuous" vertical="center"/>
      <protection/>
    </xf>
    <xf numFmtId="0" fontId="11" fillId="0" borderId="32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55" xfId="61" applyFont="1" applyBorder="1" applyAlignment="1">
      <alignment horizontal="centerContinuous" vertical="center"/>
      <protection/>
    </xf>
    <xf numFmtId="0" fontId="11" fillId="0" borderId="49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4" xfId="61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centerContinuous" vertical="center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58" xfId="61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1" applyFont="1" applyFill="1" applyBorder="1" applyAlignment="1">
      <alignment vertical="center"/>
      <protection/>
    </xf>
    <xf numFmtId="0" fontId="24" fillId="0" borderId="65" xfId="61" applyFont="1" applyFill="1" applyBorder="1" applyAlignment="1">
      <alignment vertical="center"/>
      <protection/>
    </xf>
    <xf numFmtId="0" fontId="24" fillId="0" borderId="66" xfId="61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1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3" xfId="61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4" fillId="0" borderId="34" xfId="61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1" applyFont="1" applyFill="1" applyBorder="1" applyAlignment="1">
      <alignment vertical="center"/>
      <protection/>
    </xf>
    <xf numFmtId="0" fontId="24" fillId="0" borderId="84" xfId="61" applyFont="1" applyFill="1" applyBorder="1" applyAlignment="1">
      <alignment vertical="center"/>
      <protection/>
    </xf>
    <xf numFmtId="0" fontId="24" fillId="0" borderId="85" xfId="61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17" xfId="62" applyFont="1" applyFill="1" applyBorder="1" applyAlignment="1" applyProtection="1">
      <alignment horizontal="centerContinuous" vertical="center"/>
      <protection/>
    </xf>
    <xf numFmtId="0" fontId="28" fillId="0" borderId="31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89" xfId="62" applyFont="1" applyFill="1" applyBorder="1" applyAlignment="1" applyProtection="1">
      <alignment horizontal="centerContinuous" vertical="center"/>
      <protection/>
    </xf>
    <xf numFmtId="0" fontId="28" fillId="0" borderId="90" xfId="62" applyFont="1" applyFill="1" applyBorder="1" applyAlignment="1" applyProtection="1">
      <alignment horizontal="centerContinuous" vertical="center"/>
      <protection/>
    </xf>
    <xf numFmtId="0" fontId="28" fillId="0" borderId="91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2" xfId="62" applyFont="1" applyFill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23" xfId="62" applyFont="1" applyFill="1" applyBorder="1" applyAlignment="1" applyProtection="1">
      <alignment horizontal="center" vertical="center"/>
      <protection/>
    </xf>
    <xf numFmtId="0" fontId="28" fillId="0" borderId="92" xfId="62" applyFont="1" applyFill="1" applyBorder="1" applyAlignment="1" applyProtection="1">
      <alignment horizontal="center" vertical="center"/>
      <protection/>
    </xf>
    <xf numFmtId="0" fontId="28" fillId="0" borderId="93" xfId="62" applyFont="1" applyFill="1" applyBorder="1" applyAlignment="1" applyProtection="1">
      <alignment vertical="center"/>
      <protection/>
    </xf>
    <xf numFmtId="0" fontId="28" fillId="0" borderId="94" xfId="62" applyFont="1" applyFill="1" applyBorder="1" applyAlignment="1" applyProtection="1">
      <alignment vertical="center"/>
      <protection/>
    </xf>
    <xf numFmtId="176" fontId="28" fillId="33" borderId="95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61" xfId="62" applyNumberFormat="1" applyFont="1" applyFill="1" applyBorder="1" applyAlignment="1" applyProtection="1">
      <alignment vertical="center"/>
      <protection locked="0"/>
    </xf>
    <xf numFmtId="176" fontId="28" fillId="33" borderId="62" xfId="62" applyNumberFormat="1" applyFont="1" applyFill="1" applyBorder="1" applyAlignment="1" applyProtection="1">
      <alignment vertical="center"/>
      <protection locked="0"/>
    </xf>
    <xf numFmtId="176" fontId="28" fillId="33" borderId="63" xfId="62" applyNumberFormat="1" applyFont="1" applyFill="1" applyBorder="1" applyAlignment="1" applyProtection="1">
      <alignment vertical="center"/>
      <protection locked="0"/>
    </xf>
    <xf numFmtId="0" fontId="28" fillId="0" borderId="54" xfId="62" applyFont="1" applyFill="1" applyBorder="1" applyAlignment="1" applyProtection="1">
      <alignment vertical="center"/>
      <protection/>
    </xf>
    <xf numFmtId="0" fontId="28" fillId="0" borderId="97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99" xfId="62" applyNumberFormat="1" applyFont="1" applyFill="1" applyBorder="1" applyAlignment="1" applyProtection="1">
      <alignment vertical="center"/>
      <protection locked="0"/>
    </xf>
    <xf numFmtId="176" fontId="28" fillId="33" borderId="100" xfId="62" applyNumberFormat="1" applyFont="1" applyFill="1" applyBorder="1" applyAlignment="1" applyProtection="1">
      <alignment vertical="center"/>
      <protection locked="0"/>
    </xf>
    <xf numFmtId="176" fontId="28" fillId="33" borderId="101" xfId="62" applyNumberFormat="1" applyFont="1" applyFill="1" applyBorder="1" applyAlignment="1" applyProtection="1">
      <alignment vertical="center"/>
      <protection locked="0"/>
    </xf>
    <xf numFmtId="176" fontId="28" fillId="33" borderId="102" xfId="62" applyNumberFormat="1" applyFont="1" applyFill="1" applyBorder="1" applyAlignment="1" applyProtection="1">
      <alignment vertical="center"/>
      <protection locked="0"/>
    </xf>
    <xf numFmtId="0" fontId="28" fillId="0" borderId="103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/>
      <protection/>
    </xf>
    <xf numFmtId="176" fontId="28" fillId="0" borderId="98" xfId="62" applyNumberFormat="1" applyFont="1" applyFill="1" applyBorder="1" applyAlignment="1" applyProtection="1">
      <alignment vertical="center"/>
      <protection locked="0"/>
    </xf>
    <xf numFmtId="176" fontId="28" fillId="0" borderId="99" xfId="62" applyNumberFormat="1" applyFont="1" applyFill="1" applyBorder="1" applyAlignment="1" applyProtection="1">
      <alignment vertical="center"/>
      <protection locked="0"/>
    </xf>
    <xf numFmtId="176" fontId="28" fillId="0" borderId="101" xfId="62" applyNumberFormat="1" applyFont="1" applyFill="1" applyBorder="1" applyAlignment="1" applyProtection="1">
      <alignment vertical="center"/>
      <protection locked="0"/>
    </xf>
    <xf numFmtId="0" fontId="28" fillId="0" borderId="66" xfId="62" applyFont="1" applyFill="1" applyBorder="1" applyAlignment="1" applyProtection="1">
      <alignment vertical="center"/>
      <protection/>
    </xf>
    <xf numFmtId="0" fontId="28" fillId="0" borderId="104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 wrapText="1"/>
      <protection/>
    </xf>
    <xf numFmtId="0" fontId="28" fillId="0" borderId="105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107" xfId="62" applyFont="1" applyFill="1" applyBorder="1" applyAlignment="1" applyProtection="1">
      <alignment vertical="center"/>
      <protection/>
    </xf>
    <xf numFmtId="0" fontId="28" fillId="0" borderId="58" xfId="62" applyFont="1" applyFill="1" applyBorder="1" applyAlignment="1" applyProtection="1">
      <alignment vertical="center"/>
      <protection/>
    </xf>
    <xf numFmtId="0" fontId="28" fillId="0" borderId="108" xfId="62" applyFont="1" applyFill="1" applyBorder="1" applyAlignment="1" applyProtection="1">
      <alignment vertical="center"/>
      <protection/>
    </xf>
    <xf numFmtId="0" fontId="28" fillId="0" borderId="109" xfId="62" applyFont="1" applyFill="1" applyBorder="1" applyAlignment="1" applyProtection="1">
      <alignment vertical="center"/>
      <protection/>
    </xf>
    <xf numFmtId="0" fontId="28" fillId="0" borderId="110" xfId="62" applyFont="1" applyFill="1" applyBorder="1" applyAlignment="1" applyProtection="1">
      <alignment vertical="center"/>
      <protection/>
    </xf>
    <xf numFmtId="176" fontId="28" fillId="0" borderId="111" xfId="62" applyNumberFormat="1" applyFont="1" applyFill="1" applyBorder="1" applyAlignment="1" applyProtection="1">
      <alignment vertical="center"/>
      <protection locked="0"/>
    </xf>
    <xf numFmtId="176" fontId="28" fillId="0" borderId="112" xfId="62" applyNumberFormat="1" applyFont="1" applyFill="1" applyBorder="1" applyAlignment="1" applyProtection="1">
      <alignment vertical="center"/>
      <protection locked="0"/>
    </xf>
    <xf numFmtId="176" fontId="28" fillId="33" borderId="75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33" borderId="77" xfId="62" applyNumberFormat="1" applyFont="1" applyFill="1" applyBorder="1" applyAlignment="1" applyProtection="1">
      <alignment vertical="center"/>
      <protection locked="0"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114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15" xfId="62" applyFont="1" applyFill="1" applyBorder="1" applyAlignment="1" applyProtection="1">
      <alignment vertical="center"/>
      <protection/>
    </xf>
    <xf numFmtId="0" fontId="28" fillId="0" borderId="116" xfId="62" applyFont="1" applyFill="1" applyBorder="1" applyAlignment="1" applyProtection="1">
      <alignment vertical="center"/>
      <protection/>
    </xf>
    <xf numFmtId="176" fontId="28" fillId="0" borderId="33" xfId="62" applyNumberFormat="1" applyFont="1" applyFill="1" applyBorder="1" applyAlignment="1" applyProtection="1">
      <alignment vertical="center"/>
      <protection locked="0"/>
    </xf>
    <xf numFmtId="176" fontId="28" fillId="0" borderId="42" xfId="62" applyNumberFormat="1" applyFont="1" applyFill="1" applyBorder="1" applyAlignment="1" applyProtection="1">
      <alignment vertical="center"/>
      <protection locked="0"/>
    </xf>
    <xf numFmtId="176" fontId="28" fillId="33" borderId="39" xfId="62" applyNumberFormat="1" applyFont="1" applyFill="1" applyBorder="1" applyAlignment="1" applyProtection="1">
      <alignment vertical="center"/>
      <protection locked="0"/>
    </xf>
    <xf numFmtId="176" fontId="28" fillId="0" borderId="117" xfId="62" applyNumberFormat="1" applyFont="1" applyFill="1" applyBorder="1" applyAlignment="1" applyProtection="1">
      <alignment vertical="center"/>
      <protection locked="0"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33" borderId="64" xfId="62" applyNumberFormat="1" applyFont="1" applyFill="1" applyBorder="1" applyAlignment="1" applyProtection="1">
      <alignment vertical="center"/>
      <protection locked="0"/>
    </xf>
    <xf numFmtId="176" fontId="28" fillId="33" borderId="118" xfId="62" applyNumberFormat="1" applyFont="1" applyFill="1" applyBorder="1" applyAlignment="1" applyProtection="1">
      <alignment vertical="center"/>
      <protection locked="0"/>
    </xf>
    <xf numFmtId="0" fontId="28" fillId="0" borderId="84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33" borderId="56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176" fontId="28" fillId="33" borderId="87" xfId="62" applyNumberFormat="1" applyFont="1" applyFill="1" applyBorder="1" applyAlignment="1" applyProtection="1">
      <alignment vertical="center"/>
      <protection locked="0"/>
    </xf>
    <xf numFmtId="176" fontId="28" fillId="33" borderId="88" xfId="62" applyNumberFormat="1" applyFont="1" applyFill="1" applyBorder="1" applyAlignment="1" applyProtection="1">
      <alignment vertical="center"/>
      <protection locked="0"/>
    </xf>
    <xf numFmtId="176" fontId="28" fillId="33" borderId="45" xfId="62" applyNumberFormat="1" applyFont="1" applyFill="1" applyBorder="1" applyAlignment="1" applyProtection="1">
      <alignment vertical="center"/>
      <protection locked="0"/>
    </xf>
    <xf numFmtId="0" fontId="28" fillId="0" borderId="119" xfId="62" applyFont="1" applyFill="1" applyBorder="1" applyAlignment="1" applyProtection="1">
      <alignment vertical="center"/>
      <protection/>
    </xf>
    <xf numFmtId="176" fontId="28" fillId="0" borderId="59" xfId="62" applyNumberFormat="1" applyFont="1" applyFill="1" applyBorder="1" applyAlignment="1" applyProtection="1">
      <alignment vertical="center"/>
      <protection locked="0"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0" borderId="71" xfId="62" applyNumberFormat="1" applyFont="1" applyFill="1" applyBorder="1" applyAlignment="1" applyProtection="1">
      <alignment vertical="center"/>
      <protection locked="0"/>
    </xf>
    <xf numFmtId="176" fontId="28" fillId="0" borderId="60" xfId="62" applyNumberFormat="1" applyFont="1" applyFill="1" applyBorder="1" applyAlignment="1" applyProtection="1">
      <alignment vertical="center"/>
      <protection locked="0"/>
    </xf>
    <xf numFmtId="176" fontId="28" fillId="33" borderId="60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20" xfId="62" applyNumberFormat="1" applyFont="1" applyFill="1" applyBorder="1" applyAlignment="1" applyProtection="1">
      <alignment vertical="center"/>
      <protection locked="0"/>
    </xf>
    <xf numFmtId="176" fontId="28" fillId="33" borderId="121" xfId="62" applyNumberFormat="1" applyFont="1" applyFill="1" applyBorder="1" applyAlignment="1" applyProtection="1">
      <alignment vertical="center"/>
      <protection locked="0"/>
    </xf>
    <xf numFmtId="176" fontId="28" fillId="0" borderId="121" xfId="62" applyNumberFormat="1" applyFont="1" applyFill="1" applyBorder="1" applyAlignment="1" applyProtection="1">
      <alignment vertical="center"/>
      <protection locked="0"/>
    </xf>
    <xf numFmtId="176" fontId="28" fillId="0" borderId="122" xfId="62" applyNumberFormat="1" applyFont="1" applyFill="1" applyBorder="1" applyAlignment="1" applyProtection="1">
      <alignment vertical="center"/>
      <protection locked="0"/>
    </xf>
    <xf numFmtId="176" fontId="28" fillId="33" borderId="123" xfId="6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4"/>
      <protection locked="0"/>
    </xf>
    <xf numFmtId="0" fontId="0" fillId="0" borderId="0" xfId="0" applyAlignment="1">
      <alignment vertical="center"/>
    </xf>
    <xf numFmtId="0" fontId="24" fillId="0" borderId="114" xfId="61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24" xfId="62" applyFont="1" applyFill="1" applyBorder="1" applyAlignment="1" applyProtection="1">
      <alignment vertical="center"/>
      <protection/>
    </xf>
    <xf numFmtId="38" fontId="11" fillId="0" borderId="87" xfId="49" applyFont="1" applyBorder="1" applyAlignment="1">
      <alignment horizontal="right" vertical="center"/>
    </xf>
    <xf numFmtId="0" fontId="11" fillId="0" borderId="125" xfId="61" applyFont="1" applyBorder="1" applyAlignment="1">
      <alignment horizontal="centerContinuous" vertical="center"/>
      <protection/>
    </xf>
    <xf numFmtId="0" fontId="11" fillId="0" borderId="126" xfId="61" applyFont="1" applyBorder="1" applyAlignment="1">
      <alignment horizontal="centerContinuous" vertical="center"/>
      <protection/>
    </xf>
    <xf numFmtId="38" fontId="11" fillId="0" borderId="127" xfId="49" applyFont="1" applyBorder="1" applyAlignment="1">
      <alignment horizontal="right" vertical="center"/>
    </xf>
    <xf numFmtId="38" fontId="11" fillId="0" borderId="128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4" xfId="49" applyFont="1" applyFill="1" applyBorder="1" applyAlignment="1">
      <alignment horizontal="right" vertical="center"/>
    </xf>
    <xf numFmtId="38" fontId="24" fillId="0" borderId="111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9" xfId="49" applyFont="1" applyFill="1" applyBorder="1" applyAlignment="1">
      <alignment horizontal="right" vertical="center"/>
    </xf>
    <xf numFmtId="38" fontId="24" fillId="0" borderId="130" xfId="49" applyFont="1" applyFill="1" applyBorder="1" applyAlignment="1">
      <alignment horizontal="right" vertical="center"/>
    </xf>
    <xf numFmtId="176" fontId="11" fillId="0" borderId="60" xfId="62" applyNumberFormat="1" applyFont="1" applyFill="1" applyBorder="1" applyAlignment="1" applyProtection="1">
      <alignment vertical="center"/>
      <protection locked="0"/>
    </xf>
    <xf numFmtId="176" fontId="11" fillId="0" borderId="78" xfId="62" applyNumberFormat="1" applyFont="1" applyFill="1" applyBorder="1" applyAlignment="1" applyProtection="1">
      <alignment vertical="center"/>
      <protection locked="0"/>
    </xf>
    <xf numFmtId="176" fontId="11" fillId="0" borderId="111" xfId="62" applyNumberFormat="1" applyFont="1" applyFill="1" applyBorder="1" applyAlignment="1" applyProtection="1">
      <alignment vertical="center"/>
      <protection locked="0"/>
    </xf>
    <xf numFmtId="176" fontId="11" fillId="0" borderId="66" xfId="62" applyNumberFormat="1" applyFont="1" applyFill="1" applyBorder="1" applyAlignment="1" applyProtection="1">
      <alignment vertical="center"/>
      <protection locked="0"/>
    </xf>
    <xf numFmtId="176" fontId="11" fillId="0" borderId="110" xfId="62" applyNumberFormat="1" applyFont="1" applyFill="1" applyBorder="1" applyAlignment="1" applyProtection="1">
      <alignment vertical="center"/>
      <protection locked="0"/>
    </xf>
    <xf numFmtId="38" fontId="11" fillId="0" borderId="33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0" fontId="11" fillId="0" borderId="11" xfId="61" applyFont="1" applyFill="1" applyBorder="1" applyAlignment="1">
      <alignment horizontal="centerContinuous"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Continuous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131" xfId="61" applyFont="1" applyFill="1" applyBorder="1" applyAlignment="1">
      <alignment horizontal="center" vertical="center" wrapText="1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6" fillId="0" borderId="31" xfId="61" applyFont="1" applyFill="1" applyBorder="1" applyAlignment="1">
      <alignment horizontal="distributed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centerContinuous" vertical="center"/>
      <protection/>
    </xf>
    <xf numFmtId="38" fontId="11" fillId="0" borderId="132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33" xfId="49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38" fontId="11" fillId="0" borderId="4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176" fontId="28" fillId="33" borderId="111" xfId="62" applyNumberFormat="1" applyFont="1" applyFill="1" applyBorder="1" applyAlignment="1" applyProtection="1">
      <alignment vertical="center"/>
      <protection locked="0"/>
    </xf>
    <xf numFmtId="38" fontId="13" fillId="0" borderId="21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23" xfId="49" applyFont="1" applyBorder="1" applyAlignment="1">
      <alignment horizontal="right" vertical="center"/>
    </xf>
    <xf numFmtId="0" fontId="5" fillId="0" borderId="135" xfId="61" applyFont="1" applyBorder="1" applyAlignment="1">
      <alignment horizontal="center" vertical="center"/>
      <protection/>
    </xf>
    <xf numFmtId="0" fontId="5" fillId="0" borderId="136" xfId="61" applyFont="1" applyBorder="1" applyAlignment="1">
      <alignment horizontal="center" vertical="center"/>
      <protection/>
    </xf>
    <xf numFmtId="0" fontId="5" fillId="0" borderId="137" xfId="61" applyFont="1" applyBorder="1" applyAlignment="1">
      <alignment horizontal="center" vertical="center"/>
      <protection/>
    </xf>
    <xf numFmtId="0" fontId="5" fillId="0" borderId="138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38" fontId="13" fillId="0" borderId="139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0" fontId="11" fillId="0" borderId="3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89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1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41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4" fillId="0" borderId="91" xfId="61" applyFont="1" applyFill="1" applyBorder="1" applyAlignment="1">
      <alignment horizontal="center" vertical="center"/>
      <protection/>
    </xf>
    <xf numFmtId="0" fontId="24" fillId="0" borderId="92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65" xfId="61" applyFont="1" applyFill="1" applyBorder="1" applyAlignment="1">
      <alignment horizontal="left" vertical="center" shrinkToFit="1"/>
      <protection/>
    </xf>
    <xf numFmtId="0" fontId="24" fillId="0" borderId="142" xfId="61" applyFont="1" applyFill="1" applyBorder="1" applyAlignment="1">
      <alignment horizontal="left" vertical="center" shrinkToFit="1"/>
      <protection/>
    </xf>
    <xf numFmtId="0" fontId="24" fillId="0" borderId="109" xfId="61" applyFont="1" applyFill="1" applyBorder="1" applyAlignment="1">
      <alignment horizontal="left" vertical="center" shrinkToFit="1"/>
      <protection/>
    </xf>
    <xf numFmtId="0" fontId="24" fillId="0" borderId="143" xfId="61" applyFont="1" applyFill="1" applyBorder="1" applyAlignment="1">
      <alignment horizontal="left" vertical="center" shrinkToFit="1"/>
      <protection/>
    </xf>
    <xf numFmtId="0" fontId="24" fillId="0" borderId="144" xfId="61" applyFont="1" applyFill="1" applyBorder="1" applyAlignment="1">
      <alignment horizontal="left" vertical="center" shrinkToFit="1"/>
      <protection/>
    </xf>
    <xf numFmtId="0" fontId="24" fillId="0" borderId="145" xfId="61" applyFont="1" applyFill="1" applyBorder="1" applyAlignment="1">
      <alignment horizontal="left" vertical="center" shrinkToFi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89" xfId="61" applyFont="1" applyFill="1" applyBorder="1" applyAlignment="1">
      <alignment horizontal="center" vertical="center"/>
      <protection/>
    </xf>
    <xf numFmtId="0" fontId="24" fillId="0" borderId="90" xfId="61" applyFont="1" applyFill="1" applyBorder="1" applyAlignment="1">
      <alignment horizontal="center" vertical="center"/>
      <protection/>
    </xf>
    <xf numFmtId="38" fontId="11" fillId="0" borderId="21" xfId="49" applyFont="1" applyFill="1" applyBorder="1" applyAlignment="1">
      <alignment horizontal="right" vertical="center"/>
    </xf>
    <xf numFmtId="38" fontId="11" fillId="0" borderId="57" xfId="49" applyFont="1" applyFill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139" xfId="49" applyFont="1" applyBorder="1" applyAlignment="1">
      <alignment horizontal="right" vertical="center"/>
    </xf>
    <xf numFmtId="38" fontId="11" fillId="0" borderId="21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146" xfId="49" applyFont="1" applyBorder="1" applyAlignment="1">
      <alignment horizontal="right" vertical="center"/>
    </xf>
    <xf numFmtId="0" fontId="6" fillId="0" borderId="0" xfId="61" applyFont="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9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2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8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1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0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6\&#32102;&#20184;\&#24179;&#25104;27&#24180;2&#26376;&#26376;&#22577;&#65288;&#32102;&#201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9\04-&#32102;&#20184;\&#24179;&#25104;29&#24180;7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2現物"/>
      <sheetName val="様式2の2現物"/>
      <sheetName val="様式2の3現物"/>
      <sheetName val="様式2の4現物"/>
      <sheetName val="様式2"/>
      <sheetName val="様式2の2"/>
      <sheetName val="様式2の3"/>
      <sheetName val="様式2の4"/>
    </sheetNames>
    <definedNames>
      <definedName name="クリア"/>
      <definedName name="介護の貼り付け"/>
      <definedName name="予防給付の貼り付け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SheetLayoutView="100" zoomScalePageLayoutView="0" workbookViewId="0" topLeftCell="A1">
      <selection activeCell="O29" sqref="O29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1"/>
      <c r="P1" s="52"/>
      <c r="Q1" s="52"/>
      <c r="R1" s="52"/>
      <c r="S1" s="25"/>
      <c r="T1" s="52"/>
      <c r="U1" s="53"/>
    </row>
    <row r="2" spans="1:21" ht="17.25" customHeight="1">
      <c r="A2" s="3"/>
      <c r="O2" s="51"/>
      <c r="P2" s="52"/>
      <c r="Q2" s="52"/>
      <c r="R2" s="54"/>
      <c r="S2" s="55"/>
      <c r="T2" s="51"/>
      <c r="U2" s="53"/>
    </row>
    <row r="3" spans="1:20" ht="9.75" customHeight="1">
      <c r="A3" s="1"/>
      <c r="O3" s="56"/>
      <c r="P3" s="12"/>
      <c r="Q3" s="12"/>
      <c r="R3" s="53"/>
      <c r="S3" s="57"/>
      <c r="T3" s="5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118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7"/>
      <c r="P7" s="78"/>
      <c r="Q7" s="78"/>
      <c r="R7" s="77"/>
      <c r="S7" s="11"/>
      <c r="T7" s="11"/>
      <c r="U7" s="3"/>
    </row>
    <row r="8" spans="15:21" ht="16.5" customHeight="1">
      <c r="O8" s="53"/>
      <c r="P8" s="53"/>
      <c r="Q8" s="53"/>
      <c r="R8" s="7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56</v>
      </c>
    </row>
    <row r="12" ht="4.5" customHeight="1" thickBot="1"/>
    <row r="13" spans="3:20" ht="21.75" customHeight="1">
      <c r="C13" s="59" t="s">
        <v>4</v>
      </c>
      <c r="D13" s="60" t="s">
        <v>52</v>
      </c>
      <c r="E13" s="61"/>
      <c r="F13" s="61"/>
      <c r="G13" s="61"/>
      <c r="H13" s="61"/>
      <c r="I13" s="60" t="s">
        <v>53</v>
      </c>
      <c r="J13" s="61"/>
      <c r="K13" s="61"/>
      <c r="L13" s="61"/>
      <c r="M13" s="61"/>
      <c r="N13" s="60" t="s">
        <v>54</v>
      </c>
      <c r="O13" s="61"/>
      <c r="P13" s="61"/>
      <c r="Q13" s="61"/>
      <c r="R13" s="61"/>
      <c r="S13" s="60" t="s">
        <v>55</v>
      </c>
      <c r="T13" s="62"/>
    </row>
    <row r="14" spans="3:20" ht="21.75" customHeight="1">
      <c r="C14" s="63" t="s">
        <v>17</v>
      </c>
      <c r="D14" s="318">
        <v>58441</v>
      </c>
      <c r="E14" s="319"/>
      <c r="F14" s="319"/>
      <c r="G14" s="319"/>
      <c r="H14" s="320"/>
      <c r="I14" s="64"/>
      <c r="J14" s="10"/>
      <c r="K14" s="10"/>
      <c r="L14" s="10"/>
      <c r="M14" s="10"/>
      <c r="N14" s="64"/>
      <c r="O14" s="10"/>
      <c r="P14" s="10"/>
      <c r="Q14" s="10"/>
      <c r="R14" s="10"/>
      <c r="S14" s="318">
        <v>58426</v>
      </c>
      <c r="T14" s="335"/>
    </row>
    <row r="15" spans="3:20" ht="21.75" customHeight="1">
      <c r="C15" s="63" t="s">
        <v>18</v>
      </c>
      <c r="D15" s="318">
        <v>54308</v>
      </c>
      <c r="E15" s="319"/>
      <c r="F15" s="319"/>
      <c r="G15" s="319"/>
      <c r="H15" s="320"/>
      <c r="I15" s="64"/>
      <c r="J15" s="10"/>
      <c r="K15" s="10"/>
      <c r="L15" s="10"/>
      <c r="M15" s="10"/>
      <c r="N15" s="64"/>
      <c r="O15" s="10"/>
      <c r="P15" s="10"/>
      <c r="Q15" s="10"/>
      <c r="R15" s="10"/>
      <c r="S15" s="318">
        <v>54466</v>
      </c>
      <c r="T15" s="335"/>
    </row>
    <row r="16" spans="3:20" ht="21.75" customHeight="1">
      <c r="C16" s="65" t="s">
        <v>19</v>
      </c>
      <c r="D16" s="318">
        <v>1157</v>
      </c>
      <c r="E16" s="319"/>
      <c r="F16" s="319"/>
      <c r="G16" s="319"/>
      <c r="H16" s="320"/>
      <c r="I16" s="64"/>
      <c r="J16" s="10"/>
      <c r="K16" s="10"/>
      <c r="L16" s="10"/>
      <c r="M16" s="10"/>
      <c r="N16" s="64"/>
      <c r="O16" s="10"/>
      <c r="P16" s="10"/>
      <c r="Q16" s="10"/>
      <c r="R16" s="10"/>
      <c r="S16" s="318">
        <v>1158</v>
      </c>
      <c r="T16" s="335"/>
    </row>
    <row r="17" spans="3:20" ht="21.75" customHeight="1">
      <c r="C17" s="65" t="s">
        <v>20</v>
      </c>
      <c r="D17" s="318">
        <v>645</v>
      </c>
      <c r="E17" s="319"/>
      <c r="F17" s="319"/>
      <c r="G17" s="319"/>
      <c r="H17" s="320"/>
      <c r="I17" s="64"/>
      <c r="J17" s="10"/>
      <c r="K17" s="10"/>
      <c r="L17" s="10"/>
      <c r="M17" s="10"/>
      <c r="N17" s="64"/>
      <c r="O17" s="10"/>
      <c r="P17" s="10"/>
      <c r="Q17" s="10"/>
      <c r="R17" s="10"/>
      <c r="S17" s="318">
        <v>651</v>
      </c>
      <c r="T17" s="335"/>
    </row>
    <row r="18" spans="3:20" ht="21.75" customHeight="1" thickBot="1">
      <c r="C18" s="66" t="s">
        <v>2</v>
      </c>
      <c r="D18" s="321">
        <f>SUM(D14:H15)</f>
        <v>112749</v>
      </c>
      <c r="E18" s="322"/>
      <c r="F18" s="322"/>
      <c r="G18" s="322"/>
      <c r="H18" s="323"/>
      <c r="I18" s="67" t="s">
        <v>21</v>
      </c>
      <c r="J18" s="68"/>
      <c r="K18" s="322">
        <v>529</v>
      </c>
      <c r="L18" s="322"/>
      <c r="M18" s="323"/>
      <c r="N18" s="67" t="s">
        <v>22</v>
      </c>
      <c r="O18" s="68"/>
      <c r="P18" s="322">
        <v>386</v>
      </c>
      <c r="Q18" s="322"/>
      <c r="R18" s="323"/>
      <c r="S18" s="321">
        <f>SUM(S14:T15)</f>
        <v>112892</v>
      </c>
      <c r="T18" s="334"/>
    </row>
    <row r="19" ht="15" customHeight="1"/>
    <row r="20" ht="19.5" customHeight="1">
      <c r="B20" s="16" t="s">
        <v>57</v>
      </c>
    </row>
    <row r="21" ht="4.5" customHeight="1" thickBot="1"/>
    <row r="22" spans="3:20" ht="24.75" customHeight="1">
      <c r="C22" s="324" t="s">
        <v>58</v>
      </c>
      <c r="D22" s="60" t="s">
        <v>5</v>
      </c>
      <c r="E22" s="61"/>
      <c r="F22" s="69"/>
      <c r="G22" s="60" t="s">
        <v>6</v>
      </c>
      <c r="H22" s="61"/>
      <c r="I22" s="69"/>
      <c r="J22" s="60" t="s">
        <v>23</v>
      </c>
      <c r="K22" s="61"/>
      <c r="L22" s="69"/>
      <c r="M22" s="328" t="s">
        <v>36</v>
      </c>
      <c r="N22" s="329"/>
      <c r="O22" s="330"/>
      <c r="P22" s="60" t="s">
        <v>1</v>
      </c>
      <c r="Q22" s="61"/>
      <c r="R22" s="69"/>
      <c r="S22" s="70" t="s">
        <v>2</v>
      </c>
      <c r="T22" s="71"/>
    </row>
    <row r="23" spans="3:20" ht="21.75" customHeight="1">
      <c r="C23" s="325"/>
      <c r="D23" s="318">
        <v>91</v>
      </c>
      <c r="E23" s="319"/>
      <c r="F23" s="320"/>
      <c r="G23" s="318">
        <v>2</v>
      </c>
      <c r="H23" s="319"/>
      <c r="I23" s="320"/>
      <c r="J23" s="318">
        <v>427</v>
      </c>
      <c r="K23" s="319"/>
      <c r="L23" s="320"/>
      <c r="M23" s="318">
        <v>0</v>
      </c>
      <c r="N23" s="319"/>
      <c r="O23" s="320"/>
      <c r="P23" s="318">
        <v>9</v>
      </c>
      <c r="Q23" s="319"/>
      <c r="R23" s="320"/>
      <c r="S23" s="79">
        <f>SUM(D23:R23)</f>
        <v>529</v>
      </c>
      <c r="T23" s="11"/>
    </row>
    <row r="24" spans="3:20" ht="24.75" customHeight="1">
      <c r="C24" s="326" t="s">
        <v>59</v>
      </c>
      <c r="D24" s="72" t="s">
        <v>7</v>
      </c>
      <c r="E24" s="73"/>
      <c r="F24" s="74"/>
      <c r="G24" s="72" t="s">
        <v>8</v>
      </c>
      <c r="H24" s="73"/>
      <c r="I24" s="74"/>
      <c r="J24" s="72" t="s">
        <v>9</v>
      </c>
      <c r="K24" s="73"/>
      <c r="L24" s="74"/>
      <c r="M24" s="331" t="s">
        <v>37</v>
      </c>
      <c r="N24" s="332"/>
      <c r="O24" s="333"/>
      <c r="P24" s="72" t="s">
        <v>110</v>
      </c>
      <c r="Q24" s="73"/>
      <c r="R24" s="74"/>
      <c r="S24" s="75" t="s">
        <v>2</v>
      </c>
      <c r="T24" s="71"/>
    </row>
    <row r="25" spans="3:20" ht="21.75" customHeight="1" thickBot="1">
      <c r="C25" s="327"/>
      <c r="D25" s="321">
        <v>95</v>
      </c>
      <c r="E25" s="322"/>
      <c r="F25" s="323"/>
      <c r="G25" s="321">
        <v>0</v>
      </c>
      <c r="H25" s="322"/>
      <c r="I25" s="323"/>
      <c r="J25" s="321">
        <v>283</v>
      </c>
      <c r="K25" s="322"/>
      <c r="L25" s="323"/>
      <c r="M25" s="321">
        <v>0</v>
      </c>
      <c r="N25" s="322"/>
      <c r="O25" s="323"/>
      <c r="P25" s="321">
        <v>8</v>
      </c>
      <c r="Q25" s="322"/>
      <c r="R25" s="323"/>
      <c r="S25" s="80">
        <f>SUM(D25:R25)</f>
        <v>386</v>
      </c>
      <c r="T25" s="76"/>
    </row>
    <row r="26" ht="15" customHeight="1"/>
    <row r="30" ht="24" customHeight="1">
      <c r="J30" s="53"/>
    </row>
    <row r="32" spans="13:16" ht="24" customHeight="1">
      <c r="M32" s="53"/>
      <c r="N32" s="53"/>
      <c r="O32" s="53"/>
      <c r="P32" s="53"/>
    </row>
    <row r="33" spans="13:16" ht="24" customHeight="1">
      <c r="M33" s="53"/>
      <c r="N33" s="53"/>
      <c r="O33" s="53"/>
      <c r="P33" s="53"/>
    </row>
    <row r="34" spans="13:16" ht="24" customHeight="1">
      <c r="M34" s="53"/>
      <c r="N34" s="53"/>
      <c r="O34" s="53"/>
      <c r="P34" s="53"/>
    </row>
    <row r="35" spans="13:16" ht="24" customHeight="1">
      <c r="M35" s="53"/>
      <c r="N35" s="53"/>
      <c r="O35" s="53"/>
      <c r="P35" s="53"/>
    </row>
  </sheetData>
  <sheetProtection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">
      <selection activeCell="O15" sqref="O15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平成２９年８月月報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39</v>
      </c>
    </row>
    <row r="11" spans="3:17" s="15" customFormat="1" ht="18.75" customHeight="1">
      <c r="C11" s="293"/>
      <c r="D11" s="294"/>
      <c r="E11" s="295"/>
      <c r="F11" s="296" t="s">
        <v>40</v>
      </c>
      <c r="G11" s="296" t="s">
        <v>41</v>
      </c>
      <c r="H11" s="297" t="s">
        <v>42</v>
      </c>
      <c r="I11" s="298" t="s">
        <v>43</v>
      </c>
      <c r="J11" s="299" t="s">
        <v>10</v>
      </c>
      <c r="K11" s="300" t="s">
        <v>11</v>
      </c>
      <c r="L11" s="300" t="s">
        <v>12</v>
      </c>
      <c r="M11" s="300" t="s">
        <v>13</v>
      </c>
      <c r="N11" s="300" t="s">
        <v>14</v>
      </c>
      <c r="O11" s="301" t="s">
        <v>2</v>
      </c>
      <c r="P11" s="302" t="s">
        <v>44</v>
      </c>
      <c r="Q11" s="3"/>
    </row>
    <row r="12" spans="3:17" s="15" customFormat="1" ht="18.75" customHeight="1">
      <c r="C12" s="303" t="s">
        <v>25</v>
      </c>
      <c r="D12" s="304"/>
      <c r="E12" s="304"/>
      <c r="F12" s="288">
        <f>SUM(F13:F14)</f>
        <v>4261</v>
      </c>
      <c r="G12" s="288">
        <f>SUM(G13:G14)</f>
        <v>3220</v>
      </c>
      <c r="H12" s="288">
        <f>SUM(H13:H14)</f>
        <v>7481</v>
      </c>
      <c r="I12" s="305"/>
      <c r="J12" s="289">
        <f aca="true" t="shared" si="0" ref="J12:O12">SUM(J13:J14)</f>
        <v>3852</v>
      </c>
      <c r="K12" s="289">
        <f t="shared" si="0"/>
        <v>2409</v>
      </c>
      <c r="L12" s="289">
        <f t="shared" si="0"/>
        <v>2646</v>
      </c>
      <c r="M12" s="289">
        <f t="shared" si="0"/>
        <v>1728</v>
      </c>
      <c r="N12" s="289">
        <f t="shared" si="0"/>
        <v>1651</v>
      </c>
      <c r="O12" s="289">
        <f t="shared" si="0"/>
        <v>12286</v>
      </c>
      <c r="P12" s="306">
        <f>H12+O12</f>
        <v>19767</v>
      </c>
      <c r="Q12" s="3"/>
    </row>
    <row r="13" spans="3:17" s="15" customFormat="1" ht="18.75" customHeight="1">
      <c r="C13" s="303"/>
      <c r="D13" s="307" t="s">
        <v>17</v>
      </c>
      <c r="E13" s="308"/>
      <c r="F13" s="288">
        <v>555</v>
      </c>
      <c r="G13" s="288">
        <v>410</v>
      </c>
      <c r="H13" s="309">
        <f>SUM(F13:G13)</f>
        <v>965</v>
      </c>
      <c r="I13" s="310"/>
      <c r="J13" s="289">
        <v>455</v>
      </c>
      <c r="K13" s="288">
        <v>307</v>
      </c>
      <c r="L13" s="288">
        <v>280</v>
      </c>
      <c r="M13" s="288">
        <v>188</v>
      </c>
      <c r="N13" s="288">
        <v>198</v>
      </c>
      <c r="O13" s="288">
        <f>SUM(I13:N13)</f>
        <v>1428</v>
      </c>
      <c r="P13" s="306">
        <f>H13+O13</f>
        <v>2393</v>
      </c>
      <c r="Q13" s="3"/>
    </row>
    <row r="14" spans="3:17" s="15" customFormat="1" ht="18.75" customHeight="1">
      <c r="C14" s="303"/>
      <c r="D14" s="308" t="s">
        <v>26</v>
      </c>
      <c r="E14" s="308"/>
      <c r="F14" s="288">
        <v>3706</v>
      </c>
      <c r="G14" s="288">
        <v>2810</v>
      </c>
      <c r="H14" s="309">
        <f>SUM(F14:G14)</f>
        <v>6516</v>
      </c>
      <c r="I14" s="310"/>
      <c r="J14" s="289">
        <v>3397</v>
      </c>
      <c r="K14" s="288">
        <v>2102</v>
      </c>
      <c r="L14" s="288">
        <v>2366</v>
      </c>
      <c r="M14" s="288">
        <v>1540</v>
      </c>
      <c r="N14" s="288">
        <v>1453</v>
      </c>
      <c r="O14" s="288">
        <f>SUM(I14:N14)</f>
        <v>10858</v>
      </c>
      <c r="P14" s="306">
        <f>H14+O14</f>
        <v>17374</v>
      </c>
      <c r="Q14" s="3"/>
    </row>
    <row r="15" spans="3:17" s="15" customFormat="1" ht="18.75" customHeight="1">
      <c r="C15" s="303" t="s">
        <v>27</v>
      </c>
      <c r="D15" s="304"/>
      <c r="E15" s="304"/>
      <c r="F15" s="288">
        <v>60</v>
      </c>
      <c r="G15" s="288">
        <v>68</v>
      </c>
      <c r="H15" s="309">
        <f>SUM(F15:G15)</f>
        <v>128</v>
      </c>
      <c r="I15" s="310"/>
      <c r="J15" s="289">
        <v>120</v>
      </c>
      <c r="K15" s="288">
        <v>45</v>
      </c>
      <c r="L15" s="288">
        <v>49</v>
      </c>
      <c r="M15" s="288">
        <v>41</v>
      </c>
      <c r="N15" s="288">
        <v>65</v>
      </c>
      <c r="O15" s="288">
        <f>SUM(I15:N15)</f>
        <v>320</v>
      </c>
      <c r="P15" s="306">
        <f>H15+O15</f>
        <v>448</v>
      </c>
      <c r="Q15" s="3"/>
    </row>
    <row r="16" spans="3:17" s="15" customFormat="1" ht="18.75" customHeight="1" thickBot="1">
      <c r="C16" s="311" t="s">
        <v>28</v>
      </c>
      <c r="D16" s="312"/>
      <c r="E16" s="312"/>
      <c r="F16" s="290">
        <f>F12+F15</f>
        <v>4321</v>
      </c>
      <c r="G16" s="290">
        <f>G12+G15</f>
        <v>3288</v>
      </c>
      <c r="H16" s="313">
        <f>SUM(F16:G16)</f>
        <v>7609</v>
      </c>
      <c r="I16" s="314"/>
      <c r="J16" s="291">
        <f>J12+J15</f>
        <v>3972</v>
      </c>
      <c r="K16" s="290">
        <f>K12+K15</f>
        <v>2454</v>
      </c>
      <c r="L16" s="290">
        <f>L12+L15</f>
        <v>2695</v>
      </c>
      <c r="M16" s="290">
        <f>M12+M15</f>
        <v>1769</v>
      </c>
      <c r="N16" s="290">
        <f>N12+N15</f>
        <v>1716</v>
      </c>
      <c r="O16" s="290">
        <f>SUM(I16:N16)</f>
        <v>12606</v>
      </c>
      <c r="P16" s="315">
        <f>H16+O16</f>
        <v>20215</v>
      </c>
      <c r="Q16" s="3"/>
    </row>
    <row r="17" spans="3:17" s="15" customFormat="1" ht="18.75" customHeight="1">
      <c r="C17" s="23"/>
      <c r="D17" s="24"/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</row>
    <row r="18" spans="2:5" s="15" customFormat="1" ht="18.75" customHeight="1" thickBot="1">
      <c r="B18" s="16" t="s">
        <v>45</v>
      </c>
      <c r="C18" s="23"/>
      <c r="D18" s="23"/>
      <c r="E18" s="23"/>
    </row>
    <row r="19" spans="3:16" s="15" customFormat="1" ht="18.75" customHeight="1">
      <c r="C19" s="27"/>
      <c r="D19" s="28"/>
      <c r="E19" s="29"/>
      <c r="F19" s="336" t="s">
        <v>46</v>
      </c>
      <c r="G19" s="337"/>
      <c r="H19" s="338"/>
      <c r="I19" s="342" t="s">
        <v>47</v>
      </c>
      <c r="J19" s="337"/>
      <c r="K19" s="337"/>
      <c r="L19" s="337"/>
      <c r="M19" s="337"/>
      <c r="N19" s="337"/>
      <c r="O19" s="338"/>
      <c r="P19" s="339" t="s">
        <v>44</v>
      </c>
    </row>
    <row r="20" spans="3:17" s="15" customFormat="1" ht="18.75" customHeight="1">
      <c r="C20" s="30"/>
      <c r="D20" s="20"/>
      <c r="E20" s="31"/>
      <c r="F20" s="32" t="s">
        <v>60</v>
      </c>
      <c r="G20" s="32" t="s">
        <v>61</v>
      </c>
      <c r="H20" s="33" t="s">
        <v>42</v>
      </c>
      <c r="I20" s="34" t="s">
        <v>43</v>
      </c>
      <c r="J20" s="35" t="s">
        <v>10</v>
      </c>
      <c r="K20" s="36" t="s">
        <v>11</v>
      </c>
      <c r="L20" s="36" t="s">
        <v>12</v>
      </c>
      <c r="M20" s="36" t="s">
        <v>13</v>
      </c>
      <c r="N20" s="36" t="s">
        <v>14</v>
      </c>
      <c r="O20" s="37" t="s">
        <v>2</v>
      </c>
      <c r="P20" s="341"/>
      <c r="Q20" s="3"/>
    </row>
    <row r="21" spans="3:17" s="15" customFormat="1" ht="18.75" customHeight="1">
      <c r="C21" s="30" t="s">
        <v>29</v>
      </c>
      <c r="D21" s="20"/>
      <c r="E21" s="20"/>
      <c r="F21" s="81">
        <v>2395</v>
      </c>
      <c r="G21" s="81">
        <v>2229</v>
      </c>
      <c r="H21" s="82">
        <f>SUM(F21:G21)</f>
        <v>4624</v>
      </c>
      <c r="I21" s="83">
        <v>0</v>
      </c>
      <c r="J21" s="85">
        <v>3107</v>
      </c>
      <c r="K21" s="81">
        <v>1872</v>
      </c>
      <c r="L21" s="81">
        <v>1597</v>
      </c>
      <c r="M21" s="81">
        <v>840</v>
      </c>
      <c r="N21" s="81">
        <v>737</v>
      </c>
      <c r="O21" s="91">
        <f>SUM(I21:N21)</f>
        <v>8153</v>
      </c>
      <c r="P21" s="84">
        <f>O21+H21</f>
        <v>12777</v>
      </c>
      <c r="Q21" s="3"/>
    </row>
    <row r="22" spans="3:17" s="15" customFormat="1" ht="18.75" customHeight="1">
      <c r="C22" s="30" t="s">
        <v>30</v>
      </c>
      <c r="D22" s="20"/>
      <c r="E22" s="20"/>
      <c r="F22" s="81">
        <v>28</v>
      </c>
      <c r="G22" s="81">
        <v>54</v>
      </c>
      <c r="H22" s="82">
        <f>SUM(F22:G22)</f>
        <v>82</v>
      </c>
      <c r="I22" s="83">
        <v>0</v>
      </c>
      <c r="J22" s="85">
        <v>96</v>
      </c>
      <c r="K22" s="81">
        <v>36</v>
      </c>
      <c r="L22" s="81">
        <v>33</v>
      </c>
      <c r="M22" s="81">
        <v>25</v>
      </c>
      <c r="N22" s="81">
        <v>38</v>
      </c>
      <c r="O22" s="91">
        <f>SUM(I22:N22)</f>
        <v>228</v>
      </c>
      <c r="P22" s="84">
        <f>O22+H22</f>
        <v>310</v>
      </c>
      <c r="Q22" s="3"/>
    </row>
    <row r="23" spans="3:17" s="15" customFormat="1" ht="18.75" customHeight="1" thickBot="1">
      <c r="C23" s="21" t="s">
        <v>28</v>
      </c>
      <c r="D23" s="22"/>
      <c r="E23" s="22"/>
      <c r="F23" s="86">
        <f>SUM(F21:F22)</f>
        <v>2423</v>
      </c>
      <c r="G23" s="86">
        <f aca="true" t="shared" si="1" ref="G23:N23">SUM(G21:G22)</f>
        <v>2283</v>
      </c>
      <c r="H23" s="87">
        <f>SUM(F23:G23)</f>
        <v>4706</v>
      </c>
      <c r="I23" s="88">
        <f t="shared" si="1"/>
        <v>0</v>
      </c>
      <c r="J23" s="90">
        <f t="shared" si="1"/>
        <v>3203</v>
      </c>
      <c r="K23" s="90">
        <f t="shared" si="1"/>
        <v>1908</v>
      </c>
      <c r="L23" s="86">
        <f t="shared" si="1"/>
        <v>1630</v>
      </c>
      <c r="M23" s="86">
        <f t="shared" si="1"/>
        <v>865</v>
      </c>
      <c r="N23" s="86">
        <f t="shared" si="1"/>
        <v>775</v>
      </c>
      <c r="O23" s="92">
        <f>SUM(I23:N23)</f>
        <v>8381</v>
      </c>
      <c r="P23" s="89">
        <f>O23+H23</f>
        <v>13087</v>
      </c>
      <c r="Q23" s="3"/>
    </row>
    <row r="24" spans="3:5" s="15" customFormat="1" ht="18.75" customHeight="1">
      <c r="C24" s="23"/>
      <c r="D24" s="23"/>
      <c r="E24" s="23"/>
    </row>
    <row r="25" spans="2:5" s="15" customFormat="1" ht="18.75" customHeight="1" thickBot="1">
      <c r="B25" s="16" t="s">
        <v>48</v>
      </c>
      <c r="C25" s="23"/>
      <c r="D25" s="23"/>
      <c r="E25" s="23"/>
    </row>
    <row r="26" spans="3:16" s="15" customFormat="1" ht="18.75" customHeight="1">
      <c r="C26" s="27"/>
      <c r="D26" s="28"/>
      <c r="E26" s="29"/>
      <c r="F26" s="336" t="s">
        <v>46</v>
      </c>
      <c r="G26" s="337"/>
      <c r="H26" s="338"/>
      <c r="I26" s="342" t="s">
        <v>47</v>
      </c>
      <c r="J26" s="343"/>
      <c r="K26" s="337"/>
      <c r="L26" s="337"/>
      <c r="M26" s="337"/>
      <c r="N26" s="337"/>
      <c r="O26" s="338"/>
      <c r="P26" s="339" t="s">
        <v>44</v>
      </c>
    </row>
    <row r="27" spans="3:17" s="15" customFormat="1" ht="18.75" customHeight="1">
      <c r="C27" s="30"/>
      <c r="D27" s="20"/>
      <c r="E27" s="31"/>
      <c r="F27" s="32" t="s">
        <v>60</v>
      </c>
      <c r="G27" s="32" t="s">
        <v>61</v>
      </c>
      <c r="H27" s="33" t="s">
        <v>42</v>
      </c>
      <c r="I27" s="34" t="s">
        <v>43</v>
      </c>
      <c r="J27" s="35" t="s">
        <v>10</v>
      </c>
      <c r="K27" s="36" t="s">
        <v>11</v>
      </c>
      <c r="L27" s="36" t="s">
        <v>12</v>
      </c>
      <c r="M27" s="36" t="s">
        <v>13</v>
      </c>
      <c r="N27" s="36" t="s">
        <v>14</v>
      </c>
      <c r="O27" s="37" t="s">
        <v>2</v>
      </c>
      <c r="P27" s="341"/>
      <c r="Q27" s="3"/>
    </row>
    <row r="28" spans="3:17" s="15" customFormat="1" ht="18.75" customHeight="1">
      <c r="C28" s="30" t="s">
        <v>29</v>
      </c>
      <c r="D28" s="20"/>
      <c r="E28" s="20"/>
      <c r="F28" s="81">
        <v>5</v>
      </c>
      <c r="G28" s="81">
        <v>26</v>
      </c>
      <c r="H28" s="82">
        <f>SUM(F28:G28)</f>
        <v>31</v>
      </c>
      <c r="I28" s="83">
        <v>0</v>
      </c>
      <c r="J28" s="85">
        <v>769</v>
      </c>
      <c r="K28" s="81">
        <v>449</v>
      </c>
      <c r="L28" s="81">
        <v>469</v>
      </c>
      <c r="M28" s="81">
        <v>204</v>
      </c>
      <c r="N28" s="81">
        <v>155</v>
      </c>
      <c r="O28" s="91">
        <f>SUM(I28:N28)</f>
        <v>2046</v>
      </c>
      <c r="P28" s="84">
        <f>O28+H28</f>
        <v>2077</v>
      </c>
      <c r="Q28" s="3"/>
    </row>
    <row r="29" spans="3:17" s="15" customFormat="1" ht="18.75" customHeight="1">
      <c r="C29" s="30" t="s">
        <v>30</v>
      </c>
      <c r="D29" s="20"/>
      <c r="E29" s="20"/>
      <c r="F29" s="81">
        <v>0</v>
      </c>
      <c r="G29" s="81">
        <v>0</v>
      </c>
      <c r="H29" s="82">
        <f>SUM(F29:G29)</f>
        <v>0</v>
      </c>
      <c r="I29" s="83">
        <v>0</v>
      </c>
      <c r="J29" s="85">
        <v>21</v>
      </c>
      <c r="K29" s="81">
        <v>6</v>
      </c>
      <c r="L29" s="81">
        <v>8</v>
      </c>
      <c r="M29" s="81">
        <v>7</v>
      </c>
      <c r="N29" s="81">
        <v>5</v>
      </c>
      <c r="O29" s="91">
        <f>SUM(I29:N29)</f>
        <v>47</v>
      </c>
      <c r="P29" s="84">
        <f>O29+H29</f>
        <v>47</v>
      </c>
      <c r="Q29" s="3"/>
    </row>
    <row r="30" spans="3:17" s="15" customFormat="1" ht="18.75" customHeight="1" thickBot="1">
      <c r="C30" s="21" t="s">
        <v>28</v>
      </c>
      <c r="D30" s="22"/>
      <c r="E30" s="22"/>
      <c r="F30" s="86">
        <f>SUM(F28:F29)</f>
        <v>5</v>
      </c>
      <c r="G30" s="86">
        <f>SUM(G28:G29)</f>
        <v>26</v>
      </c>
      <c r="H30" s="87">
        <f>SUM(F30:G30)</f>
        <v>31</v>
      </c>
      <c r="I30" s="88">
        <f aca="true" t="shared" si="2" ref="I30:N30">SUM(I28:I29)</f>
        <v>0</v>
      </c>
      <c r="J30" s="90">
        <f t="shared" si="2"/>
        <v>790</v>
      </c>
      <c r="K30" s="86">
        <f t="shared" si="2"/>
        <v>455</v>
      </c>
      <c r="L30" s="86">
        <f t="shared" si="2"/>
        <v>477</v>
      </c>
      <c r="M30" s="86">
        <f t="shared" si="2"/>
        <v>211</v>
      </c>
      <c r="N30" s="86">
        <f t="shared" si="2"/>
        <v>160</v>
      </c>
      <c r="O30" s="92">
        <f>SUM(I30:N30)</f>
        <v>2093</v>
      </c>
      <c r="P30" s="89">
        <f>O30+H30</f>
        <v>2124</v>
      </c>
      <c r="Q30" s="3"/>
    </row>
    <row r="31" s="15" customFormat="1" ht="18.75" customHeight="1"/>
    <row r="32" s="15" customFormat="1" ht="18.75" customHeight="1" thickBot="1">
      <c r="B32" s="16" t="s">
        <v>49</v>
      </c>
    </row>
    <row r="33" spans="2:15" s="15" customFormat="1" ht="18.75" customHeight="1">
      <c r="B33" s="16"/>
      <c r="C33" s="27"/>
      <c r="D33" s="28"/>
      <c r="E33" s="29"/>
      <c r="F33" s="336" t="s">
        <v>46</v>
      </c>
      <c r="G33" s="337"/>
      <c r="H33" s="338"/>
      <c r="I33" s="344" t="s">
        <v>38</v>
      </c>
      <c r="J33" s="337"/>
      <c r="K33" s="337"/>
      <c r="L33" s="337"/>
      <c r="M33" s="337"/>
      <c r="N33" s="338"/>
      <c r="O33" s="339" t="s">
        <v>44</v>
      </c>
    </row>
    <row r="34" spans="2:15" s="15" customFormat="1" ht="18.75" customHeight="1" thickBot="1">
      <c r="B34" s="16"/>
      <c r="C34" s="30"/>
      <c r="D34" s="20"/>
      <c r="E34" s="31"/>
      <c r="F34" s="38" t="s">
        <v>60</v>
      </c>
      <c r="G34" s="38" t="s">
        <v>61</v>
      </c>
      <c r="H34" s="39" t="s">
        <v>42</v>
      </c>
      <c r="I34" s="40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2" t="s">
        <v>2</v>
      </c>
      <c r="O34" s="340"/>
    </row>
    <row r="35" spans="3:15" s="15" customFormat="1" ht="18.75" customHeight="1">
      <c r="C35" s="43" t="s">
        <v>31</v>
      </c>
      <c r="D35" s="44"/>
      <c r="E35" s="19"/>
      <c r="F35" s="93">
        <f>SUM(F36:F37)</f>
        <v>0</v>
      </c>
      <c r="G35" s="93">
        <f>SUM(G36:G37)</f>
        <v>0</v>
      </c>
      <c r="H35" s="94">
        <f aca="true" t="shared" si="3" ref="H35:H43">SUM(F35:G35)</f>
        <v>0</v>
      </c>
      <c r="I35" s="292">
        <f aca="true" t="shared" si="4" ref="I35:N35">I36+I37</f>
        <v>20</v>
      </c>
      <c r="J35" s="292">
        <f t="shared" si="4"/>
        <v>71</v>
      </c>
      <c r="K35" s="292">
        <f t="shared" si="4"/>
        <v>547</v>
      </c>
      <c r="L35" s="292">
        <f t="shared" si="4"/>
        <v>456</v>
      </c>
      <c r="M35" s="292">
        <f t="shared" si="4"/>
        <v>454</v>
      </c>
      <c r="N35" s="93">
        <f t="shared" si="4"/>
        <v>1548</v>
      </c>
      <c r="O35" s="96">
        <f aca="true" t="shared" si="5" ref="O35:O43">SUM(H35+N35)</f>
        <v>1548</v>
      </c>
    </row>
    <row r="36" spans="3:15" s="15" customFormat="1" ht="18.75" customHeight="1">
      <c r="C36" s="45" t="s">
        <v>29</v>
      </c>
      <c r="D36" s="46"/>
      <c r="E36" s="47"/>
      <c r="F36" s="85">
        <v>0</v>
      </c>
      <c r="G36" s="85">
        <v>0</v>
      </c>
      <c r="H36" s="82">
        <f t="shared" si="3"/>
        <v>0</v>
      </c>
      <c r="I36" s="289">
        <v>20</v>
      </c>
      <c r="J36" s="288">
        <v>70</v>
      </c>
      <c r="K36" s="288">
        <v>545</v>
      </c>
      <c r="L36" s="288">
        <v>454</v>
      </c>
      <c r="M36" s="288">
        <v>446</v>
      </c>
      <c r="N36" s="91">
        <f>SUM(I36:M36)</f>
        <v>1535</v>
      </c>
      <c r="O36" s="84">
        <f t="shared" si="5"/>
        <v>1535</v>
      </c>
    </row>
    <row r="37" spans="3:15" s="15" customFormat="1" ht="18.75" customHeight="1" thickBot="1">
      <c r="C37" s="45" t="s">
        <v>30</v>
      </c>
      <c r="D37" s="46"/>
      <c r="E37" s="48"/>
      <c r="F37" s="90">
        <v>0</v>
      </c>
      <c r="G37" s="90">
        <v>0</v>
      </c>
      <c r="H37" s="87">
        <f t="shared" si="3"/>
        <v>0</v>
      </c>
      <c r="I37" s="291">
        <v>0</v>
      </c>
      <c r="J37" s="290">
        <v>1</v>
      </c>
      <c r="K37" s="290">
        <v>2</v>
      </c>
      <c r="L37" s="290">
        <v>2</v>
      </c>
      <c r="M37" s="290">
        <v>8</v>
      </c>
      <c r="N37" s="91">
        <f>SUM(I37:M37)</f>
        <v>13</v>
      </c>
      <c r="O37" s="89">
        <f t="shared" si="5"/>
        <v>13</v>
      </c>
    </row>
    <row r="38" spans="3:15" s="15" customFormat="1" ht="18.75" customHeight="1">
      <c r="C38" s="43" t="s">
        <v>50</v>
      </c>
      <c r="D38" s="44"/>
      <c r="E38" s="18"/>
      <c r="F38" s="93">
        <f>SUM(F39:F40)</f>
        <v>0</v>
      </c>
      <c r="G38" s="93">
        <f>SUM(G39:G40)</f>
        <v>0</v>
      </c>
      <c r="H38" s="94">
        <f t="shared" si="3"/>
        <v>0</v>
      </c>
      <c r="I38" s="292">
        <f aca="true" t="shared" si="6" ref="I38:N38">I39+I40</f>
        <v>135</v>
      </c>
      <c r="J38" s="292">
        <f t="shared" si="6"/>
        <v>186</v>
      </c>
      <c r="K38" s="292">
        <f t="shared" si="6"/>
        <v>277</v>
      </c>
      <c r="L38" s="292">
        <f t="shared" si="6"/>
        <v>198</v>
      </c>
      <c r="M38" s="292">
        <f t="shared" si="6"/>
        <v>155</v>
      </c>
      <c r="N38" s="93">
        <f t="shared" si="6"/>
        <v>951</v>
      </c>
      <c r="O38" s="96">
        <f t="shared" si="5"/>
        <v>951</v>
      </c>
    </row>
    <row r="39" spans="3:15" s="15" customFormat="1" ht="18.75" customHeight="1">
      <c r="C39" s="45" t="s">
        <v>29</v>
      </c>
      <c r="D39" s="46"/>
      <c r="E39" s="46"/>
      <c r="F39" s="85">
        <v>0</v>
      </c>
      <c r="G39" s="85">
        <v>0</v>
      </c>
      <c r="H39" s="82">
        <f t="shared" si="3"/>
        <v>0</v>
      </c>
      <c r="I39" s="289">
        <v>133</v>
      </c>
      <c r="J39" s="288">
        <v>185</v>
      </c>
      <c r="K39" s="288">
        <v>275</v>
      </c>
      <c r="L39" s="288">
        <v>192</v>
      </c>
      <c r="M39" s="288">
        <v>151</v>
      </c>
      <c r="N39" s="91">
        <f aca="true" t="shared" si="7" ref="N39:N44">SUM(I39:M39)</f>
        <v>936</v>
      </c>
      <c r="O39" s="84">
        <f t="shared" si="5"/>
        <v>936</v>
      </c>
    </row>
    <row r="40" spans="3:15" s="15" customFormat="1" ht="18.75" customHeight="1" thickBot="1">
      <c r="C40" s="45" t="s">
        <v>30</v>
      </c>
      <c r="D40" s="46"/>
      <c r="E40" s="46"/>
      <c r="F40" s="90">
        <v>0</v>
      </c>
      <c r="G40" s="90">
        <v>0</v>
      </c>
      <c r="H40" s="87">
        <f t="shared" si="3"/>
        <v>0</v>
      </c>
      <c r="I40" s="291">
        <v>2</v>
      </c>
      <c r="J40" s="290">
        <v>1</v>
      </c>
      <c r="K40" s="290">
        <v>2</v>
      </c>
      <c r="L40" s="290">
        <v>6</v>
      </c>
      <c r="M40" s="290">
        <v>4</v>
      </c>
      <c r="N40" s="92">
        <f t="shared" si="7"/>
        <v>15</v>
      </c>
      <c r="O40" s="89">
        <f t="shared" si="5"/>
        <v>15</v>
      </c>
    </row>
    <row r="41" spans="3:15" s="15" customFormat="1" ht="18.75" customHeight="1">
      <c r="C41" s="43" t="s">
        <v>51</v>
      </c>
      <c r="D41" s="44"/>
      <c r="E41" s="18"/>
      <c r="F41" s="93">
        <f>SUM(F42:F43)</f>
        <v>0</v>
      </c>
      <c r="G41" s="93">
        <f>SUM(G42:G43)</f>
        <v>0</v>
      </c>
      <c r="H41" s="94">
        <f t="shared" si="3"/>
        <v>0</v>
      </c>
      <c r="I41" s="292">
        <f aca="true" t="shared" si="8" ref="I41:N41">I42+I43</f>
        <v>1</v>
      </c>
      <c r="J41" s="292">
        <f>J42+J43</f>
        <v>1</v>
      </c>
      <c r="K41" s="292">
        <f>K42+K43</f>
        <v>5</v>
      </c>
      <c r="L41" s="292">
        <f t="shared" si="8"/>
        <v>13</v>
      </c>
      <c r="M41" s="292">
        <f t="shared" si="8"/>
        <v>46</v>
      </c>
      <c r="N41" s="93">
        <f t="shared" si="8"/>
        <v>66</v>
      </c>
      <c r="O41" s="96">
        <f t="shared" si="5"/>
        <v>66</v>
      </c>
    </row>
    <row r="42" spans="3:15" s="15" customFormat="1" ht="18.75" customHeight="1">
      <c r="C42" s="45" t="s">
        <v>29</v>
      </c>
      <c r="D42" s="46"/>
      <c r="E42" s="46"/>
      <c r="F42" s="85">
        <v>0</v>
      </c>
      <c r="G42" s="85">
        <v>0</v>
      </c>
      <c r="H42" s="82">
        <f t="shared" si="3"/>
        <v>0</v>
      </c>
      <c r="I42" s="289">
        <v>1</v>
      </c>
      <c r="J42" s="288">
        <v>1</v>
      </c>
      <c r="K42" s="288">
        <v>5</v>
      </c>
      <c r="L42" s="288">
        <v>12</v>
      </c>
      <c r="M42" s="288">
        <v>43</v>
      </c>
      <c r="N42" s="91">
        <f t="shared" si="7"/>
        <v>62</v>
      </c>
      <c r="O42" s="84">
        <f t="shared" si="5"/>
        <v>62</v>
      </c>
    </row>
    <row r="43" spans="3:15" s="15" customFormat="1" ht="18.75" customHeight="1" thickBot="1">
      <c r="C43" s="49" t="s">
        <v>30</v>
      </c>
      <c r="D43" s="50"/>
      <c r="E43" s="50"/>
      <c r="F43" s="90">
        <v>0</v>
      </c>
      <c r="G43" s="90">
        <v>0</v>
      </c>
      <c r="H43" s="87">
        <f t="shared" si="3"/>
        <v>0</v>
      </c>
      <c r="I43" s="291">
        <v>0</v>
      </c>
      <c r="J43" s="290">
        <v>0</v>
      </c>
      <c r="K43" s="290">
        <v>0</v>
      </c>
      <c r="L43" s="290">
        <v>1</v>
      </c>
      <c r="M43" s="290">
        <v>3</v>
      </c>
      <c r="N43" s="271">
        <f t="shared" si="7"/>
        <v>4</v>
      </c>
      <c r="O43" s="89">
        <f t="shared" si="5"/>
        <v>4</v>
      </c>
    </row>
    <row r="44" spans="3:15" s="15" customFormat="1" ht="18.75" customHeight="1" thickBot="1">
      <c r="C44" s="272" t="s">
        <v>28</v>
      </c>
      <c r="D44" s="273"/>
      <c r="E44" s="273"/>
      <c r="F44" s="97">
        <v>0</v>
      </c>
      <c r="G44" s="97">
        <v>0</v>
      </c>
      <c r="H44" s="98">
        <v>0</v>
      </c>
      <c r="I44" s="274">
        <v>156</v>
      </c>
      <c r="J44" s="274">
        <v>258</v>
      </c>
      <c r="K44" s="274">
        <v>826</v>
      </c>
      <c r="L44" s="274">
        <v>666</v>
      </c>
      <c r="M44" s="274">
        <v>652</v>
      </c>
      <c r="N44" s="275">
        <f t="shared" si="7"/>
        <v>2558</v>
      </c>
      <c r="O44" s="275">
        <f>SUM(N44)</f>
        <v>2558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4"/>
  <sheetViews>
    <sheetView view="pageBreakPreview" zoomScale="85" zoomScaleSheetLayoutView="85" zoomScalePageLayoutView="0" workbookViewId="0" topLeftCell="A6">
      <selection activeCell="J29" sqref="J29"/>
    </sheetView>
  </sheetViews>
  <sheetFormatPr defaultColWidth="9.00390625" defaultRowHeight="13.5"/>
  <cols>
    <col min="1" max="4" width="3.625" style="177" customWidth="1"/>
    <col min="5" max="5" width="21.25390625" style="177" customWidth="1"/>
    <col min="6" max="16" width="13.125" style="177" customWidth="1"/>
    <col min="17" max="16384" width="9.00390625" style="261" customWidth="1"/>
  </cols>
  <sheetData>
    <row r="1" ht="13.5">
      <c r="B1" s="177" t="s">
        <v>62</v>
      </c>
    </row>
    <row r="3" spans="2:9" ht="13.5">
      <c r="B3" s="177" t="s">
        <v>91</v>
      </c>
      <c r="H3" s="178" t="s">
        <v>119</v>
      </c>
      <c r="I3" s="269"/>
    </row>
    <row r="4" spans="3:9" ht="13.5">
      <c r="C4" s="177" t="s">
        <v>120</v>
      </c>
      <c r="H4" s="260" t="s">
        <v>121</v>
      </c>
      <c r="I4" s="269"/>
    </row>
    <row r="5" ht="13.5">
      <c r="C5" s="177" t="s">
        <v>122</v>
      </c>
    </row>
    <row r="6" ht="13.5" customHeight="1" thickBot="1"/>
    <row r="7" spans="3:16" ht="17.25" customHeight="1">
      <c r="C7" s="180" t="s">
        <v>92</v>
      </c>
      <c r="D7" s="181"/>
      <c r="E7" s="181"/>
      <c r="F7" s="182" t="s">
        <v>46</v>
      </c>
      <c r="G7" s="183"/>
      <c r="H7" s="184"/>
      <c r="I7" s="185" t="s">
        <v>47</v>
      </c>
      <c r="J7" s="183"/>
      <c r="K7" s="183"/>
      <c r="L7" s="183"/>
      <c r="M7" s="183"/>
      <c r="N7" s="183"/>
      <c r="O7" s="184"/>
      <c r="P7" s="186" t="s">
        <v>44</v>
      </c>
    </row>
    <row r="8" spans="3:16" ht="17.25" customHeight="1">
      <c r="C8" s="187"/>
      <c r="D8" s="188"/>
      <c r="E8" s="188"/>
      <c r="F8" s="189" t="s">
        <v>123</v>
      </c>
      <c r="G8" s="190" t="s">
        <v>124</v>
      </c>
      <c r="H8" s="191" t="s">
        <v>42</v>
      </c>
      <c r="I8" s="192" t="s">
        <v>43</v>
      </c>
      <c r="J8" s="190" t="s">
        <v>10</v>
      </c>
      <c r="K8" s="189" t="s">
        <v>11</v>
      </c>
      <c r="L8" s="189" t="s">
        <v>12</v>
      </c>
      <c r="M8" s="189" t="s">
        <v>13</v>
      </c>
      <c r="N8" s="190" t="s">
        <v>14</v>
      </c>
      <c r="O8" s="191" t="s">
        <v>2</v>
      </c>
      <c r="P8" s="193"/>
    </row>
    <row r="9" spans="3:16" ht="17.25" customHeight="1">
      <c r="C9" s="194" t="s">
        <v>93</v>
      </c>
      <c r="D9" s="195"/>
      <c r="E9" s="195"/>
      <c r="F9" s="196">
        <v>5911</v>
      </c>
      <c r="G9" s="197">
        <v>6173</v>
      </c>
      <c r="H9" s="198">
        <v>12084</v>
      </c>
      <c r="I9" s="199">
        <v>0</v>
      </c>
      <c r="J9" s="197">
        <v>10017</v>
      </c>
      <c r="K9" s="196">
        <v>6625</v>
      </c>
      <c r="L9" s="196">
        <v>6125</v>
      </c>
      <c r="M9" s="196">
        <v>3517</v>
      </c>
      <c r="N9" s="197">
        <v>3739</v>
      </c>
      <c r="O9" s="196">
        <v>30023</v>
      </c>
      <c r="P9" s="200">
        <v>42107</v>
      </c>
    </row>
    <row r="10" spans="3:16" ht="17.25" customHeight="1">
      <c r="C10" s="201"/>
      <c r="D10" s="202" t="s">
        <v>125</v>
      </c>
      <c r="E10" s="203"/>
      <c r="F10" s="204">
        <v>1519</v>
      </c>
      <c r="G10" s="205">
        <v>1605</v>
      </c>
      <c r="H10" s="206">
        <v>3124</v>
      </c>
      <c r="I10" s="207">
        <v>0</v>
      </c>
      <c r="J10" s="205">
        <v>3377</v>
      </c>
      <c r="K10" s="204">
        <v>2428</v>
      </c>
      <c r="L10" s="204">
        <v>2293</v>
      </c>
      <c r="M10" s="204">
        <v>1604</v>
      </c>
      <c r="N10" s="205">
        <v>2018</v>
      </c>
      <c r="O10" s="204">
        <v>11720</v>
      </c>
      <c r="P10" s="208">
        <v>14844</v>
      </c>
    </row>
    <row r="11" spans="3:16" ht="17.25" customHeight="1">
      <c r="C11" s="201"/>
      <c r="D11" s="209"/>
      <c r="E11" s="210" t="s">
        <v>126</v>
      </c>
      <c r="F11" s="211">
        <v>1069</v>
      </c>
      <c r="G11" s="212">
        <v>817</v>
      </c>
      <c r="H11" s="206">
        <v>1886</v>
      </c>
      <c r="I11" s="213">
        <v>0</v>
      </c>
      <c r="J11" s="212">
        <v>1560</v>
      </c>
      <c r="K11" s="211">
        <v>958</v>
      </c>
      <c r="L11" s="211">
        <v>775</v>
      </c>
      <c r="M11" s="211">
        <v>460</v>
      </c>
      <c r="N11" s="212">
        <v>603</v>
      </c>
      <c r="O11" s="204">
        <v>4356</v>
      </c>
      <c r="P11" s="208">
        <v>6242</v>
      </c>
    </row>
    <row r="12" spans="3:16" ht="17.25" customHeight="1">
      <c r="C12" s="201"/>
      <c r="D12" s="209"/>
      <c r="E12" s="210" t="s">
        <v>127</v>
      </c>
      <c r="F12" s="211">
        <v>0</v>
      </c>
      <c r="G12" s="212">
        <v>2</v>
      </c>
      <c r="H12" s="206">
        <v>2</v>
      </c>
      <c r="I12" s="213">
        <v>0</v>
      </c>
      <c r="J12" s="212">
        <v>8</v>
      </c>
      <c r="K12" s="211">
        <v>13</v>
      </c>
      <c r="L12" s="211">
        <v>24</v>
      </c>
      <c r="M12" s="211">
        <v>65</v>
      </c>
      <c r="N12" s="212">
        <v>169</v>
      </c>
      <c r="O12" s="204">
        <v>279</v>
      </c>
      <c r="P12" s="208">
        <v>281</v>
      </c>
    </row>
    <row r="13" spans="3:16" ht="17.25" customHeight="1">
      <c r="C13" s="201"/>
      <c r="D13" s="209"/>
      <c r="E13" s="210" t="s">
        <v>128</v>
      </c>
      <c r="F13" s="211">
        <v>194</v>
      </c>
      <c r="G13" s="212">
        <v>347</v>
      </c>
      <c r="H13" s="206">
        <v>541</v>
      </c>
      <c r="I13" s="213">
        <v>0</v>
      </c>
      <c r="J13" s="212">
        <v>685</v>
      </c>
      <c r="K13" s="211">
        <v>510</v>
      </c>
      <c r="L13" s="211">
        <v>430</v>
      </c>
      <c r="M13" s="211">
        <v>306</v>
      </c>
      <c r="N13" s="212">
        <v>390</v>
      </c>
      <c r="O13" s="204">
        <v>2321</v>
      </c>
      <c r="P13" s="208">
        <v>2862</v>
      </c>
    </row>
    <row r="14" spans="3:16" ht="17.25" customHeight="1">
      <c r="C14" s="201"/>
      <c r="D14" s="209"/>
      <c r="E14" s="210" t="s">
        <v>129</v>
      </c>
      <c r="F14" s="211">
        <v>16</v>
      </c>
      <c r="G14" s="212">
        <v>38</v>
      </c>
      <c r="H14" s="206">
        <v>54</v>
      </c>
      <c r="I14" s="213">
        <v>0</v>
      </c>
      <c r="J14" s="212">
        <v>56</v>
      </c>
      <c r="K14" s="211">
        <v>46</v>
      </c>
      <c r="L14" s="211">
        <v>53</v>
      </c>
      <c r="M14" s="211">
        <v>17</v>
      </c>
      <c r="N14" s="212">
        <v>33</v>
      </c>
      <c r="O14" s="204">
        <v>205</v>
      </c>
      <c r="P14" s="208">
        <v>259</v>
      </c>
    </row>
    <row r="15" spans="3:16" ht="17.25" customHeight="1">
      <c r="C15" s="201"/>
      <c r="D15" s="209"/>
      <c r="E15" s="210" t="s">
        <v>130</v>
      </c>
      <c r="F15" s="211">
        <v>240</v>
      </c>
      <c r="G15" s="212">
        <v>401</v>
      </c>
      <c r="H15" s="206">
        <v>641</v>
      </c>
      <c r="I15" s="213">
        <v>0</v>
      </c>
      <c r="J15" s="212">
        <v>1068</v>
      </c>
      <c r="K15" s="211">
        <v>901</v>
      </c>
      <c r="L15" s="211">
        <v>1011</v>
      </c>
      <c r="M15" s="211">
        <v>756</v>
      </c>
      <c r="N15" s="212">
        <v>823</v>
      </c>
      <c r="O15" s="204">
        <v>4559</v>
      </c>
      <c r="P15" s="208">
        <v>5200</v>
      </c>
    </row>
    <row r="16" spans="3:16" ht="17.25" customHeight="1">
      <c r="C16" s="201"/>
      <c r="D16" s="202" t="s">
        <v>94</v>
      </c>
      <c r="E16" s="214"/>
      <c r="F16" s="204">
        <v>1021</v>
      </c>
      <c r="G16" s="205">
        <v>1082</v>
      </c>
      <c r="H16" s="206">
        <v>2103</v>
      </c>
      <c r="I16" s="207">
        <v>0</v>
      </c>
      <c r="J16" s="205">
        <v>1523</v>
      </c>
      <c r="K16" s="204">
        <v>893</v>
      </c>
      <c r="L16" s="204">
        <v>746</v>
      </c>
      <c r="M16" s="204">
        <v>307</v>
      </c>
      <c r="N16" s="205">
        <v>229</v>
      </c>
      <c r="O16" s="204">
        <v>3698</v>
      </c>
      <c r="P16" s="208">
        <v>5801</v>
      </c>
    </row>
    <row r="17" spans="3:16" ht="17.25" customHeight="1">
      <c r="C17" s="201"/>
      <c r="D17" s="209"/>
      <c r="E17" s="215" t="s">
        <v>131</v>
      </c>
      <c r="F17" s="211">
        <v>810</v>
      </c>
      <c r="G17" s="212">
        <v>838</v>
      </c>
      <c r="H17" s="206">
        <v>1648</v>
      </c>
      <c r="I17" s="213">
        <v>0</v>
      </c>
      <c r="J17" s="212">
        <v>1135</v>
      </c>
      <c r="K17" s="211">
        <v>653</v>
      </c>
      <c r="L17" s="211">
        <v>535</v>
      </c>
      <c r="M17" s="211">
        <v>219</v>
      </c>
      <c r="N17" s="212">
        <v>173</v>
      </c>
      <c r="O17" s="204">
        <v>2715</v>
      </c>
      <c r="P17" s="208">
        <v>4363</v>
      </c>
    </row>
    <row r="18" spans="3:16" ht="17.25" customHeight="1">
      <c r="C18" s="201"/>
      <c r="D18" s="209"/>
      <c r="E18" s="215" t="s">
        <v>132</v>
      </c>
      <c r="F18" s="211">
        <v>211</v>
      </c>
      <c r="G18" s="212">
        <v>244</v>
      </c>
      <c r="H18" s="206">
        <v>455</v>
      </c>
      <c r="I18" s="213">
        <v>0</v>
      </c>
      <c r="J18" s="212">
        <v>388</v>
      </c>
      <c r="K18" s="211">
        <v>240</v>
      </c>
      <c r="L18" s="211">
        <v>211</v>
      </c>
      <c r="M18" s="211">
        <v>88</v>
      </c>
      <c r="N18" s="212">
        <v>56</v>
      </c>
      <c r="O18" s="204">
        <v>983</v>
      </c>
      <c r="P18" s="208">
        <v>1438</v>
      </c>
    </row>
    <row r="19" spans="3:16" ht="17.25" customHeight="1">
      <c r="C19" s="201"/>
      <c r="D19" s="202" t="s">
        <v>95</v>
      </c>
      <c r="E19" s="203"/>
      <c r="F19" s="204">
        <v>9</v>
      </c>
      <c r="G19" s="205">
        <v>34</v>
      </c>
      <c r="H19" s="206">
        <v>43</v>
      </c>
      <c r="I19" s="207">
        <v>0</v>
      </c>
      <c r="J19" s="205">
        <v>164</v>
      </c>
      <c r="K19" s="204">
        <v>186</v>
      </c>
      <c r="L19" s="204">
        <v>327</v>
      </c>
      <c r="M19" s="204">
        <v>140</v>
      </c>
      <c r="N19" s="205">
        <v>128</v>
      </c>
      <c r="O19" s="204">
        <v>945</v>
      </c>
      <c r="P19" s="208">
        <v>988</v>
      </c>
    </row>
    <row r="20" spans="3:16" ht="17.25" customHeight="1">
      <c r="C20" s="201"/>
      <c r="D20" s="209"/>
      <c r="E20" s="210" t="s">
        <v>133</v>
      </c>
      <c r="F20" s="211">
        <v>8</v>
      </c>
      <c r="G20" s="212">
        <v>32</v>
      </c>
      <c r="H20" s="206">
        <v>40</v>
      </c>
      <c r="I20" s="213">
        <v>0</v>
      </c>
      <c r="J20" s="212">
        <v>151</v>
      </c>
      <c r="K20" s="211">
        <v>160</v>
      </c>
      <c r="L20" s="211">
        <v>284</v>
      </c>
      <c r="M20" s="211">
        <v>116</v>
      </c>
      <c r="N20" s="212">
        <v>99</v>
      </c>
      <c r="O20" s="204">
        <v>810</v>
      </c>
      <c r="P20" s="208">
        <v>850</v>
      </c>
    </row>
    <row r="21" spans="3:16" ht="24.75" customHeight="1">
      <c r="C21" s="201"/>
      <c r="D21" s="209"/>
      <c r="E21" s="216" t="s">
        <v>134</v>
      </c>
      <c r="F21" s="211">
        <v>1</v>
      </c>
      <c r="G21" s="212">
        <v>2</v>
      </c>
      <c r="H21" s="206">
        <v>3</v>
      </c>
      <c r="I21" s="213">
        <v>0</v>
      </c>
      <c r="J21" s="212">
        <v>12</v>
      </c>
      <c r="K21" s="211">
        <v>26</v>
      </c>
      <c r="L21" s="211">
        <v>43</v>
      </c>
      <c r="M21" s="211">
        <v>24</v>
      </c>
      <c r="N21" s="212">
        <v>27</v>
      </c>
      <c r="O21" s="204">
        <v>132</v>
      </c>
      <c r="P21" s="208">
        <v>135</v>
      </c>
    </row>
    <row r="22" spans="3:16" ht="24.75" customHeight="1">
      <c r="C22" s="201"/>
      <c r="D22" s="215"/>
      <c r="E22" s="216" t="s">
        <v>135</v>
      </c>
      <c r="F22" s="211">
        <v>0</v>
      </c>
      <c r="G22" s="212">
        <v>0</v>
      </c>
      <c r="H22" s="206">
        <v>0</v>
      </c>
      <c r="I22" s="213">
        <v>0</v>
      </c>
      <c r="J22" s="212">
        <v>1</v>
      </c>
      <c r="K22" s="211">
        <v>0</v>
      </c>
      <c r="L22" s="211">
        <v>0</v>
      </c>
      <c r="M22" s="211">
        <v>0</v>
      </c>
      <c r="N22" s="212">
        <v>2</v>
      </c>
      <c r="O22" s="204">
        <v>3</v>
      </c>
      <c r="P22" s="208">
        <v>3</v>
      </c>
    </row>
    <row r="23" spans="3:16" ht="17.25" customHeight="1">
      <c r="C23" s="201"/>
      <c r="D23" s="202" t="s">
        <v>96</v>
      </c>
      <c r="E23" s="203"/>
      <c r="F23" s="204">
        <v>966</v>
      </c>
      <c r="G23" s="205">
        <v>1174</v>
      </c>
      <c r="H23" s="206">
        <v>2140</v>
      </c>
      <c r="I23" s="207">
        <v>0</v>
      </c>
      <c r="J23" s="205">
        <v>1762</v>
      </c>
      <c r="K23" s="204">
        <v>1246</v>
      </c>
      <c r="L23" s="204">
        <v>1173</v>
      </c>
      <c r="M23" s="204">
        <v>637</v>
      </c>
      <c r="N23" s="205">
        <v>624</v>
      </c>
      <c r="O23" s="204">
        <v>5442</v>
      </c>
      <c r="P23" s="208">
        <v>7582</v>
      </c>
    </row>
    <row r="24" spans="3:16" ht="17.25" customHeight="1">
      <c r="C24" s="201"/>
      <c r="D24" s="209"/>
      <c r="E24" s="217" t="s">
        <v>136</v>
      </c>
      <c r="F24" s="211">
        <v>898</v>
      </c>
      <c r="G24" s="212">
        <v>1136</v>
      </c>
      <c r="H24" s="206">
        <v>2034</v>
      </c>
      <c r="I24" s="213">
        <v>0</v>
      </c>
      <c r="J24" s="212">
        <v>1708</v>
      </c>
      <c r="K24" s="211">
        <v>1215</v>
      </c>
      <c r="L24" s="211">
        <v>1135</v>
      </c>
      <c r="M24" s="211">
        <v>616</v>
      </c>
      <c r="N24" s="212">
        <v>620</v>
      </c>
      <c r="O24" s="204">
        <v>5294</v>
      </c>
      <c r="P24" s="208">
        <v>7328</v>
      </c>
    </row>
    <row r="25" spans="3:16" ht="17.25" customHeight="1">
      <c r="C25" s="201"/>
      <c r="D25" s="218"/>
      <c r="E25" s="215" t="s">
        <v>97</v>
      </c>
      <c r="F25" s="211">
        <v>32</v>
      </c>
      <c r="G25" s="212">
        <v>22</v>
      </c>
      <c r="H25" s="206">
        <v>54</v>
      </c>
      <c r="I25" s="213">
        <v>0</v>
      </c>
      <c r="J25" s="212">
        <v>29</v>
      </c>
      <c r="K25" s="211">
        <v>20</v>
      </c>
      <c r="L25" s="211">
        <v>29</v>
      </c>
      <c r="M25" s="211">
        <v>15</v>
      </c>
      <c r="N25" s="212">
        <v>3</v>
      </c>
      <c r="O25" s="204">
        <v>96</v>
      </c>
      <c r="P25" s="208">
        <v>150</v>
      </c>
    </row>
    <row r="26" spans="3:16" ht="17.25" customHeight="1">
      <c r="C26" s="201"/>
      <c r="D26" s="219"/>
      <c r="E26" s="210" t="s">
        <v>98</v>
      </c>
      <c r="F26" s="211">
        <v>36</v>
      </c>
      <c r="G26" s="212">
        <v>16</v>
      </c>
      <c r="H26" s="206">
        <v>52</v>
      </c>
      <c r="I26" s="213">
        <v>0</v>
      </c>
      <c r="J26" s="212">
        <v>25</v>
      </c>
      <c r="K26" s="211">
        <v>11</v>
      </c>
      <c r="L26" s="211">
        <v>9</v>
      </c>
      <c r="M26" s="211">
        <v>6</v>
      </c>
      <c r="N26" s="212">
        <v>1</v>
      </c>
      <c r="O26" s="204">
        <v>52</v>
      </c>
      <c r="P26" s="208">
        <v>104</v>
      </c>
    </row>
    <row r="27" spans="3:16" ht="17.25" customHeight="1">
      <c r="C27" s="201"/>
      <c r="D27" s="209" t="s">
        <v>99</v>
      </c>
      <c r="E27" s="220"/>
      <c r="F27" s="211">
        <v>111</v>
      </c>
      <c r="G27" s="212">
        <v>141</v>
      </c>
      <c r="H27" s="206">
        <v>252</v>
      </c>
      <c r="I27" s="213">
        <v>0</v>
      </c>
      <c r="J27" s="212">
        <v>231</v>
      </c>
      <c r="K27" s="211">
        <v>176</v>
      </c>
      <c r="L27" s="211">
        <v>190</v>
      </c>
      <c r="M27" s="211">
        <v>142</v>
      </c>
      <c r="N27" s="212">
        <v>120</v>
      </c>
      <c r="O27" s="204">
        <v>859</v>
      </c>
      <c r="P27" s="208">
        <v>1111</v>
      </c>
    </row>
    <row r="28" spans="3:16" ht="17.25" customHeight="1">
      <c r="C28" s="221"/>
      <c r="D28" s="222" t="s">
        <v>137</v>
      </c>
      <c r="E28" s="223"/>
      <c r="F28" s="224">
        <v>2285</v>
      </c>
      <c r="G28" s="225">
        <v>2137</v>
      </c>
      <c r="H28" s="226">
        <v>4422</v>
      </c>
      <c r="I28" s="227">
        <v>0</v>
      </c>
      <c r="J28" s="225">
        <v>2960</v>
      </c>
      <c r="K28" s="224">
        <v>1696</v>
      </c>
      <c r="L28" s="224">
        <v>1396</v>
      </c>
      <c r="M28" s="224">
        <v>687</v>
      </c>
      <c r="N28" s="225">
        <v>620</v>
      </c>
      <c r="O28" s="226">
        <v>7359</v>
      </c>
      <c r="P28" s="228">
        <v>11781</v>
      </c>
    </row>
    <row r="29" spans="3:16" ht="17.25" customHeight="1">
      <c r="C29" s="194" t="s">
        <v>100</v>
      </c>
      <c r="D29" s="229"/>
      <c r="E29" s="230"/>
      <c r="F29" s="196">
        <v>6</v>
      </c>
      <c r="G29" s="197">
        <v>27</v>
      </c>
      <c r="H29" s="198">
        <v>33</v>
      </c>
      <c r="I29" s="199">
        <v>0</v>
      </c>
      <c r="J29" s="197">
        <v>899</v>
      </c>
      <c r="K29" s="196">
        <v>505</v>
      </c>
      <c r="L29" s="196">
        <v>538</v>
      </c>
      <c r="M29" s="196">
        <v>235</v>
      </c>
      <c r="N29" s="197">
        <v>173</v>
      </c>
      <c r="O29" s="196">
        <v>2350</v>
      </c>
      <c r="P29" s="200">
        <v>2383</v>
      </c>
    </row>
    <row r="30" spans="3:16" ht="17.25" customHeight="1">
      <c r="C30" s="201"/>
      <c r="D30" s="210" t="s">
        <v>101</v>
      </c>
      <c r="E30" s="214"/>
      <c r="F30" s="211">
        <v>0</v>
      </c>
      <c r="G30" s="211">
        <v>0</v>
      </c>
      <c r="H30" s="206">
        <v>0</v>
      </c>
      <c r="I30" s="213">
        <v>0</v>
      </c>
      <c r="J30" s="212">
        <v>21</v>
      </c>
      <c r="K30" s="211">
        <v>9</v>
      </c>
      <c r="L30" s="211">
        <v>7</v>
      </c>
      <c r="M30" s="211">
        <v>5</v>
      </c>
      <c r="N30" s="212">
        <v>0</v>
      </c>
      <c r="O30" s="204">
        <v>42</v>
      </c>
      <c r="P30" s="208">
        <v>42</v>
      </c>
    </row>
    <row r="31" spans="3:16" ht="17.25" customHeight="1">
      <c r="C31" s="201"/>
      <c r="D31" s="210" t="s">
        <v>102</v>
      </c>
      <c r="E31" s="214"/>
      <c r="F31" s="211">
        <v>0</v>
      </c>
      <c r="G31" s="211">
        <v>0</v>
      </c>
      <c r="H31" s="206">
        <v>0</v>
      </c>
      <c r="I31" s="213">
        <v>0</v>
      </c>
      <c r="J31" s="212">
        <v>0</v>
      </c>
      <c r="K31" s="211">
        <v>0</v>
      </c>
      <c r="L31" s="211">
        <v>0</v>
      </c>
      <c r="M31" s="211">
        <v>0</v>
      </c>
      <c r="N31" s="212">
        <v>0</v>
      </c>
      <c r="O31" s="204">
        <v>0</v>
      </c>
      <c r="P31" s="208">
        <v>0</v>
      </c>
    </row>
    <row r="32" spans="3:16" ht="17.25" customHeight="1">
      <c r="C32" s="201"/>
      <c r="D32" s="210" t="s">
        <v>138</v>
      </c>
      <c r="E32" s="214"/>
      <c r="F32" s="211">
        <v>0</v>
      </c>
      <c r="G32" s="211">
        <v>0</v>
      </c>
      <c r="H32" s="206">
        <v>0</v>
      </c>
      <c r="I32" s="213">
        <v>0</v>
      </c>
      <c r="J32" s="212">
        <v>744</v>
      </c>
      <c r="K32" s="211">
        <v>365</v>
      </c>
      <c r="L32" s="211">
        <v>325</v>
      </c>
      <c r="M32" s="211">
        <v>130</v>
      </c>
      <c r="N32" s="212">
        <v>77</v>
      </c>
      <c r="O32" s="204">
        <v>1641</v>
      </c>
      <c r="P32" s="208">
        <v>1641</v>
      </c>
    </row>
    <row r="33" spans="3:16" ht="17.25" customHeight="1">
      <c r="C33" s="201"/>
      <c r="D33" s="210" t="s">
        <v>103</v>
      </c>
      <c r="E33" s="214"/>
      <c r="F33" s="211">
        <v>3</v>
      </c>
      <c r="G33" s="212">
        <v>10</v>
      </c>
      <c r="H33" s="206">
        <v>13</v>
      </c>
      <c r="I33" s="213">
        <v>0</v>
      </c>
      <c r="J33" s="212">
        <v>41</v>
      </c>
      <c r="K33" s="211">
        <v>33</v>
      </c>
      <c r="L33" s="211">
        <v>74</v>
      </c>
      <c r="M33" s="211">
        <v>39</v>
      </c>
      <c r="N33" s="212">
        <v>30</v>
      </c>
      <c r="O33" s="204">
        <v>217</v>
      </c>
      <c r="P33" s="208">
        <v>230</v>
      </c>
    </row>
    <row r="34" spans="3:16" ht="17.25" customHeight="1">
      <c r="C34" s="201"/>
      <c r="D34" s="210" t="s">
        <v>104</v>
      </c>
      <c r="E34" s="214"/>
      <c r="F34" s="211">
        <v>3</v>
      </c>
      <c r="G34" s="212">
        <v>7</v>
      </c>
      <c r="H34" s="206">
        <v>10</v>
      </c>
      <c r="I34" s="213">
        <v>0</v>
      </c>
      <c r="J34" s="212">
        <v>18</v>
      </c>
      <c r="K34" s="211">
        <v>12</v>
      </c>
      <c r="L34" s="211">
        <v>19</v>
      </c>
      <c r="M34" s="211">
        <v>13</v>
      </c>
      <c r="N34" s="212">
        <v>6</v>
      </c>
      <c r="O34" s="204">
        <v>68</v>
      </c>
      <c r="P34" s="208">
        <v>78</v>
      </c>
    </row>
    <row r="35" spans="3:16" ht="17.25" customHeight="1">
      <c r="C35" s="201"/>
      <c r="D35" s="210" t="s">
        <v>105</v>
      </c>
      <c r="E35" s="214"/>
      <c r="F35" s="211">
        <v>0</v>
      </c>
      <c r="G35" s="212">
        <v>10</v>
      </c>
      <c r="H35" s="206">
        <v>10</v>
      </c>
      <c r="I35" s="213">
        <v>0</v>
      </c>
      <c r="J35" s="212">
        <v>74</v>
      </c>
      <c r="K35" s="211">
        <v>84</v>
      </c>
      <c r="L35" s="211">
        <v>98</v>
      </c>
      <c r="M35" s="211">
        <v>37</v>
      </c>
      <c r="N35" s="212">
        <v>37</v>
      </c>
      <c r="O35" s="204">
        <v>330</v>
      </c>
      <c r="P35" s="208">
        <v>340</v>
      </c>
    </row>
    <row r="36" spans="3:16" ht="17.25" customHeight="1">
      <c r="C36" s="201"/>
      <c r="D36" s="210" t="s">
        <v>106</v>
      </c>
      <c r="E36" s="214"/>
      <c r="F36" s="211">
        <v>0</v>
      </c>
      <c r="G36" s="212">
        <v>0</v>
      </c>
      <c r="H36" s="206">
        <v>0</v>
      </c>
      <c r="I36" s="213">
        <v>0</v>
      </c>
      <c r="J36" s="212">
        <v>0</v>
      </c>
      <c r="K36" s="211">
        <v>0</v>
      </c>
      <c r="L36" s="211">
        <v>0</v>
      </c>
      <c r="M36" s="211">
        <v>0</v>
      </c>
      <c r="N36" s="212">
        <v>0</v>
      </c>
      <c r="O36" s="204">
        <v>0</v>
      </c>
      <c r="P36" s="208">
        <v>0</v>
      </c>
    </row>
    <row r="37" spans="3:16" ht="17.25" customHeight="1">
      <c r="C37" s="201"/>
      <c r="D37" s="210" t="s">
        <v>107</v>
      </c>
      <c r="E37" s="270"/>
      <c r="F37" s="211">
        <v>0</v>
      </c>
      <c r="G37" s="212">
        <v>0</v>
      </c>
      <c r="H37" s="206">
        <v>0</v>
      </c>
      <c r="I37" s="213">
        <v>0</v>
      </c>
      <c r="J37" s="212">
        <v>1</v>
      </c>
      <c r="K37" s="211">
        <v>2</v>
      </c>
      <c r="L37" s="211">
        <v>15</v>
      </c>
      <c r="M37" s="211">
        <v>11</v>
      </c>
      <c r="N37" s="212">
        <v>23</v>
      </c>
      <c r="O37" s="204">
        <v>52</v>
      </c>
      <c r="P37" s="208">
        <v>52</v>
      </c>
    </row>
    <row r="38" spans="3:16" ht="17.25" customHeight="1">
      <c r="C38" s="231"/>
      <c r="D38" s="232" t="s">
        <v>139</v>
      </c>
      <c r="E38" s="223"/>
      <c r="F38" s="211">
        <v>0</v>
      </c>
      <c r="G38" s="212">
        <v>0</v>
      </c>
      <c r="H38" s="206">
        <v>0</v>
      </c>
      <c r="I38" s="213">
        <v>0</v>
      </c>
      <c r="J38" s="212">
        <v>0</v>
      </c>
      <c r="K38" s="211">
        <v>0</v>
      </c>
      <c r="L38" s="211">
        <v>0</v>
      </c>
      <c r="M38" s="211">
        <v>0</v>
      </c>
      <c r="N38" s="212">
        <v>0</v>
      </c>
      <c r="O38" s="317">
        <v>0</v>
      </c>
      <c r="P38" s="228">
        <v>0</v>
      </c>
    </row>
    <row r="39" spans="3:16" ht="17.25" customHeight="1">
      <c r="C39" s="201" t="s">
        <v>140</v>
      </c>
      <c r="D39" s="203"/>
      <c r="E39" s="203"/>
      <c r="F39" s="197">
        <v>0</v>
      </c>
      <c r="G39" s="197">
        <v>0</v>
      </c>
      <c r="H39" s="198">
        <v>0</v>
      </c>
      <c r="I39" s="197">
        <v>0</v>
      </c>
      <c r="J39" s="197">
        <v>158</v>
      </c>
      <c r="K39" s="196">
        <v>262</v>
      </c>
      <c r="L39" s="196">
        <v>840</v>
      </c>
      <c r="M39" s="196">
        <v>679</v>
      </c>
      <c r="N39" s="197">
        <v>659</v>
      </c>
      <c r="O39" s="196">
        <v>2598</v>
      </c>
      <c r="P39" s="200">
        <v>2598</v>
      </c>
    </row>
    <row r="40" spans="3:16" ht="17.25" customHeight="1">
      <c r="C40" s="201"/>
      <c r="D40" s="217" t="s">
        <v>31</v>
      </c>
      <c r="E40" s="217"/>
      <c r="F40" s="212">
        <v>0</v>
      </c>
      <c r="G40" s="212">
        <v>0</v>
      </c>
      <c r="H40" s="206">
        <v>0</v>
      </c>
      <c r="I40" s="213">
        <v>0</v>
      </c>
      <c r="J40" s="212">
        <v>20</v>
      </c>
      <c r="K40" s="211">
        <v>71</v>
      </c>
      <c r="L40" s="211">
        <v>550</v>
      </c>
      <c r="M40" s="211">
        <v>460</v>
      </c>
      <c r="N40" s="212">
        <v>456</v>
      </c>
      <c r="O40" s="204">
        <v>1557</v>
      </c>
      <c r="P40" s="208">
        <v>1557</v>
      </c>
    </row>
    <row r="41" spans="3:16" ht="17.25" customHeight="1">
      <c r="C41" s="201"/>
      <c r="D41" s="217" t="s">
        <v>32</v>
      </c>
      <c r="E41" s="217"/>
      <c r="F41" s="211">
        <v>0</v>
      </c>
      <c r="G41" s="212">
        <v>0</v>
      </c>
      <c r="H41" s="206">
        <v>0</v>
      </c>
      <c r="I41" s="213">
        <v>0</v>
      </c>
      <c r="J41" s="212">
        <v>137</v>
      </c>
      <c r="K41" s="211">
        <v>190</v>
      </c>
      <c r="L41" s="211">
        <v>285</v>
      </c>
      <c r="M41" s="211">
        <v>206</v>
      </c>
      <c r="N41" s="212">
        <v>156</v>
      </c>
      <c r="O41" s="204">
        <v>974</v>
      </c>
      <c r="P41" s="208">
        <v>974</v>
      </c>
    </row>
    <row r="42" spans="3:16" ht="17.25" customHeight="1">
      <c r="C42" s="201"/>
      <c r="D42" s="233" t="s">
        <v>108</v>
      </c>
      <c r="E42" s="233"/>
      <c r="F42" s="234">
        <v>0</v>
      </c>
      <c r="G42" s="235">
        <v>0</v>
      </c>
      <c r="H42" s="236">
        <v>0</v>
      </c>
      <c r="I42" s="213">
        <v>0</v>
      </c>
      <c r="J42" s="237">
        <v>1</v>
      </c>
      <c r="K42" s="238">
        <v>1</v>
      </c>
      <c r="L42" s="238">
        <v>5</v>
      </c>
      <c r="M42" s="238">
        <v>13</v>
      </c>
      <c r="N42" s="237">
        <v>47</v>
      </c>
      <c r="O42" s="239">
        <v>67</v>
      </c>
      <c r="P42" s="240">
        <v>67</v>
      </c>
    </row>
    <row r="43" spans="3:16" ht="17.25" customHeight="1" thickBot="1">
      <c r="C43" s="241" t="s">
        <v>141</v>
      </c>
      <c r="D43" s="242"/>
      <c r="E43" s="242"/>
      <c r="F43" s="243">
        <v>5917</v>
      </c>
      <c r="G43" s="244">
        <v>6200</v>
      </c>
      <c r="H43" s="245">
        <v>12117</v>
      </c>
      <c r="I43" s="246">
        <v>0</v>
      </c>
      <c r="J43" s="244">
        <v>11074</v>
      </c>
      <c r="K43" s="243">
        <v>7392</v>
      </c>
      <c r="L43" s="243">
        <v>7503</v>
      </c>
      <c r="M43" s="243">
        <v>4431</v>
      </c>
      <c r="N43" s="244">
        <v>4571</v>
      </c>
      <c r="O43" s="243">
        <v>34971</v>
      </c>
      <c r="P43" s="247">
        <v>47088</v>
      </c>
    </row>
    <row r="45" ht="13.5">
      <c r="B45" s="177" t="s">
        <v>62</v>
      </c>
    </row>
    <row r="47" spans="2:8" ht="13.5">
      <c r="B47" s="177" t="s">
        <v>91</v>
      </c>
      <c r="H47" s="178" t="s">
        <v>119</v>
      </c>
    </row>
    <row r="48" spans="3:17" ht="13.5">
      <c r="C48" s="177" t="s">
        <v>120</v>
      </c>
      <c r="H48" s="179" t="s">
        <v>142</v>
      </c>
      <c r="Q48" s="177"/>
    </row>
    <row r="49" spans="3:17" ht="13.5">
      <c r="C49" s="177" t="s">
        <v>143</v>
      </c>
      <c r="Q49" s="177"/>
    </row>
    <row r="50" ht="14.25" thickBot="1">
      <c r="Q50" s="177"/>
    </row>
    <row r="51" spans="3:17" ht="17.25" customHeight="1">
      <c r="C51" s="180" t="s">
        <v>92</v>
      </c>
      <c r="D51" s="181"/>
      <c r="E51" s="181"/>
      <c r="F51" s="182" t="s">
        <v>46</v>
      </c>
      <c r="G51" s="183"/>
      <c r="H51" s="184"/>
      <c r="I51" s="185" t="s">
        <v>47</v>
      </c>
      <c r="J51" s="183"/>
      <c r="K51" s="183"/>
      <c r="L51" s="183"/>
      <c r="M51" s="183"/>
      <c r="N51" s="183"/>
      <c r="O51" s="183"/>
      <c r="P51" s="186" t="s">
        <v>44</v>
      </c>
      <c r="Q51" s="177"/>
    </row>
    <row r="52" spans="3:17" ht="17.25" customHeight="1">
      <c r="C52" s="187"/>
      <c r="D52" s="188"/>
      <c r="E52" s="188"/>
      <c r="F52" s="189" t="s">
        <v>123</v>
      </c>
      <c r="G52" s="190" t="s">
        <v>124</v>
      </c>
      <c r="H52" s="191" t="s">
        <v>42</v>
      </c>
      <c r="I52" s="192" t="s">
        <v>43</v>
      </c>
      <c r="J52" s="190" t="s">
        <v>10</v>
      </c>
      <c r="K52" s="189" t="s">
        <v>11</v>
      </c>
      <c r="L52" s="189" t="s">
        <v>12</v>
      </c>
      <c r="M52" s="189" t="s">
        <v>13</v>
      </c>
      <c r="N52" s="190" t="s">
        <v>14</v>
      </c>
      <c r="O52" s="191" t="s">
        <v>2</v>
      </c>
      <c r="P52" s="193"/>
      <c r="Q52" s="177"/>
    </row>
    <row r="53" spans="3:17" ht="17.25" customHeight="1">
      <c r="C53" s="194" t="s">
        <v>93</v>
      </c>
      <c r="D53" s="195"/>
      <c r="E53" s="195"/>
      <c r="F53" s="196">
        <v>6893401</v>
      </c>
      <c r="G53" s="197">
        <v>11309858</v>
      </c>
      <c r="H53" s="198">
        <v>18203259</v>
      </c>
      <c r="I53" s="199">
        <v>0</v>
      </c>
      <c r="J53" s="197">
        <v>29084429</v>
      </c>
      <c r="K53" s="196">
        <v>23605366</v>
      </c>
      <c r="L53" s="196">
        <v>27509235</v>
      </c>
      <c r="M53" s="196">
        <v>17518982</v>
      </c>
      <c r="N53" s="197">
        <v>20087666</v>
      </c>
      <c r="O53" s="196">
        <v>117805678</v>
      </c>
      <c r="P53" s="200">
        <v>136008937</v>
      </c>
      <c r="Q53" s="177"/>
    </row>
    <row r="54" spans="3:17" ht="17.25" customHeight="1">
      <c r="C54" s="201"/>
      <c r="D54" s="202" t="s">
        <v>125</v>
      </c>
      <c r="E54" s="203"/>
      <c r="F54" s="204">
        <v>2531249</v>
      </c>
      <c r="G54" s="205">
        <v>3636606</v>
      </c>
      <c r="H54" s="206">
        <v>6167855</v>
      </c>
      <c r="I54" s="207">
        <v>0</v>
      </c>
      <c r="J54" s="205">
        <v>10115397</v>
      </c>
      <c r="K54" s="204">
        <v>8985800</v>
      </c>
      <c r="L54" s="204">
        <v>10525604</v>
      </c>
      <c r="M54" s="204">
        <v>7801734</v>
      </c>
      <c r="N54" s="205">
        <v>11577704</v>
      </c>
      <c r="O54" s="204">
        <v>49006239</v>
      </c>
      <c r="P54" s="208">
        <v>55174094</v>
      </c>
      <c r="Q54" s="177"/>
    </row>
    <row r="55" spans="3:17" ht="17.25" customHeight="1">
      <c r="C55" s="201"/>
      <c r="D55" s="209"/>
      <c r="E55" s="210" t="s">
        <v>126</v>
      </c>
      <c r="F55" s="211">
        <v>1815983</v>
      </c>
      <c r="G55" s="212">
        <v>1968124</v>
      </c>
      <c r="H55" s="206">
        <v>3784107</v>
      </c>
      <c r="I55" s="213">
        <v>0</v>
      </c>
      <c r="J55" s="212">
        <v>6254330</v>
      </c>
      <c r="K55" s="211">
        <v>5906121</v>
      </c>
      <c r="L55" s="211">
        <v>7389289</v>
      </c>
      <c r="M55" s="211">
        <v>5286916</v>
      </c>
      <c r="N55" s="212">
        <v>7475996</v>
      </c>
      <c r="O55" s="204">
        <v>32312652</v>
      </c>
      <c r="P55" s="208">
        <v>36096759</v>
      </c>
      <c r="Q55" s="177"/>
    </row>
    <row r="56" spans="3:17" ht="17.25" customHeight="1">
      <c r="C56" s="201"/>
      <c r="D56" s="209"/>
      <c r="E56" s="210" t="s">
        <v>127</v>
      </c>
      <c r="F56" s="211">
        <v>0</v>
      </c>
      <c r="G56" s="212">
        <v>7941</v>
      </c>
      <c r="H56" s="206">
        <v>7941</v>
      </c>
      <c r="I56" s="213">
        <v>0</v>
      </c>
      <c r="J56" s="212">
        <v>34505</v>
      </c>
      <c r="K56" s="211">
        <v>58305</v>
      </c>
      <c r="L56" s="211">
        <v>152173</v>
      </c>
      <c r="M56" s="211">
        <v>357144</v>
      </c>
      <c r="N56" s="212">
        <v>958579</v>
      </c>
      <c r="O56" s="204">
        <v>1560706</v>
      </c>
      <c r="P56" s="208">
        <v>1568647</v>
      </c>
      <c r="Q56" s="177"/>
    </row>
    <row r="57" spans="3:17" ht="17.25" customHeight="1">
      <c r="C57" s="201"/>
      <c r="D57" s="209"/>
      <c r="E57" s="210" t="s">
        <v>128</v>
      </c>
      <c r="F57" s="211">
        <v>472269</v>
      </c>
      <c r="G57" s="212">
        <v>1202153</v>
      </c>
      <c r="H57" s="206">
        <v>1674422</v>
      </c>
      <c r="I57" s="213">
        <v>0</v>
      </c>
      <c r="J57" s="212">
        <v>2695511</v>
      </c>
      <c r="K57" s="211">
        <v>2114382</v>
      </c>
      <c r="L57" s="211">
        <v>1907990</v>
      </c>
      <c r="M57" s="211">
        <v>1454948</v>
      </c>
      <c r="N57" s="212">
        <v>2303682</v>
      </c>
      <c r="O57" s="204">
        <v>10476513</v>
      </c>
      <c r="P57" s="208">
        <v>12150935</v>
      </c>
      <c r="Q57" s="177"/>
    </row>
    <row r="58" spans="3:17" ht="17.25" customHeight="1">
      <c r="C58" s="201"/>
      <c r="D58" s="209"/>
      <c r="E58" s="210" t="s">
        <v>129</v>
      </c>
      <c r="F58" s="211">
        <v>51300</v>
      </c>
      <c r="G58" s="212">
        <v>137153</v>
      </c>
      <c r="H58" s="206">
        <v>188453</v>
      </c>
      <c r="I58" s="213">
        <v>0</v>
      </c>
      <c r="J58" s="212">
        <v>234826</v>
      </c>
      <c r="K58" s="211">
        <v>175142</v>
      </c>
      <c r="L58" s="211">
        <v>203446</v>
      </c>
      <c r="M58" s="211">
        <v>65771</v>
      </c>
      <c r="N58" s="212">
        <v>127202</v>
      </c>
      <c r="O58" s="204">
        <v>806387</v>
      </c>
      <c r="P58" s="208">
        <v>994840</v>
      </c>
      <c r="Q58" s="177"/>
    </row>
    <row r="59" spans="3:17" ht="17.25" customHeight="1">
      <c r="C59" s="201"/>
      <c r="D59" s="209"/>
      <c r="E59" s="210" t="s">
        <v>130</v>
      </c>
      <c r="F59" s="211">
        <v>191697</v>
      </c>
      <c r="G59" s="212">
        <v>321235</v>
      </c>
      <c r="H59" s="206">
        <v>512932</v>
      </c>
      <c r="I59" s="213">
        <v>0</v>
      </c>
      <c r="J59" s="212">
        <v>896225</v>
      </c>
      <c r="K59" s="211">
        <v>731850</v>
      </c>
      <c r="L59" s="211">
        <v>872706</v>
      </c>
      <c r="M59" s="211">
        <v>636955</v>
      </c>
      <c r="N59" s="212">
        <v>712245</v>
      </c>
      <c r="O59" s="204">
        <v>3849981</v>
      </c>
      <c r="P59" s="208">
        <v>4362913</v>
      </c>
      <c r="Q59" s="177"/>
    </row>
    <row r="60" spans="3:17" ht="17.25" customHeight="1">
      <c r="C60" s="201"/>
      <c r="D60" s="202" t="s">
        <v>94</v>
      </c>
      <c r="E60" s="214"/>
      <c r="F60" s="204">
        <v>2096220</v>
      </c>
      <c r="G60" s="205">
        <v>4199907</v>
      </c>
      <c r="H60" s="206">
        <v>6296127</v>
      </c>
      <c r="I60" s="207">
        <v>0</v>
      </c>
      <c r="J60" s="205">
        <v>8624733</v>
      </c>
      <c r="K60" s="204">
        <v>6162867</v>
      </c>
      <c r="L60" s="204">
        <v>6165835</v>
      </c>
      <c r="M60" s="204">
        <v>2841042</v>
      </c>
      <c r="N60" s="205">
        <v>1925730</v>
      </c>
      <c r="O60" s="204">
        <v>25720207</v>
      </c>
      <c r="P60" s="208">
        <v>32016334</v>
      </c>
      <c r="Q60" s="177"/>
    </row>
    <row r="61" spans="3:17" ht="17.25" customHeight="1">
      <c r="C61" s="201"/>
      <c r="D61" s="209"/>
      <c r="E61" s="215" t="s">
        <v>131</v>
      </c>
      <c r="F61" s="211">
        <v>1632084</v>
      </c>
      <c r="G61" s="212">
        <v>3163741</v>
      </c>
      <c r="H61" s="206">
        <v>4795825</v>
      </c>
      <c r="I61" s="213">
        <v>0</v>
      </c>
      <c r="J61" s="212">
        <v>6519700</v>
      </c>
      <c r="K61" s="211">
        <v>4553655</v>
      </c>
      <c r="L61" s="211">
        <v>4486057</v>
      </c>
      <c r="M61" s="211">
        <v>2033511</v>
      </c>
      <c r="N61" s="212">
        <v>1481040</v>
      </c>
      <c r="O61" s="204">
        <v>19073963</v>
      </c>
      <c r="P61" s="208">
        <v>23869788</v>
      </c>
      <c r="Q61" s="177"/>
    </row>
    <row r="62" spans="3:17" ht="17.25" customHeight="1">
      <c r="C62" s="201"/>
      <c r="D62" s="209"/>
      <c r="E62" s="215" t="s">
        <v>132</v>
      </c>
      <c r="F62" s="211">
        <v>464136</v>
      </c>
      <c r="G62" s="212">
        <v>1036166</v>
      </c>
      <c r="H62" s="206">
        <v>1500302</v>
      </c>
      <c r="I62" s="213">
        <v>0</v>
      </c>
      <c r="J62" s="212">
        <v>2105033</v>
      </c>
      <c r="K62" s="211">
        <v>1609212</v>
      </c>
      <c r="L62" s="211">
        <v>1679778</v>
      </c>
      <c r="M62" s="211">
        <v>807531</v>
      </c>
      <c r="N62" s="212">
        <v>444690</v>
      </c>
      <c r="O62" s="204">
        <v>6646244</v>
      </c>
      <c r="P62" s="208">
        <v>8146546</v>
      </c>
      <c r="Q62" s="177"/>
    </row>
    <row r="63" spans="3:17" ht="17.25" customHeight="1">
      <c r="C63" s="201"/>
      <c r="D63" s="202" t="s">
        <v>95</v>
      </c>
      <c r="E63" s="203"/>
      <c r="F63" s="204">
        <v>25348</v>
      </c>
      <c r="G63" s="205">
        <v>157329</v>
      </c>
      <c r="H63" s="206">
        <v>182677</v>
      </c>
      <c r="I63" s="207">
        <v>0</v>
      </c>
      <c r="J63" s="205">
        <v>825844</v>
      </c>
      <c r="K63" s="204">
        <v>1253153</v>
      </c>
      <c r="L63" s="204">
        <v>2850947</v>
      </c>
      <c r="M63" s="204">
        <v>1370516</v>
      </c>
      <c r="N63" s="205">
        <v>1295965</v>
      </c>
      <c r="O63" s="204">
        <v>7596425</v>
      </c>
      <c r="P63" s="208">
        <v>7779102</v>
      </c>
      <c r="Q63" s="177"/>
    </row>
    <row r="64" spans="3:17" ht="17.25" customHeight="1">
      <c r="C64" s="201"/>
      <c r="D64" s="209"/>
      <c r="E64" s="210" t="s">
        <v>133</v>
      </c>
      <c r="F64" s="211">
        <v>23206</v>
      </c>
      <c r="G64" s="212">
        <v>149384</v>
      </c>
      <c r="H64" s="206">
        <v>172590</v>
      </c>
      <c r="I64" s="213">
        <v>0</v>
      </c>
      <c r="J64" s="212">
        <v>725926</v>
      </c>
      <c r="K64" s="211">
        <v>1097579</v>
      </c>
      <c r="L64" s="211">
        <v>2472351</v>
      </c>
      <c r="M64" s="211">
        <v>1192343</v>
      </c>
      <c r="N64" s="212">
        <v>1041770</v>
      </c>
      <c r="O64" s="204">
        <v>6529969</v>
      </c>
      <c r="P64" s="208">
        <v>6702559</v>
      </c>
      <c r="Q64" s="177"/>
    </row>
    <row r="65" spans="3:17" ht="24.75" customHeight="1">
      <c r="C65" s="201"/>
      <c r="D65" s="209"/>
      <c r="E65" s="216" t="s">
        <v>134</v>
      </c>
      <c r="F65" s="211">
        <v>2142</v>
      </c>
      <c r="G65" s="212">
        <v>7945</v>
      </c>
      <c r="H65" s="206">
        <v>10087</v>
      </c>
      <c r="I65" s="213">
        <v>0</v>
      </c>
      <c r="J65" s="212">
        <v>98501</v>
      </c>
      <c r="K65" s="211">
        <v>155574</v>
      </c>
      <c r="L65" s="211">
        <v>378596</v>
      </c>
      <c r="M65" s="211">
        <v>178173</v>
      </c>
      <c r="N65" s="212">
        <v>229409</v>
      </c>
      <c r="O65" s="204">
        <v>1040253</v>
      </c>
      <c r="P65" s="208">
        <v>1050340</v>
      </c>
      <c r="Q65" s="177"/>
    </row>
    <row r="66" spans="3:17" ht="24.75" customHeight="1">
      <c r="C66" s="201"/>
      <c r="D66" s="215"/>
      <c r="E66" s="216" t="s">
        <v>135</v>
      </c>
      <c r="F66" s="211">
        <v>0</v>
      </c>
      <c r="G66" s="212">
        <v>0</v>
      </c>
      <c r="H66" s="206">
        <v>0</v>
      </c>
      <c r="I66" s="213">
        <v>0</v>
      </c>
      <c r="J66" s="212">
        <v>1417</v>
      </c>
      <c r="K66" s="211">
        <v>0</v>
      </c>
      <c r="L66" s="211">
        <v>0</v>
      </c>
      <c r="M66" s="211">
        <v>0</v>
      </c>
      <c r="N66" s="212">
        <v>24786</v>
      </c>
      <c r="O66" s="204">
        <v>26203</v>
      </c>
      <c r="P66" s="208">
        <v>26203</v>
      </c>
      <c r="Q66" s="177"/>
    </row>
    <row r="67" spans="3:17" ht="17.25" customHeight="1">
      <c r="C67" s="201"/>
      <c r="D67" s="202" t="s">
        <v>96</v>
      </c>
      <c r="E67" s="203"/>
      <c r="F67" s="204">
        <v>580031</v>
      </c>
      <c r="G67" s="205">
        <v>970632</v>
      </c>
      <c r="H67" s="206">
        <v>1550663</v>
      </c>
      <c r="I67" s="207">
        <v>0</v>
      </c>
      <c r="J67" s="205">
        <v>1904584</v>
      </c>
      <c r="K67" s="204">
        <v>1770423</v>
      </c>
      <c r="L67" s="204">
        <v>1851991</v>
      </c>
      <c r="M67" s="204">
        <v>1258330</v>
      </c>
      <c r="N67" s="205">
        <v>1413813</v>
      </c>
      <c r="O67" s="204">
        <v>8199141</v>
      </c>
      <c r="P67" s="208">
        <v>9749804</v>
      </c>
      <c r="Q67" s="177"/>
    </row>
    <row r="68" spans="3:17" ht="17.25" customHeight="1">
      <c r="C68" s="201"/>
      <c r="D68" s="209"/>
      <c r="E68" s="210" t="s">
        <v>136</v>
      </c>
      <c r="F68" s="211">
        <v>580031</v>
      </c>
      <c r="G68" s="212">
        <v>970632</v>
      </c>
      <c r="H68" s="206">
        <v>1550663</v>
      </c>
      <c r="I68" s="213">
        <v>0</v>
      </c>
      <c r="J68" s="212">
        <v>1904584</v>
      </c>
      <c r="K68" s="211">
        <v>1770423</v>
      </c>
      <c r="L68" s="211">
        <v>1851991</v>
      </c>
      <c r="M68" s="211">
        <v>1258330</v>
      </c>
      <c r="N68" s="212">
        <v>1413813</v>
      </c>
      <c r="O68" s="204">
        <v>8199141</v>
      </c>
      <c r="P68" s="208">
        <v>9749804</v>
      </c>
      <c r="Q68" s="177"/>
    </row>
    <row r="69" spans="3:17" ht="17.25" customHeight="1">
      <c r="C69" s="248"/>
      <c r="D69" s="210" t="s">
        <v>144</v>
      </c>
      <c r="E69" s="214"/>
      <c r="F69" s="249">
        <v>654603</v>
      </c>
      <c r="G69" s="249">
        <v>1403374</v>
      </c>
      <c r="H69" s="250">
        <v>2057977</v>
      </c>
      <c r="I69" s="251">
        <v>0</v>
      </c>
      <c r="J69" s="249">
        <v>3875097</v>
      </c>
      <c r="K69" s="252">
        <v>3308388</v>
      </c>
      <c r="L69" s="252">
        <v>3929020</v>
      </c>
      <c r="M69" s="252">
        <v>3172772</v>
      </c>
      <c r="N69" s="249">
        <v>2892414</v>
      </c>
      <c r="O69" s="253">
        <v>17177691</v>
      </c>
      <c r="P69" s="254">
        <v>19235668</v>
      </c>
      <c r="Q69" s="177"/>
    </row>
    <row r="70" spans="3:17" ht="17.25" customHeight="1">
      <c r="C70" s="221"/>
      <c r="D70" s="222" t="s">
        <v>137</v>
      </c>
      <c r="E70" s="223"/>
      <c r="F70" s="224">
        <v>1005950</v>
      </c>
      <c r="G70" s="225">
        <v>942010</v>
      </c>
      <c r="H70" s="226">
        <v>1947960</v>
      </c>
      <c r="I70" s="227">
        <v>0</v>
      </c>
      <c r="J70" s="225">
        <v>3738774</v>
      </c>
      <c r="K70" s="224">
        <v>2124735</v>
      </c>
      <c r="L70" s="224">
        <v>2185838</v>
      </c>
      <c r="M70" s="224">
        <v>1074588</v>
      </c>
      <c r="N70" s="225">
        <v>982040</v>
      </c>
      <c r="O70" s="226">
        <v>10105975</v>
      </c>
      <c r="P70" s="228">
        <v>12053935</v>
      </c>
      <c r="Q70" s="177"/>
    </row>
    <row r="71" spans="3:17" ht="17.25" customHeight="1">
      <c r="C71" s="194" t="s">
        <v>100</v>
      </c>
      <c r="D71" s="229"/>
      <c r="E71" s="230"/>
      <c r="F71" s="196">
        <v>23290</v>
      </c>
      <c r="G71" s="197">
        <v>359284</v>
      </c>
      <c r="H71" s="198">
        <v>382574</v>
      </c>
      <c r="I71" s="199">
        <v>0</v>
      </c>
      <c r="J71" s="197">
        <v>6405083</v>
      </c>
      <c r="K71" s="196">
        <v>5167670</v>
      </c>
      <c r="L71" s="196">
        <v>7503561</v>
      </c>
      <c r="M71" s="196">
        <v>3883770</v>
      </c>
      <c r="N71" s="197">
        <v>3298075</v>
      </c>
      <c r="O71" s="196">
        <v>26258159</v>
      </c>
      <c r="P71" s="200">
        <v>26640733</v>
      </c>
      <c r="Q71" s="177"/>
    </row>
    <row r="72" spans="3:17" ht="17.25" customHeight="1">
      <c r="C72" s="201"/>
      <c r="D72" s="210" t="s">
        <v>101</v>
      </c>
      <c r="E72" s="214"/>
      <c r="F72" s="211">
        <v>0</v>
      </c>
      <c r="G72" s="212">
        <v>0</v>
      </c>
      <c r="H72" s="206">
        <v>0</v>
      </c>
      <c r="I72" s="213">
        <v>0</v>
      </c>
      <c r="J72" s="212">
        <v>183852</v>
      </c>
      <c r="K72" s="211">
        <v>118221</v>
      </c>
      <c r="L72" s="211">
        <v>161506</v>
      </c>
      <c r="M72" s="211">
        <v>113086</v>
      </c>
      <c r="N72" s="212">
        <v>0</v>
      </c>
      <c r="O72" s="204">
        <v>576665</v>
      </c>
      <c r="P72" s="208">
        <v>576665</v>
      </c>
      <c r="Q72" s="177"/>
    </row>
    <row r="73" spans="3:17" ht="17.25" customHeight="1">
      <c r="C73" s="201"/>
      <c r="D73" s="210" t="s">
        <v>102</v>
      </c>
      <c r="E73" s="214"/>
      <c r="F73" s="211">
        <v>0</v>
      </c>
      <c r="G73" s="212">
        <v>0</v>
      </c>
      <c r="H73" s="206">
        <v>0</v>
      </c>
      <c r="I73" s="213">
        <v>0</v>
      </c>
      <c r="J73" s="212">
        <v>0</v>
      </c>
      <c r="K73" s="211">
        <v>0</v>
      </c>
      <c r="L73" s="211">
        <v>0</v>
      </c>
      <c r="M73" s="211">
        <v>0</v>
      </c>
      <c r="N73" s="212">
        <v>0</v>
      </c>
      <c r="O73" s="204">
        <v>0</v>
      </c>
      <c r="P73" s="208">
        <v>0</v>
      </c>
      <c r="Q73" s="177"/>
    </row>
    <row r="74" spans="3:17" ht="17.25" customHeight="1">
      <c r="C74" s="201"/>
      <c r="D74" s="210" t="s">
        <v>138</v>
      </c>
      <c r="E74" s="214"/>
      <c r="F74" s="211">
        <v>0</v>
      </c>
      <c r="G74" s="212">
        <v>0</v>
      </c>
      <c r="H74" s="206">
        <v>0</v>
      </c>
      <c r="I74" s="213">
        <v>0</v>
      </c>
      <c r="J74" s="212">
        <v>3730517</v>
      </c>
      <c r="K74" s="211">
        <v>2239640</v>
      </c>
      <c r="L74" s="211">
        <v>2924089</v>
      </c>
      <c r="M74" s="211">
        <v>1471893</v>
      </c>
      <c r="N74" s="212">
        <v>929486</v>
      </c>
      <c r="O74" s="204">
        <v>11295625</v>
      </c>
      <c r="P74" s="208">
        <v>11295625</v>
      </c>
      <c r="Q74" s="177"/>
    </row>
    <row r="75" spans="3:17" ht="17.25" customHeight="1">
      <c r="C75" s="201"/>
      <c r="D75" s="210" t="s">
        <v>103</v>
      </c>
      <c r="E75" s="214"/>
      <c r="F75" s="211">
        <v>10238</v>
      </c>
      <c r="G75" s="212">
        <v>63764</v>
      </c>
      <c r="H75" s="206">
        <v>74002</v>
      </c>
      <c r="I75" s="213">
        <v>0</v>
      </c>
      <c r="J75" s="212">
        <v>298047</v>
      </c>
      <c r="K75" s="211">
        <v>363177</v>
      </c>
      <c r="L75" s="211">
        <v>826715</v>
      </c>
      <c r="M75" s="211">
        <v>570503</v>
      </c>
      <c r="N75" s="212">
        <v>378058</v>
      </c>
      <c r="O75" s="204">
        <v>2436500</v>
      </c>
      <c r="P75" s="208">
        <v>2510502</v>
      </c>
      <c r="Q75" s="177"/>
    </row>
    <row r="76" spans="3:17" ht="17.25" customHeight="1">
      <c r="C76" s="201"/>
      <c r="D76" s="210" t="s">
        <v>104</v>
      </c>
      <c r="E76" s="214"/>
      <c r="F76" s="211">
        <v>13052</v>
      </c>
      <c r="G76" s="212">
        <v>50995</v>
      </c>
      <c r="H76" s="206">
        <v>64047</v>
      </c>
      <c r="I76" s="213">
        <v>0</v>
      </c>
      <c r="J76" s="212">
        <v>236382</v>
      </c>
      <c r="K76" s="211">
        <v>203794</v>
      </c>
      <c r="L76" s="211">
        <v>471567</v>
      </c>
      <c r="M76" s="211">
        <v>336921</v>
      </c>
      <c r="N76" s="212">
        <v>186995</v>
      </c>
      <c r="O76" s="204">
        <v>1435659</v>
      </c>
      <c r="P76" s="208">
        <v>1499706</v>
      </c>
      <c r="Q76" s="177"/>
    </row>
    <row r="77" spans="3:17" ht="17.25" customHeight="1">
      <c r="C77" s="201"/>
      <c r="D77" s="210" t="s">
        <v>105</v>
      </c>
      <c r="E77" s="214"/>
      <c r="F77" s="211">
        <v>0</v>
      </c>
      <c r="G77" s="212">
        <v>244525</v>
      </c>
      <c r="H77" s="206">
        <v>244525</v>
      </c>
      <c r="I77" s="213">
        <v>0</v>
      </c>
      <c r="J77" s="212">
        <v>1932827</v>
      </c>
      <c r="K77" s="211">
        <v>2190627</v>
      </c>
      <c r="L77" s="211">
        <v>2709731</v>
      </c>
      <c r="M77" s="211">
        <v>1050235</v>
      </c>
      <c r="N77" s="212">
        <v>1064098</v>
      </c>
      <c r="O77" s="204">
        <v>8947518</v>
      </c>
      <c r="P77" s="208">
        <v>9192043</v>
      </c>
      <c r="Q77" s="177"/>
    </row>
    <row r="78" spans="3:17" ht="17.25" customHeight="1">
      <c r="C78" s="201"/>
      <c r="D78" s="210" t="s">
        <v>106</v>
      </c>
      <c r="E78" s="214"/>
      <c r="F78" s="211">
        <v>0</v>
      </c>
      <c r="G78" s="212">
        <v>0</v>
      </c>
      <c r="H78" s="206">
        <v>0</v>
      </c>
      <c r="I78" s="213">
        <v>0</v>
      </c>
      <c r="J78" s="212">
        <v>0</v>
      </c>
      <c r="K78" s="211">
        <v>0</v>
      </c>
      <c r="L78" s="211">
        <v>0</v>
      </c>
      <c r="M78" s="211">
        <v>0</v>
      </c>
      <c r="N78" s="212">
        <v>0</v>
      </c>
      <c r="O78" s="204">
        <v>0</v>
      </c>
      <c r="P78" s="208">
        <v>0</v>
      </c>
      <c r="Q78" s="177"/>
    </row>
    <row r="79" spans="3:17" ht="17.25" customHeight="1">
      <c r="C79" s="201"/>
      <c r="D79" s="210" t="s">
        <v>107</v>
      </c>
      <c r="E79" s="270"/>
      <c r="F79" s="211">
        <v>0</v>
      </c>
      <c r="G79" s="212">
        <v>0</v>
      </c>
      <c r="H79" s="206">
        <v>0</v>
      </c>
      <c r="I79" s="213">
        <v>0</v>
      </c>
      <c r="J79" s="212">
        <v>23458</v>
      </c>
      <c r="K79" s="211">
        <v>52211</v>
      </c>
      <c r="L79" s="211">
        <v>409953</v>
      </c>
      <c r="M79" s="211">
        <v>341132</v>
      </c>
      <c r="N79" s="212">
        <v>739438</v>
      </c>
      <c r="O79" s="204">
        <v>1566192</v>
      </c>
      <c r="P79" s="208">
        <v>1566192</v>
      </c>
      <c r="Q79" s="177"/>
    </row>
    <row r="80" spans="3:17" ht="17.25" customHeight="1">
      <c r="C80" s="231"/>
      <c r="D80" s="232" t="s">
        <v>139</v>
      </c>
      <c r="E80" s="223"/>
      <c r="F80" s="211">
        <v>0</v>
      </c>
      <c r="G80" s="212">
        <v>0</v>
      </c>
      <c r="H80" s="206">
        <v>0</v>
      </c>
      <c r="I80" s="213">
        <v>0</v>
      </c>
      <c r="J80" s="212">
        <v>0</v>
      </c>
      <c r="K80" s="211">
        <v>0</v>
      </c>
      <c r="L80" s="211">
        <v>0</v>
      </c>
      <c r="M80" s="211">
        <v>0</v>
      </c>
      <c r="N80" s="212">
        <v>0</v>
      </c>
      <c r="O80" s="317">
        <v>0</v>
      </c>
      <c r="P80" s="228">
        <v>0</v>
      </c>
      <c r="Q80" s="177"/>
    </row>
    <row r="81" spans="3:17" ht="17.25" customHeight="1">
      <c r="C81" s="201" t="s">
        <v>140</v>
      </c>
      <c r="D81" s="203"/>
      <c r="E81" s="203"/>
      <c r="F81" s="197">
        <v>0</v>
      </c>
      <c r="G81" s="197">
        <v>0</v>
      </c>
      <c r="H81" s="198">
        <v>0</v>
      </c>
      <c r="I81" s="197">
        <v>0</v>
      </c>
      <c r="J81" s="197">
        <v>3886424</v>
      </c>
      <c r="K81" s="196">
        <v>6612204</v>
      </c>
      <c r="L81" s="196">
        <v>21882550</v>
      </c>
      <c r="M81" s="196">
        <v>18922475</v>
      </c>
      <c r="N81" s="197">
        <v>19499082</v>
      </c>
      <c r="O81" s="196">
        <v>70802735</v>
      </c>
      <c r="P81" s="200">
        <v>70802735</v>
      </c>
      <c r="Q81" s="177"/>
    </row>
    <row r="82" spans="3:17" ht="17.25" customHeight="1">
      <c r="C82" s="201"/>
      <c r="D82" s="217" t="s">
        <v>31</v>
      </c>
      <c r="E82" s="217"/>
      <c r="F82" s="212">
        <v>0</v>
      </c>
      <c r="G82" s="212">
        <v>0</v>
      </c>
      <c r="H82" s="206">
        <v>0</v>
      </c>
      <c r="I82" s="212">
        <v>0</v>
      </c>
      <c r="J82" s="212">
        <v>430393</v>
      </c>
      <c r="K82" s="211">
        <v>1677939</v>
      </c>
      <c r="L82" s="211">
        <v>13806663</v>
      </c>
      <c r="M82" s="211">
        <v>12406260</v>
      </c>
      <c r="N82" s="212">
        <v>12856172</v>
      </c>
      <c r="O82" s="204">
        <v>41177427</v>
      </c>
      <c r="P82" s="208">
        <v>41177427</v>
      </c>
      <c r="Q82" s="177"/>
    </row>
    <row r="83" spans="3:17" ht="17.25" customHeight="1">
      <c r="C83" s="201"/>
      <c r="D83" s="217" t="s">
        <v>32</v>
      </c>
      <c r="E83" s="217"/>
      <c r="F83" s="211">
        <v>0</v>
      </c>
      <c r="G83" s="212">
        <v>0</v>
      </c>
      <c r="H83" s="206">
        <v>0</v>
      </c>
      <c r="I83" s="212">
        <v>0</v>
      </c>
      <c r="J83" s="212">
        <v>3447240</v>
      </c>
      <c r="K83" s="211">
        <v>4926143</v>
      </c>
      <c r="L83" s="211">
        <v>7912924</v>
      </c>
      <c r="M83" s="211">
        <v>6105820</v>
      </c>
      <c r="N83" s="212">
        <v>4816907</v>
      </c>
      <c r="O83" s="204">
        <v>27209034</v>
      </c>
      <c r="P83" s="208">
        <v>27209034</v>
      </c>
      <c r="Q83" s="177"/>
    </row>
    <row r="84" spans="3:17" ht="17.25" customHeight="1">
      <c r="C84" s="201"/>
      <c r="D84" s="233" t="s">
        <v>108</v>
      </c>
      <c r="E84" s="233"/>
      <c r="F84" s="234">
        <v>0</v>
      </c>
      <c r="G84" s="235">
        <v>0</v>
      </c>
      <c r="H84" s="236">
        <v>0</v>
      </c>
      <c r="I84" s="237">
        <v>0</v>
      </c>
      <c r="J84" s="237">
        <v>8791</v>
      </c>
      <c r="K84" s="238">
        <v>8122</v>
      </c>
      <c r="L84" s="238">
        <v>162963</v>
      </c>
      <c r="M84" s="238">
        <v>410395</v>
      </c>
      <c r="N84" s="237">
        <v>1826003</v>
      </c>
      <c r="O84" s="239">
        <v>2416274</v>
      </c>
      <c r="P84" s="240">
        <v>2416274</v>
      </c>
      <c r="Q84" s="177"/>
    </row>
    <row r="85" spans="3:17" ht="17.25" customHeight="1" thickBot="1">
      <c r="C85" s="241" t="s">
        <v>141</v>
      </c>
      <c r="D85" s="242"/>
      <c r="E85" s="242"/>
      <c r="F85" s="243">
        <v>6916691</v>
      </c>
      <c r="G85" s="244">
        <v>11669142</v>
      </c>
      <c r="H85" s="245">
        <v>18585833</v>
      </c>
      <c r="I85" s="246">
        <v>0</v>
      </c>
      <c r="J85" s="244">
        <v>39375936</v>
      </c>
      <c r="K85" s="243">
        <v>35385240</v>
      </c>
      <c r="L85" s="243">
        <v>56895346</v>
      </c>
      <c r="M85" s="243">
        <v>40325227</v>
      </c>
      <c r="N85" s="244">
        <v>42884823</v>
      </c>
      <c r="O85" s="243">
        <v>214866572</v>
      </c>
      <c r="P85" s="247">
        <v>233452405</v>
      </c>
      <c r="Q85" s="177"/>
    </row>
    <row r="86" ht="13.5">
      <c r="Q86" s="177"/>
    </row>
    <row r="87" spans="2:17" ht="13.5">
      <c r="B87" s="177" t="s">
        <v>62</v>
      </c>
      <c r="Q87" s="177"/>
    </row>
    <row r="88" ht="13.5">
      <c r="Q88" s="177"/>
    </row>
    <row r="89" spans="2:17" ht="13.5">
      <c r="B89" s="177" t="s">
        <v>91</v>
      </c>
      <c r="H89" s="178" t="s">
        <v>119</v>
      </c>
      <c r="Q89" s="177"/>
    </row>
    <row r="90" spans="3:17" ht="13.5">
      <c r="C90" s="177" t="s">
        <v>120</v>
      </c>
      <c r="H90" s="179" t="s">
        <v>142</v>
      </c>
      <c r="Q90" s="177"/>
    </row>
    <row r="91" spans="3:17" ht="13.5">
      <c r="C91" s="177" t="s">
        <v>145</v>
      </c>
      <c r="Q91" s="177"/>
    </row>
    <row r="92" ht="14.25" thickBot="1">
      <c r="Q92" s="177"/>
    </row>
    <row r="93" spans="3:17" ht="17.25" customHeight="1">
      <c r="C93" s="180" t="s">
        <v>92</v>
      </c>
      <c r="D93" s="181"/>
      <c r="E93" s="181"/>
      <c r="F93" s="182" t="s">
        <v>46</v>
      </c>
      <c r="G93" s="183"/>
      <c r="H93" s="184"/>
      <c r="I93" s="185" t="s">
        <v>47</v>
      </c>
      <c r="J93" s="183"/>
      <c r="K93" s="183"/>
      <c r="L93" s="183"/>
      <c r="M93" s="183"/>
      <c r="N93" s="183"/>
      <c r="O93" s="183"/>
      <c r="P93" s="186" t="s">
        <v>44</v>
      </c>
      <c r="Q93" s="177"/>
    </row>
    <row r="94" spans="3:17" ht="17.25" customHeight="1">
      <c r="C94" s="187"/>
      <c r="D94" s="188"/>
      <c r="E94" s="188"/>
      <c r="F94" s="189" t="s">
        <v>123</v>
      </c>
      <c r="G94" s="190" t="s">
        <v>124</v>
      </c>
      <c r="H94" s="191" t="s">
        <v>42</v>
      </c>
      <c r="I94" s="192" t="s">
        <v>43</v>
      </c>
      <c r="J94" s="190" t="s">
        <v>10</v>
      </c>
      <c r="K94" s="189" t="s">
        <v>11</v>
      </c>
      <c r="L94" s="189" t="s">
        <v>12</v>
      </c>
      <c r="M94" s="189" t="s">
        <v>13</v>
      </c>
      <c r="N94" s="190" t="s">
        <v>14</v>
      </c>
      <c r="O94" s="191" t="s">
        <v>2</v>
      </c>
      <c r="P94" s="193"/>
      <c r="Q94" s="177"/>
    </row>
    <row r="95" spans="3:17" ht="17.25" customHeight="1">
      <c r="C95" s="194" t="s">
        <v>93</v>
      </c>
      <c r="D95" s="195"/>
      <c r="E95" s="195"/>
      <c r="F95" s="196">
        <v>79606787</v>
      </c>
      <c r="G95" s="197">
        <v>123656597</v>
      </c>
      <c r="H95" s="198">
        <v>203263384</v>
      </c>
      <c r="I95" s="199">
        <v>0</v>
      </c>
      <c r="J95" s="255">
        <v>315914627</v>
      </c>
      <c r="K95" s="196">
        <v>255807005</v>
      </c>
      <c r="L95" s="196">
        <v>297462249</v>
      </c>
      <c r="M95" s="196">
        <v>189620209</v>
      </c>
      <c r="N95" s="197">
        <v>216841890</v>
      </c>
      <c r="O95" s="196">
        <v>1275645980</v>
      </c>
      <c r="P95" s="200">
        <v>1478909364</v>
      </c>
      <c r="Q95" s="177"/>
    </row>
    <row r="96" spans="3:17" ht="17.25" customHeight="1">
      <c r="C96" s="201"/>
      <c r="D96" s="202" t="s">
        <v>125</v>
      </c>
      <c r="E96" s="203"/>
      <c r="F96" s="204">
        <v>27740035</v>
      </c>
      <c r="G96" s="205">
        <v>39767055</v>
      </c>
      <c r="H96" s="206">
        <v>67507090</v>
      </c>
      <c r="I96" s="207">
        <v>0</v>
      </c>
      <c r="J96" s="256">
        <v>110469324</v>
      </c>
      <c r="K96" s="204">
        <v>98089739</v>
      </c>
      <c r="L96" s="204">
        <v>114767218</v>
      </c>
      <c r="M96" s="204">
        <v>85150491</v>
      </c>
      <c r="N96" s="205">
        <v>126565160</v>
      </c>
      <c r="O96" s="204">
        <v>535041932</v>
      </c>
      <c r="P96" s="208">
        <v>602549022</v>
      </c>
      <c r="Q96" s="177"/>
    </row>
    <row r="97" spans="3:17" ht="17.25" customHeight="1">
      <c r="C97" s="201"/>
      <c r="D97" s="209"/>
      <c r="E97" s="210" t="s">
        <v>126</v>
      </c>
      <c r="F97" s="211">
        <v>20058082</v>
      </c>
      <c r="G97" s="212">
        <v>21722229</v>
      </c>
      <c r="H97" s="206">
        <v>41780311</v>
      </c>
      <c r="I97" s="213">
        <v>0</v>
      </c>
      <c r="J97" s="257">
        <v>68860951</v>
      </c>
      <c r="K97" s="211">
        <v>64925150</v>
      </c>
      <c r="L97" s="211">
        <v>81139164</v>
      </c>
      <c r="M97" s="211">
        <v>58088857</v>
      </c>
      <c r="N97" s="212">
        <v>82111938</v>
      </c>
      <c r="O97" s="204">
        <v>355126060</v>
      </c>
      <c r="P97" s="208">
        <v>396906371</v>
      </c>
      <c r="Q97" s="177"/>
    </row>
    <row r="98" spans="3:17" ht="17.25" customHeight="1">
      <c r="C98" s="201"/>
      <c r="D98" s="209"/>
      <c r="E98" s="210" t="s">
        <v>127</v>
      </c>
      <c r="F98" s="211">
        <v>0</v>
      </c>
      <c r="G98" s="212">
        <v>87747</v>
      </c>
      <c r="H98" s="206">
        <v>87747</v>
      </c>
      <c r="I98" s="213">
        <v>0</v>
      </c>
      <c r="J98" s="257">
        <v>381277</v>
      </c>
      <c r="K98" s="211">
        <v>633892</v>
      </c>
      <c r="L98" s="211">
        <v>1682325</v>
      </c>
      <c r="M98" s="211">
        <v>3944935</v>
      </c>
      <c r="N98" s="212">
        <v>10558216</v>
      </c>
      <c r="O98" s="204">
        <v>17200645</v>
      </c>
      <c r="P98" s="208">
        <v>17288392</v>
      </c>
      <c r="Q98" s="177"/>
    </row>
    <row r="99" spans="3:17" ht="17.25" customHeight="1">
      <c r="C99" s="201"/>
      <c r="D99" s="209"/>
      <c r="E99" s="210" t="s">
        <v>128</v>
      </c>
      <c r="F99" s="211">
        <v>5209412</v>
      </c>
      <c r="G99" s="212">
        <v>13265456</v>
      </c>
      <c r="H99" s="206">
        <v>18474868</v>
      </c>
      <c r="I99" s="213">
        <v>0</v>
      </c>
      <c r="J99" s="257">
        <v>29732789</v>
      </c>
      <c r="K99" s="211">
        <v>23332438</v>
      </c>
      <c r="L99" s="211">
        <v>21027569</v>
      </c>
      <c r="M99" s="211">
        <v>16036391</v>
      </c>
      <c r="N99" s="212">
        <v>25403687</v>
      </c>
      <c r="O99" s="204">
        <v>115532874</v>
      </c>
      <c r="P99" s="208">
        <v>134007742</v>
      </c>
      <c r="Q99" s="177"/>
    </row>
    <row r="100" spans="3:17" ht="17.25" customHeight="1">
      <c r="C100" s="201"/>
      <c r="D100" s="209"/>
      <c r="E100" s="210" t="s">
        <v>129</v>
      </c>
      <c r="F100" s="211">
        <v>555571</v>
      </c>
      <c r="G100" s="212">
        <v>1479273</v>
      </c>
      <c r="H100" s="206">
        <v>2034844</v>
      </c>
      <c r="I100" s="213">
        <v>0</v>
      </c>
      <c r="J100" s="257">
        <v>2532057</v>
      </c>
      <c r="K100" s="211">
        <v>1879759</v>
      </c>
      <c r="L100" s="211">
        <v>2191100</v>
      </c>
      <c r="M100" s="211">
        <v>710758</v>
      </c>
      <c r="N100" s="212">
        <v>1368869</v>
      </c>
      <c r="O100" s="204">
        <v>8682543</v>
      </c>
      <c r="P100" s="208">
        <v>10717387</v>
      </c>
      <c r="Q100" s="177"/>
    </row>
    <row r="101" spans="3:17" ht="17.25" customHeight="1">
      <c r="C101" s="201"/>
      <c r="D101" s="209"/>
      <c r="E101" s="210" t="s">
        <v>130</v>
      </c>
      <c r="F101" s="211">
        <v>1916970</v>
      </c>
      <c r="G101" s="212">
        <v>3212350</v>
      </c>
      <c r="H101" s="206">
        <v>5129320</v>
      </c>
      <c r="I101" s="213">
        <v>0</v>
      </c>
      <c r="J101" s="257">
        <v>8962250</v>
      </c>
      <c r="K101" s="211">
        <v>7318500</v>
      </c>
      <c r="L101" s="211">
        <v>8727060</v>
      </c>
      <c r="M101" s="211">
        <v>6369550</v>
      </c>
      <c r="N101" s="212">
        <v>7122450</v>
      </c>
      <c r="O101" s="204">
        <v>38499810</v>
      </c>
      <c r="P101" s="208">
        <v>43629130</v>
      </c>
      <c r="Q101" s="177"/>
    </row>
    <row r="102" spans="3:17" ht="17.25" customHeight="1">
      <c r="C102" s="201"/>
      <c r="D102" s="202" t="s">
        <v>94</v>
      </c>
      <c r="E102" s="214"/>
      <c r="F102" s="204">
        <v>22440349</v>
      </c>
      <c r="G102" s="205">
        <v>44959987</v>
      </c>
      <c r="H102" s="206">
        <v>67400336</v>
      </c>
      <c r="I102" s="207">
        <v>0</v>
      </c>
      <c r="J102" s="256">
        <v>92249399</v>
      </c>
      <c r="K102" s="204">
        <v>65913156</v>
      </c>
      <c r="L102" s="204">
        <v>65962405</v>
      </c>
      <c r="M102" s="204">
        <v>30386635</v>
      </c>
      <c r="N102" s="205">
        <v>20567148</v>
      </c>
      <c r="O102" s="204">
        <v>275078743</v>
      </c>
      <c r="P102" s="208">
        <v>342479079</v>
      </c>
      <c r="Q102" s="177"/>
    </row>
    <row r="103" spans="3:17" ht="17.25" customHeight="1">
      <c r="C103" s="201"/>
      <c r="D103" s="209"/>
      <c r="E103" s="215" t="s">
        <v>131</v>
      </c>
      <c r="F103" s="211">
        <v>17417968</v>
      </c>
      <c r="G103" s="212">
        <v>33756898</v>
      </c>
      <c r="H103" s="206">
        <v>51174866</v>
      </c>
      <c r="I103" s="213">
        <v>0</v>
      </c>
      <c r="J103" s="257">
        <v>69502447</v>
      </c>
      <c r="K103" s="211">
        <v>48515350</v>
      </c>
      <c r="L103" s="211">
        <v>47814418</v>
      </c>
      <c r="M103" s="211">
        <v>21650101</v>
      </c>
      <c r="N103" s="212">
        <v>15781194</v>
      </c>
      <c r="O103" s="204">
        <v>203263510</v>
      </c>
      <c r="P103" s="208">
        <v>254438376</v>
      </c>
      <c r="Q103" s="177"/>
    </row>
    <row r="104" spans="3:17" ht="17.25" customHeight="1">
      <c r="C104" s="201"/>
      <c r="D104" s="209"/>
      <c r="E104" s="215" t="s">
        <v>132</v>
      </c>
      <c r="F104" s="211">
        <v>5022381</v>
      </c>
      <c r="G104" s="212">
        <v>11203089</v>
      </c>
      <c r="H104" s="206">
        <v>16225470</v>
      </c>
      <c r="I104" s="213">
        <v>0</v>
      </c>
      <c r="J104" s="257">
        <v>22746952</v>
      </c>
      <c r="K104" s="211">
        <v>17397806</v>
      </c>
      <c r="L104" s="211">
        <v>18147987</v>
      </c>
      <c r="M104" s="211">
        <v>8736534</v>
      </c>
      <c r="N104" s="212">
        <v>4785954</v>
      </c>
      <c r="O104" s="204">
        <v>71815233</v>
      </c>
      <c r="P104" s="208">
        <v>88040703</v>
      </c>
      <c r="Q104" s="177"/>
    </row>
    <row r="105" spans="3:17" ht="17.25" customHeight="1">
      <c r="C105" s="201"/>
      <c r="D105" s="202" t="s">
        <v>95</v>
      </c>
      <c r="E105" s="203"/>
      <c r="F105" s="204">
        <v>274961</v>
      </c>
      <c r="G105" s="205">
        <v>1700207</v>
      </c>
      <c r="H105" s="206">
        <v>1975168</v>
      </c>
      <c r="I105" s="207">
        <v>0</v>
      </c>
      <c r="J105" s="256">
        <v>8896544</v>
      </c>
      <c r="K105" s="204">
        <v>13512209</v>
      </c>
      <c r="L105" s="204">
        <v>30751419</v>
      </c>
      <c r="M105" s="204">
        <v>14737098</v>
      </c>
      <c r="N105" s="205">
        <v>13974050</v>
      </c>
      <c r="O105" s="204">
        <v>81871320</v>
      </c>
      <c r="P105" s="208">
        <v>83846488</v>
      </c>
      <c r="Q105" s="177"/>
    </row>
    <row r="106" spans="3:17" ht="17.25" customHeight="1">
      <c r="C106" s="201"/>
      <c r="D106" s="209"/>
      <c r="E106" s="210" t="s">
        <v>133</v>
      </c>
      <c r="F106" s="211">
        <v>252578</v>
      </c>
      <c r="G106" s="212">
        <v>1617183</v>
      </c>
      <c r="H106" s="206">
        <v>1869761</v>
      </c>
      <c r="I106" s="213">
        <v>0</v>
      </c>
      <c r="J106" s="257">
        <v>7847760</v>
      </c>
      <c r="K106" s="211">
        <v>11859900</v>
      </c>
      <c r="L106" s="211">
        <v>26724607</v>
      </c>
      <c r="M106" s="211">
        <v>12842288</v>
      </c>
      <c r="N106" s="212">
        <v>11277699</v>
      </c>
      <c r="O106" s="204">
        <v>70552254</v>
      </c>
      <c r="P106" s="208">
        <v>72422015</v>
      </c>
      <c r="Q106" s="177"/>
    </row>
    <row r="107" spans="3:17" ht="24.75" customHeight="1">
      <c r="C107" s="201"/>
      <c r="D107" s="209"/>
      <c r="E107" s="216" t="s">
        <v>134</v>
      </c>
      <c r="F107" s="211">
        <v>22383</v>
      </c>
      <c r="G107" s="212">
        <v>83024</v>
      </c>
      <c r="H107" s="206">
        <v>105407</v>
      </c>
      <c r="I107" s="213">
        <v>0</v>
      </c>
      <c r="J107" s="257">
        <v>1034023</v>
      </c>
      <c r="K107" s="211">
        <v>1652309</v>
      </c>
      <c r="L107" s="211">
        <v>4026812</v>
      </c>
      <c r="M107" s="211">
        <v>1894810</v>
      </c>
      <c r="N107" s="212">
        <v>2437091</v>
      </c>
      <c r="O107" s="204">
        <v>11045045</v>
      </c>
      <c r="P107" s="208">
        <v>11150452</v>
      </c>
      <c r="Q107" s="177"/>
    </row>
    <row r="108" spans="3:17" ht="24.75" customHeight="1">
      <c r="C108" s="201"/>
      <c r="D108" s="215"/>
      <c r="E108" s="216" t="s">
        <v>135</v>
      </c>
      <c r="F108" s="211">
        <v>0</v>
      </c>
      <c r="G108" s="212">
        <v>0</v>
      </c>
      <c r="H108" s="206">
        <v>0</v>
      </c>
      <c r="I108" s="213">
        <v>0</v>
      </c>
      <c r="J108" s="257">
        <v>14761</v>
      </c>
      <c r="K108" s="211">
        <v>0</v>
      </c>
      <c r="L108" s="211">
        <v>0</v>
      </c>
      <c r="M108" s="211">
        <v>0</v>
      </c>
      <c r="N108" s="212">
        <v>259260</v>
      </c>
      <c r="O108" s="204">
        <v>274021</v>
      </c>
      <c r="P108" s="208">
        <v>274021</v>
      </c>
      <c r="Q108" s="177"/>
    </row>
    <row r="109" spans="3:17" ht="17.25" customHeight="1">
      <c r="C109" s="201"/>
      <c r="D109" s="202" t="s">
        <v>96</v>
      </c>
      <c r="E109" s="203"/>
      <c r="F109" s="204">
        <v>11085818</v>
      </c>
      <c r="G109" s="205">
        <v>11966034</v>
      </c>
      <c r="H109" s="206">
        <v>23051852</v>
      </c>
      <c r="I109" s="207">
        <v>0</v>
      </c>
      <c r="J109" s="205">
        <v>21939945</v>
      </c>
      <c r="K109" s="204">
        <v>19763339</v>
      </c>
      <c r="L109" s="204">
        <v>20266078</v>
      </c>
      <c r="M109" s="204">
        <v>13846584</v>
      </c>
      <c r="N109" s="205">
        <v>14256694</v>
      </c>
      <c r="O109" s="204">
        <v>90072640</v>
      </c>
      <c r="P109" s="208">
        <v>113124492</v>
      </c>
      <c r="Q109" s="177"/>
    </row>
    <row r="110" spans="3:17" ht="17.25" customHeight="1">
      <c r="C110" s="201"/>
      <c r="D110" s="209"/>
      <c r="E110" s="217" t="s">
        <v>136</v>
      </c>
      <c r="F110" s="211">
        <v>5800310</v>
      </c>
      <c r="G110" s="212">
        <v>9706320</v>
      </c>
      <c r="H110" s="206">
        <v>15506630</v>
      </c>
      <c r="I110" s="213">
        <v>0</v>
      </c>
      <c r="J110" s="212">
        <v>19045840</v>
      </c>
      <c r="K110" s="211">
        <v>17704230</v>
      </c>
      <c r="L110" s="211">
        <v>18519910</v>
      </c>
      <c r="M110" s="211">
        <v>12583300</v>
      </c>
      <c r="N110" s="212">
        <v>14138130</v>
      </c>
      <c r="O110" s="204">
        <v>81991410</v>
      </c>
      <c r="P110" s="208">
        <v>97498040</v>
      </c>
      <c r="Q110" s="177"/>
    </row>
    <row r="111" spans="3:17" ht="17.25" customHeight="1">
      <c r="C111" s="201"/>
      <c r="D111" s="218"/>
      <c r="E111" s="215" t="s">
        <v>97</v>
      </c>
      <c r="F111" s="211">
        <v>1107678</v>
      </c>
      <c r="G111" s="212">
        <v>622864</v>
      </c>
      <c r="H111" s="206">
        <v>1730542</v>
      </c>
      <c r="I111" s="213">
        <v>0</v>
      </c>
      <c r="J111" s="212">
        <v>855112</v>
      </c>
      <c r="K111" s="211">
        <v>513156</v>
      </c>
      <c r="L111" s="211">
        <v>1136732</v>
      </c>
      <c r="M111" s="211">
        <v>678090</v>
      </c>
      <c r="N111" s="212">
        <v>94092</v>
      </c>
      <c r="O111" s="204">
        <v>3277182</v>
      </c>
      <c r="P111" s="208">
        <v>5007724</v>
      </c>
      <c r="Q111" s="177"/>
    </row>
    <row r="112" spans="3:17" ht="17.25" customHeight="1">
      <c r="C112" s="201"/>
      <c r="D112" s="219"/>
      <c r="E112" s="210" t="s">
        <v>98</v>
      </c>
      <c r="F112" s="211">
        <v>4177830</v>
      </c>
      <c r="G112" s="212">
        <v>1636850</v>
      </c>
      <c r="H112" s="206">
        <v>5814680</v>
      </c>
      <c r="I112" s="213">
        <v>0</v>
      </c>
      <c r="J112" s="212">
        <v>2038993</v>
      </c>
      <c r="K112" s="211">
        <v>1545953</v>
      </c>
      <c r="L112" s="211">
        <v>609436</v>
      </c>
      <c r="M112" s="211">
        <v>585194</v>
      </c>
      <c r="N112" s="212">
        <v>24472</v>
      </c>
      <c r="O112" s="204">
        <v>4804048</v>
      </c>
      <c r="P112" s="208">
        <v>10618728</v>
      </c>
      <c r="Q112" s="177"/>
    </row>
    <row r="113" spans="3:17" ht="17.25" customHeight="1">
      <c r="C113" s="201"/>
      <c r="D113" s="209" t="s">
        <v>99</v>
      </c>
      <c r="E113" s="220"/>
      <c r="F113" s="211">
        <v>6952703</v>
      </c>
      <c r="G113" s="212">
        <v>14858839</v>
      </c>
      <c r="H113" s="206">
        <v>21811542</v>
      </c>
      <c r="I113" s="213">
        <v>0</v>
      </c>
      <c r="J113" s="212">
        <v>41106947</v>
      </c>
      <c r="K113" s="211">
        <v>35102450</v>
      </c>
      <c r="L113" s="211">
        <v>41617718</v>
      </c>
      <c r="M113" s="211">
        <v>33657857</v>
      </c>
      <c r="N113" s="212">
        <v>30658809</v>
      </c>
      <c r="O113" s="204">
        <v>182143781</v>
      </c>
      <c r="P113" s="208">
        <v>203955323</v>
      </c>
      <c r="Q113" s="177"/>
    </row>
    <row r="114" spans="3:17" ht="17.25" customHeight="1">
      <c r="C114" s="221"/>
      <c r="D114" s="222" t="s">
        <v>137</v>
      </c>
      <c r="E114" s="223"/>
      <c r="F114" s="224">
        <v>11112921</v>
      </c>
      <c r="G114" s="225">
        <v>10404475</v>
      </c>
      <c r="H114" s="226">
        <v>21517396</v>
      </c>
      <c r="I114" s="227">
        <v>0</v>
      </c>
      <c r="J114" s="225">
        <v>41252468</v>
      </c>
      <c r="K114" s="224">
        <v>23426112</v>
      </c>
      <c r="L114" s="224">
        <v>24097411</v>
      </c>
      <c r="M114" s="224">
        <v>11841544</v>
      </c>
      <c r="N114" s="225">
        <v>10820029</v>
      </c>
      <c r="O114" s="226">
        <v>111437564</v>
      </c>
      <c r="P114" s="228">
        <v>132954960</v>
      </c>
      <c r="Q114" s="177"/>
    </row>
    <row r="115" spans="3:17" ht="17.25" customHeight="1">
      <c r="C115" s="194" t="s">
        <v>100</v>
      </c>
      <c r="D115" s="229"/>
      <c r="E115" s="230"/>
      <c r="F115" s="196">
        <v>252227</v>
      </c>
      <c r="G115" s="197">
        <v>3846348</v>
      </c>
      <c r="H115" s="198">
        <v>4098575</v>
      </c>
      <c r="I115" s="199">
        <v>0</v>
      </c>
      <c r="J115" s="255">
        <v>68456103</v>
      </c>
      <c r="K115" s="196">
        <v>55244543</v>
      </c>
      <c r="L115" s="196">
        <v>80236270</v>
      </c>
      <c r="M115" s="196">
        <v>41613588</v>
      </c>
      <c r="N115" s="197">
        <v>35194344</v>
      </c>
      <c r="O115" s="196">
        <v>280744848</v>
      </c>
      <c r="P115" s="200">
        <v>284843423</v>
      </c>
      <c r="Q115" s="177"/>
    </row>
    <row r="116" spans="3:17" ht="17.25" customHeight="1">
      <c r="C116" s="201"/>
      <c r="D116" s="210" t="s">
        <v>101</v>
      </c>
      <c r="E116" s="214"/>
      <c r="F116" s="211">
        <v>0</v>
      </c>
      <c r="G116" s="212">
        <v>0</v>
      </c>
      <c r="H116" s="206">
        <v>0</v>
      </c>
      <c r="I116" s="213">
        <v>0</v>
      </c>
      <c r="J116" s="257">
        <v>2003621</v>
      </c>
      <c r="K116" s="211">
        <v>1297652</v>
      </c>
      <c r="L116" s="211">
        <v>1762967</v>
      </c>
      <c r="M116" s="211">
        <v>1244141</v>
      </c>
      <c r="N116" s="212">
        <v>0</v>
      </c>
      <c r="O116" s="204">
        <v>6308381</v>
      </c>
      <c r="P116" s="208">
        <v>6308381</v>
      </c>
      <c r="Q116" s="177"/>
    </row>
    <row r="117" spans="3:17" ht="17.25" customHeight="1">
      <c r="C117" s="201"/>
      <c r="D117" s="210" t="s">
        <v>102</v>
      </c>
      <c r="E117" s="214"/>
      <c r="F117" s="211">
        <v>0</v>
      </c>
      <c r="G117" s="212">
        <v>0</v>
      </c>
      <c r="H117" s="206">
        <v>0</v>
      </c>
      <c r="I117" s="213">
        <v>0</v>
      </c>
      <c r="J117" s="257">
        <v>0</v>
      </c>
      <c r="K117" s="211">
        <v>0</v>
      </c>
      <c r="L117" s="211">
        <v>0</v>
      </c>
      <c r="M117" s="211">
        <v>0</v>
      </c>
      <c r="N117" s="212">
        <v>0</v>
      </c>
      <c r="O117" s="204">
        <v>0</v>
      </c>
      <c r="P117" s="208">
        <v>0</v>
      </c>
      <c r="Q117" s="177"/>
    </row>
    <row r="118" spans="3:17" ht="17.25" customHeight="1">
      <c r="C118" s="201"/>
      <c r="D118" s="210" t="s">
        <v>138</v>
      </c>
      <c r="E118" s="214"/>
      <c r="F118" s="211">
        <v>0</v>
      </c>
      <c r="G118" s="212">
        <v>0</v>
      </c>
      <c r="H118" s="206">
        <v>0</v>
      </c>
      <c r="I118" s="213">
        <v>0</v>
      </c>
      <c r="J118" s="257">
        <v>39782840</v>
      </c>
      <c r="K118" s="211">
        <v>23873626</v>
      </c>
      <c r="L118" s="211">
        <v>31121663</v>
      </c>
      <c r="M118" s="211">
        <v>15702793</v>
      </c>
      <c r="N118" s="212">
        <v>9875514</v>
      </c>
      <c r="O118" s="204">
        <v>120356436</v>
      </c>
      <c r="P118" s="208">
        <v>120356436</v>
      </c>
      <c r="Q118" s="177"/>
    </row>
    <row r="119" spans="3:17" ht="17.25" customHeight="1">
      <c r="C119" s="201"/>
      <c r="D119" s="210" t="s">
        <v>103</v>
      </c>
      <c r="E119" s="214"/>
      <c r="F119" s="211">
        <v>110876</v>
      </c>
      <c r="G119" s="212">
        <v>686993</v>
      </c>
      <c r="H119" s="206">
        <v>797869</v>
      </c>
      <c r="I119" s="213">
        <v>0</v>
      </c>
      <c r="J119" s="257">
        <v>3226721</v>
      </c>
      <c r="K119" s="211">
        <v>3933190</v>
      </c>
      <c r="L119" s="211">
        <v>8951387</v>
      </c>
      <c r="M119" s="211">
        <v>6178525</v>
      </c>
      <c r="N119" s="212">
        <v>4094351</v>
      </c>
      <c r="O119" s="204">
        <v>26384174</v>
      </c>
      <c r="P119" s="208">
        <v>27182043</v>
      </c>
      <c r="Q119" s="177"/>
    </row>
    <row r="120" spans="3:17" ht="17.25" customHeight="1">
      <c r="C120" s="201"/>
      <c r="D120" s="210" t="s">
        <v>104</v>
      </c>
      <c r="E120" s="214"/>
      <c r="F120" s="211">
        <v>141351</v>
      </c>
      <c r="G120" s="212">
        <v>547833</v>
      </c>
      <c r="H120" s="206">
        <v>689184</v>
      </c>
      <c r="I120" s="213">
        <v>0</v>
      </c>
      <c r="J120" s="257">
        <v>2549854</v>
      </c>
      <c r="K120" s="211">
        <v>2193002</v>
      </c>
      <c r="L120" s="211">
        <v>5092997</v>
      </c>
      <c r="M120" s="211">
        <v>3643642</v>
      </c>
      <c r="N120" s="212">
        <v>2008915</v>
      </c>
      <c r="O120" s="204">
        <v>15488410</v>
      </c>
      <c r="P120" s="208">
        <v>16177594</v>
      </c>
      <c r="Q120" s="177"/>
    </row>
    <row r="121" spans="3:17" ht="17.25" customHeight="1">
      <c r="C121" s="201"/>
      <c r="D121" s="210" t="s">
        <v>105</v>
      </c>
      <c r="E121" s="214"/>
      <c r="F121" s="211">
        <v>0</v>
      </c>
      <c r="G121" s="212">
        <v>2611522</v>
      </c>
      <c r="H121" s="206">
        <v>2611522</v>
      </c>
      <c r="I121" s="213">
        <v>0</v>
      </c>
      <c r="J121" s="257">
        <v>20642536</v>
      </c>
      <c r="K121" s="211">
        <v>23389460</v>
      </c>
      <c r="L121" s="211">
        <v>28933131</v>
      </c>
      <c r="M121" s="211">
        <v>11201204</v>
      </c>
      <c r="N121" s="212">
        <v>11348544</v>
      </c>
      <c r="O121" s="204">
        <v>95514875</v>
      </c>
      <c r="P121" s="208">
        <v>98126397</v>
      </c>
      <c r="Q121" s="177"/>
    </row>
    <row r="122" spans="3:17" ht="17.25" customHeight="1">
      <c r="C122" s="201"/>
      <c r="D122" s="210" t="s">
        <v>106</v>
      </c>
      <c r="E122" s="214"/>
      <c r="F122" s="211">
        <v>0</v>
      </c>
      <c r="G122" s="212">
        <v>0</v>
      </c>
      <c r="H122" s="206">
        <v>0</v>
      </c>
      <c r="I122" s="213">
        <v>0</v>
      </c>
      <c r="J122" s="257">
        <v>0</v>
      </c>
      <c r="K122" s="211">
        <v>0</v>
      </c>
      <c r="L122" s="211">
        <v>0</v>
      </c>
      <c r="M122" s="211">
        <v>0</v>
      </c>
      <c r="N122" s="212">
        <v>0</v>
      </c>
      <c r="O122" s="204">
        <v>0</v>
      </c>
      <c r="P122" s="208">
        <v>0</v>
      </c>
      <c r="Q122" s="177"/>
    </row>
    <row r="123" spans="3:17" ht="17.25" customHeight="1">
      <c r="C123" s="201"/>
      <c r="D123" s="210" t="s">
        <v>107</v>
      </c>
      <c r="E123" s="270"/>
      <c r="F123" s="211">
        <v>0</v>
      </c>
      <c r="G123" s="212">
        <v>0</v>
      </c>
      <c r="H123" s="206">
        <v>0</v>
      </c>
      <c r="I123" s="213">
        <v>0</v>
      </c>
      <c r="J123" s="257">
        <v>250531</v>
      </c>
      <c r="K123" s="211">
        <v>557613</v>
      </c>
      <c r="L123" s="211">
        <v>4374125</v>
      </c>
      <c r="M123" s="211">
        <v>3643283</v>
      </c>
      <c r="N123" s="212">
        <v>7867020</v>
      </c>
      <c r="O123" s="204">
        <v>16692572</v>
      </c>
      <c r="P123" s="208">
        <v>16692572</v>
      </c>
      <c r="Q123" s="177"/>
    </row>
    <row r="124" spans="3:17" ht="17.25" customHeight="1">
      <c r="C124" s="231"/>
      <c r="D124" s="232" t="s">
        <v>139</v>
      </c>
      <c r="E124" s="223"/>
      <c r="F124" s="211">
        <v>0</v>
      </c>
      <c r="G124" s="212">
        <v>0</v>
      </c>
      <c r="H124" s="206">
        <v>0</v>
      </c>
      <c r="I124" s="213">
        <v>0</v>
      </c>
      <c r="J124" s="257">
        <v>0</v>
      </c>
      <c r="K124" s="211">
        <v>0</v>
      </c>
      <c r="L124" s="211">
        <v>0</v>
      </c>
      <c r="M124" s="211">
        <v>0</v>
      </c>
      <c r="N124" s="212">
        <v>0</v>
      </c>
      <c r="O124" s="317">
        <v>0</v>
      </c>
      <c r="P124" s="228">
        <v>0</v>
      </c>
      <c r="Q124" s="177"/>
    </row>
    <row r="125" spans="3:17" ht="17.25" customHeight="1">
      <c r="C125" s="201" t="s">
        <v>140</v>
      </c>
      <c r="D125" s="203"/>
      <c r="E125" s="203"/>
      <c r="F125" s="197">
        <v>0</v>
      </c>
      <c r="G125" s="197">
        <v>0</v>
      </c>
      <c r="H125" s="198">
        <v>0</v>
      </c>
      <c r="I125" s="255">
        <v>0</v>
      </c>
      <c r="J125" s="255">
        <v>41317190</v>
      </c>
      <c r="K125" s="196">
        <v>70337425</v>
      </c>
      <c r="L125" s="196">
        <v>232967980</v>
      </c>
      <c r="M125" s="196">
        <v>201217363</v>
      </c>
      <c r="N125" s="197">
        <v>207381973</v>
      </c>
      <c r="O125" s="196">
        <v>753221931</v>
      </c>
      <c r="P125" s="200">
        <v>753221931</v>
      </c>
      <c r="Q125" s="177"/>
    </row>
    <row r="126" spans="3:17" ht="17.25" customHeight="1">
      <c r="C126" s="201"/>
      <c r="D126" s="217" t="s">
        <v>31</v>
      </c>
      <c r="E126" s="217"/>
      <c r="F126" s="212">
        <v>0</v>
      </c>
      <c r="G126" s="212">
        <v>0</v>
      </c>
      <c r="H126" s="206">
        <v>0</v>
      </c>
      <c r="I126" s="258">
        <v>0</v>
      </c>
      <c r="J126" s="257">
        <v>4572592</v>
      </c>
      <c r="K126" s="211">
        <v>17862530</v>
      </c>
      <c r="L126" s="211">
        <v>147187320</v>
      </c>
      <c r="M126" s="211">
        <v>132084383</v>
      </c>
      <c r="N126" s="212">
        <v>137004210</v>
      </c>
      <c r="O126" s="204">
        <v>438711035</v>
      </c>
      <c r="P126" s="208">
        <v>438711035</v>
      </c>
      <c r="Q126" s="177"/>
    </row>
    <row r="127" spans="3:17" ht="17.25" customHeight="1">
      <c r="C127" s="201"/>
      <c r="D127" s="217" t="s">
        <v>32</v>
      </c>
      <c r="E127" s="217"/>
      <c r="F127" s="211">
        <v>0</v>
      </c>
      <c r="G127" s="212">
        <v>0</v>
      </c>
      <c r="H127" s="206">
        <v>0</v>
      </c>
      <c r="I127" s="258">
        <v>0</v>
      </c>
      <c r="J127" s="257">
        <v>36650996</v>
      </c>
      <c r="K127" s="211">
        <v>52388385</v>
      </c>
      <c r="L127" s="211">
        <v>84088556</v>
      </c>
      <c r="M127" s="211">
        <v>64795901</v>
      </c>
      <c r="N127" s="212">
        <v>51136786</v>
      </c>
      <c r="O127" s="204">
        <v>289060624</v>
      </c>
      <c r="P127" s="208">
        <v>289060624</v>
      </c>
      <c r="Q127" s="177"/>
    </row>
    <row r="128" spans="3:17" ht="17.25" customHeight="1">
      <c r="C128" s="201"/>
      <c r="D128" s="233" t="s">
        <v>108</v>
      </c>
      <c r="E128" s="233"/>
      <c r="F128" s="234">
        <v>0</v>
      </c>
      <c r="G128" s="235">
        <v>0</v>
      </c>
      <c r="H128" s="236">
        <v>0</v>
      </c>
      <c r="I128" s="258">
        <v>0</v>
      </c>
      <c r="J128" s="258">
        <v>93602</v>
      </c>
      <c r="K128" s="238">
        <v>86510</v>
      </c>
      <c r="L128" s="238">
        <v>1692104</v>
      </c>
      <c r="M128" s="238">
        <v>4337079</v>
      </c>
      <c r="N128" s="237">
        <v>19240977</v>
      </c>
      <c r="O128" s="239">
        <v>25450272</v>
      </c>
      <c r="P128" s="240">
        <v>25450272</v>
      </c>
      <c r="Q128" s="177"/>
    </row>
    <row r="129" spans="3:17" ht="17.25" customHeight="1" thickBot="1">
      <c r="C129" s="241" t="s">
        <v>141</v>
      </c>
      <c r="D129" s="242"/>
      <c r="E129" s="242"/>
      <c r="F129" s="243">
        <v>79859014</v>
      </c>
      <c r="G129" s="244">
        <v>127502945</v>
      </c>
      <c r="H129" s="245">
        <v>207361959</v>
      </c>
      <c r="I129" s="246">
        <v>0</v>
      </c>
      <c r="J129" s="259">
        <v>425687920</v>
      </c>
      <c r="K129" s="243">
        <v>381388973</v>
      </c>
      <c r="L129" s="243">
        <v>610666499</v>
      </c>
      <c r="M129" s="243">
        <v>432451160</v>
      </c>
      <c r="N129" s="244">
        <v>459418207</v>
      </c>
      <c r="O129" s="243">
        <v>2309612759</v>
      </c>
      <c r="P129" s="247">
        <v>2516974718</v>
      </c>
      <c r="Q129" s="177"/>
    </row>
    <row r="130" ht="13.5">
      <c r="Q130" s="177"/>
    </row>
    <row r="131" spans="2:17" ht="13.5">
      <c r="B131" s="177" t="s">
        <v>62</v>
      </c>
      <c r="Q131" s="177"/>
    </row>
    <row r="132" ht="13.5">
      <c r="Q132" s="177"/>
    </row>
    <row r="133" spans="2:17" ht="13.5">
      <c r="B133" s="177" t="s">
        <v>91</v>
      </c>
      <c r="H133" s="178" t="s">
        <v>119</v>
      </c>
      <c r="Q133" s="177"/>
    </row>
    <row r="134" spans="3:17" ht="13.5">
      <c r="C134" s="177" t="s">
        <v>120</v>
      </c>
      <c r="H134" s="179" t="s">
        <v>142</v>
      </c>
      <c r="Q134" s="177"/>
    </row>
    <row r="135" spans="3:17" ht="13.5">
      <c r="C135" s="177" t="s">
        <v>109</v>
      </c>
      <c r="Q135" s="177"/>
    </row>
    <row r="136" ht="14.25" thickBot="1">
      <c r="Q136" s="177"/>
    </row>
    <row r="137" spans="3:17" ht="17.25" customHeight="1">
      <c r="C137" s="180" t="s">
        <v>92</v>
      </c>
      <c r="D137" s="181"/>
      <c r="E137" s="181"/>
      <c r="F137" s="182" t="s">
        <v>46</v>
      </c>
      <c r="G137" s="183"/>
      <c r="H137" s="184"/>
      <c r="I137" s="185" t="s">
        <v>47</v>
      </c>
      <c r="J137" s="183"/>
      <c r="K137" s="183"/>
      <c r="L137" s="183"/>
      <c r="M137" s="183"/>
      <c r="N137" s="183"/>
      <c r="O137" s="183"/>
      <c r="P137" s="186" t="s">
        <v>44</v>
      </c>
      <c r="Q137" s="177"/>
    </row>
    <row r="138" spans="3:17" ht="17.25" customHeight="1">
      <c r="C138" s="187"/>
      <c r="D138" s="188"/>
      <c r="E138" s="188"/>
      <c r="F138" s="189" t="s">
        <v>123</v>
      </c>
      <c r="G138" s="190" t="s">
        <v>124</v>
      </c>
      <c r="H138" s="191" t="s">
        <v>42</v>
      </c>
      <c r="I138" s="192" t="s">
        <v>43</v>
      </c>
      <c r="J138" s="190" t="s">
        <v>10</v>
      </c>
      <c r="K138" s="189" t="s">
        <v>11</v>
      </c>
      <c r="L138" s="189" t="s">
        <v>12</v>
      </c>
      <c r="M138" s="189" t="s">
        <v>13</v>
      </c>
      <c r="N138" s="190" t="s">
        <v>14</v>
      </c>
      <c r="O138" s="191" t="s">
        <v>2</v>
      </c>
      <c r="P138" s="193"/>
      <c r="Q138" s="177"/>
    </row>
    <row r="139" spans="3:17" ht="17.25" customHeight="1">
      <c r="C139" s="194" t="s">
        <v>93</v>
      </c>
      <c r="D139" s="195"/>
      <c r="E139" s="195"/>
      <c r="F139" s="196">
        <v>71638932</v>
      </c>
      <c r="G139" s="197">
        <v>110449023</v>
      </c>
      <c r="H139" s="198">
        <v>182087955</v>
      </c>
      <c r="I139" s="199">
        <v>0</v>
      </c>
      <c r="J139" s="255">
        <v>283897162</v>
      </c>
      <c r="K139" s="196">
        <v>228386753</v>
      </c>
      <c r="L139" s="196">
        <v>265524679</v>
      </c>
      <c r="M139" s="196">
        <v>169050198</v>
      </c>
      <c r="N139" s="197">
        <v>193438217</v>
      </c>
      <c r="O139" s="196">
        <v>1140297009</v>
      </c>
      <c r="P139" s="200">
        <v>1322384964</v>
      </c>
      <c r="Q139" s="177"/>
    </row>
    <row r="140" spans="3:17" ht="17.25" customHeight="1">
      <c r="C140" s="201"/>
      <c r="D140" s="202" t="s">
        <v>125</v>
      </c>
      <c r="E140" s="203"/>
      <c r="F140" s="204">
        <v>24527455</v>
      </c>
      <c r="G140" s="205">
        <v>35190252</v>
      </c>
      <c r="H140" s="206">
        <v>59717707</v>
      </c>
      <c r="I140" s="207">
        <v>0</v>
      </c>
      <c r="J140" s="256">
        <v>97781882</v>
      </c>
      <c r="K140" s="204">
        <v>86533371</v>
      </c>
      <c r="L140" s="204">
        <v>101513180</v>
      </c>
      <c r="M140" s="204">
        <v>75311153</v>
      </c>
      <c r="N140" s="205">
        <v>112220489</v>
      </c>
      <c r="O140" s="204">
        <v>473360075</v>
      </c>
      <c r="P140" s="208">
        <v>533077782</v>
      </c>
      <c r="Q140" s="177"/>
    </row>
    <row r="141" spans="3:17" ht="17.25" customHeight="1">
      <c r="C141" s="201"/>
      <c r="D141" s="209"/>
      <c r="E141" s="210" t="s">
        <v>126</v>
      </c>
      <c r="F141" s="211">
        <v>17792454</v>
      </c>
      <c r="G141" s="212">
        <v>19246235</v>
      </c>
      <c r="H141" s="206">
        <v>37038689</v>
      </c>
      <c r="I141" s="213">
        <v>0</v>
      </c>
      <c r="J141" s="257">
        <v>61108266</v>
      </c>
      <c r="K141" s="211">
        <v>57382823</v>
      </c>
      <c r="L141" s="211">
        <v>71818463</v>
      </c>
      <c r="M141" s="211">
        <v>51392944</v>
      </c>
      <c r="N141" s="212">
        <v>72928650</v>
      </c>
      <c r="O141" s="204">
        <v>314631146</v>
      </c>
      <c r="P141" s="208">
        <v>351669835</v>
      </c>
      <c r="Q141" s="177"/>
    </row>
    <row r="142" spans="3:17" ht="17.25" customHeight="1">
      <c r="C142" s="201"/>
      <c r="D142" s="209"/>
      <c r="E142" s="210" t="s">
        <v>127</v>
      </c>
      <c r="F142" s="211">
        <v>0</v>
      </c>
      <c r="G142" s="212">
        <v>78971</v>
      </c>
      <c r="H142" s="206">
        <v>78971</v>
      </c>
      <c r="I142" s="213">
        <v>0</v>
      </c>
      <c r="J142" s="257">
        <v>338099</v>
      </c>
      <c r="K142" s="211">
        <v>566404</v>
      </c>
      <c r="L142" s="211">
        <v>1490686</v>
      </c>
      <c r="M142" s="211">
        <v>3505845</v>
      </c>
      <c r="N142" s="212">
        <v>9336018</v>
      </c>
      <c r="O142" s="204">
        <v>15237052</v>
      </c>
      <c r="P142" s="208">
        <v>15316023</v>
      </c>
      <c r="Q142" s="177"/>
    </row>
    <row r="143" spans="3:17" ht="17.25" customHeight="1">
      <c r="C143" s="201"/>
      <c r="D143" s="209"/>
      <c r="E143" s="210" t="s">
        <v>128</v>
      </c>
      <c r="F143" s="211">
        <v>4575424</v>
      </c>
      <c r="G143" s="212">
        <v>11715613</v>
      </c>
      <c r="H143" s="206">
        <v>16291037</v>
      </c>
      <c r="I143" s="213">
        <v>0</v>
      </c>
      <c r="J143" s="257">
        <v>26207445</v>
      </c>
      <c r="K143" s="211">
        <v>20468373</v>
      </c>
      <c r="L143" s="211">
        <v>18594819</v>
      </c>
      <c r="M143" s="211">
        <v>14176142</v>
      </c>
      <c r="N143" s="212">
        <v>22434104</v>
      </c>
      <c r="O143" s="204">
        <v>101880883</v>
      </c>
      <c r="P143" s="208">
        <v>118171920</v>
      </c>
      <c r="Q143" s="177"/>
    </row>
    <row r="144" spans="3:17" ht="17.25" customHeight="1">
      <c r="C144" s="201"/>
      <c r="D144" s="209"/>
      <c r="E144" s="210" t="s">
        <v>129</v>
      </c>
      <c r="F144" s="211">
        <v>479729</v>
      </c>
      <c r="G144" s="212">
        <v>1305570</v>
      </c>
      <c r="H144" s="206">
        <v>1785299</v>
      </c>
      <c r="I144" s="213">
        <v>0</v>
      </c>
      <c r="J144" s="257">
        <v>2230226</v>
      </c>
      <c r="K144" s="211">
        <v>1664883</v>
      </c>
      <c r="L144" s="211">
        <v>1911654</v>
      </c>
      <c r="M144" s="211">
        <v>614141</v>
      </c>
      <c r="N144" s="212">
        <v>1218264</v>
      </c>
      <c r="O144" s="204">
        <v>7639168</v>
      </c>
      <c r="P144" s="208">
        <v>9424467</v>
      </c>
      <c r="Q144" s="177"/>
    </row>
    <row r="145" spans="3:17" ht="17.25" customHeight="1">
      <c r="C145" s="201"/>
      <c r="D145" s="209"/>
      <c r="E145" s="210" t="s">
        <v>130</v>
      </c>
      <c r="F145" s="211">
        <v>1679848</v>
      </c>
      <c r="G145" s="212">
        <v>2843863</v>
      </c>
      <c r="H145" s="206">
        <v>4523711</v>
      </c>
      <c r="I145" s="213">
        <v>0</v>
      </c>
      <c r="J145" s="257">
        <v>7897846</v>
      </c>
      <c r="K145" s="211">
        <v>6450888</v>
      </c>
      <c r="L145" s="211">
        <v>7697558</v>
      </c>
      <c r="M145" s="211">
        <v>5622081</v>
      </c>
      <c r="N145" s="212">
        <v>6303453</v>
      </c>
      <c r="O145" s="204">
        <v>33971826</v>
      </c>
      <c r="P145" s="208">
        <v>38495537</v>
      </c>
      <c r="Q145" s="177"/>
    </row>
    <row r="146" spans="3:17" ht="17.25" customHeight="1">
      <c r="C146" s="201"/>
      <c r="D146" s="202" t="s">
        <v>94</v>
      </c>
      <c r="E146" s="214"/>
      <c r="F146" s="204">
        <v>19862827</v>
      </c>
      <c r="G146" s="205">
        <v>39727049</v>
      </c>
      <c r="H146" s="206">
        <v>59589876</v>
      </c>
      <c r="I146" s="207">
        <v>0</v>
      </c>
      <c r="J146" s="256">
        <v>81522910</v>
      </c>
      <c r="K146" s="204">
        <v>58350615</v>
      </c>
      <c r="L146" s="204">
        <v>58372162</v>
      </c>
      <c r="M146" s="204">
        <v>26958247</v>
      </c>
      <c r="N146" s="205">
        <v>18368104</v>
      </c>
      <c r="O146" s="204">
        <v>243572038</v>
      </c>
      <c r="P146" s="208">
        <v>303161914</v>
      </c>
      <c r="Q146" s="177"/>
    </row>
    <row r="147" spans="3:17" ht="17.25" customHeight="1">
      <c r="C147" s="201"/>
      <c r="D147" s="209"/>
      <c r="E147" s="215" t="s">
        <v>131</v>
      </c>
      <c r="F147" s="211">
        <v>15403340</v>
      </c>
      <c r="G147" s="212">
        <v>29799674</v>
      </c>
      <c r="H147" s="206">
        <v>45203014</v>
      </c>
      <c r="I147" s="213">
        <v>0</v>
      </c>
      <c r="J147" s="257">
        <v>61608663</v>
      </c>
      <c r="K147" s="211">
        <v>42989085</v>
      </c>
      <c r="L147" s="211">
        <v>42381448</v>
      </c>
      <c r="M147" s="211">
        <v>19269856</v>
      </c>
      <c r="N147" s="212">
        <v>14105088</v>
      </c>
      <c r="O147" s="204">
        <v>180354140</v>
      </c>
      <c r="P147" s="208">
        <v>225557154</v>
      </c>
      <c r="Q147" s="177"/>
    </row>
    <row r="148" spans="3:17" ht="17.25" customHeight="1">
      <c r="C148" s="201"/>
      <c r="D148" s="209"/>
      <c r="E148" s="215" t="s">
        <v>132</v>
      </c>
      <c r="F148" s="211">
        <v>4459487</v>
      </c>
      <c r="G148" s="212">
        <v>9927375</v>
      </c>
      <c r="H148" s="206">
        <v>14386862</v>
      </c>
      <c r="I148" s="213">
        <v>0</v>
      </c>
      <c r="J148" s="257">
        <v>19914247</v>
      </c>
      <c r="K148" s="211">
        <v>15361530</v>
      </c>
      <c r="L148" s="211">
        <v>15990714</v>
      </c>
      <c r="M148" s="211">
        <v>7688391</v>
      </c>
      <c r="N148" s="212">
        <v>4263016</v>
      </c>
      <c r="O148" s="204">
        <v>63217898</v>
      </c>
      <c r="P148" s="208">
        <v>77604760</v>
      </c>
      <c r="Q148" s="177"/>
    </row>
    <row r="149" spans="3:17" ht="17.25" customHeight="1">
      <c r="C149" s="201"/>
      <c r="D149" s="202" t="s">
        <v>95</v>
      </c>
      <c r="E149" s="203"/>
      <c r="F149" s="204">
        <v>247463</v>
      </c>
      <c r="G149" s="205">
        <v>1477190</v>
      </c>
      <c r="H149" s="206">
        <v>1724653</v>
      </c>
      <c r="I149" s="207">
        <v>0</v>
      </c>
      <c r="J149" s="256">
        <v>7931874</v>
      </c>
      <c r="K149" s="204">
        <v>11862746</v>
      </c>
      <c r="L149" s="204">
        <v>27318309</v>
      </c>
      <c r="M149" s="204">
        <v>13132293</v>
      </c>
      <c r="N149" s="205">
        <v>12475165</v>
      </c>
      <c r="O149" s="204">
        <v>72720387</v>
      </c>
      <c r="P149" s="208">
        <v>74445040</v>
      </c>
      <c r="Q149" s="177"/>
    </row>
    <row r="150" spans="3:17" ht="17.25" customHeight="1">
      <c r="C150" s="201"/>
      <c r="D150" s="209"/>
      <c r="E150" s="210" t="s">
        <v>133</v>
      </c>
      <c r="F150" s="211">
        <v>227319</v>
      </c>
      <c r="G150" s="212">
        <v>1407157</v>
      </c>
      <c r="H150" s="206">
        <v>1634476</v>
      </c>
      <c r="I150" s="213">
        <v>0</v>
      </c>
      <c r="J150" s="257">
        <v>6991796</v>
      </c>
      <c r="K150" s="211">
        <v>10402927</v>
      </c>
      <c r="L150" s="211">
        <v>23765095</v>
      </c>
      <c r="M150" s="211">
        <v>11453048</v>
      </c>
      <c r="N150" s="212">
        <v>10052864</v>
      </c>
      <c r="O150" s="204">
        <v>62665730</v>
      </c>
      <c r="P150" s="208">
        <v>64300206</v>
      </c>
      <c r="Q150" s="177"/>
    </row>
    <row r="151" spans="3:17" ht="24.75" customHeight="1">
      <c r="C151" s="201"/>
      <c r="D151" s="209"/>
      <c r="E151" s="216" t="s">
        <v>134</v>
      </c>
      <c r="F151" s="211">
        <v>20144</v>
      </c>
      <c r="G151" s="212">
        <v>70033</v>
      </c>
      <c r="H151" s="206">
        <v>90177</v>
      </c>
      <c r="I151" s="213">
        <v>0</v>
      </c>
      <c r="J151" s="257">
        <v>926794</v>
      </c>
      <c r="K151" s="211">
        <v>1459819</v>
      </c>
      <c r="L151" s="211">
        <v>3553214</v>
      </c>
      <c r="M151" s="211">
        <v>1679245</v>
      </c>
      <c r="N151" s="212">
        <v>2188968</v>
      </c>
      <c r="O151" s="204">
        <v>9808040</v>
      </c>
      <c r="P151" s="208">
        <v>9898217</v>
      </c>
      <c r="Q151" s="177"/>
    </row>
    <row r="152" spans="3:17" ht="24.75" customHeight="1">
      <c r="C152" s="201"/>
      <c r="D152" s="215"/>
      <c r="E152" s="216" t="s">
        <v>135</v>
      </c>
      <c r="F152" s="211">
        <v>0</v>
      </c>
      <c r="G152" s="212">
        <v>0</v>
      </c>
      <c r="H152" s="206">
        <v>0</v>
      </c>
      <c r="I152" s="213">
        <v>0</v>
      </c>
      <c r="J152" s="257">
        <v>13284</v>
      </c>
      <c r="K152" s="211">
        <v>0</v>
      </c>
      <c r="L152" s="211">
        <v>0</v>
      </c>
      <c r="M152" s="211">
        <v>0</v>
      </c>
      <c r="N152" s="212">
        <v>233333</v>
      </c>
      <c r="O152" s="204">
        <v>246617</v>
      </c>
      <c r="P152" s="208">
        <v>246617</v>
      </c>
      <c r="Q152" s="177"/>
    </row>
    <row r="153" spans="3:17" ht="17.25" customHeight="1">
      <c r="C153" s="201"/>
      <c r="D153" s="202" t="s">
        <v>96</v>
      </c>
      <c r="E153" s="203"/>
      <c r="F153" s="204">
        <v>9840021</v>
      </c>
      <c r="G153" s="205">
        <v>10610599</v>
      </c>
      <c r="H153" s="206">
        <v>20450620</v>
      </c>
      <c r="I153" s="207">
        <v>0</v>
      </c>
      <c r="J153" s="205">
        <v>19475693</v>
      </c>
      <c r="K153" s="204">
        <v>17420534</v>
      </c>
      <c r="L153" s="204">
        <v>17946579</v>
      </c>
      <c r="M153" s="204">
        <v>12287080</v>
      </c>
      <c r="N153" s="205">
        <v>12654390</v>
      </c>
      <c r="O153" s="204">
        <v>79784276</v>
      </c>
      <c r="P153" s="208">
        <v>100234896</v>
      </c>
      <c r="Q153" s="177"/>
    </row>
    <row r="154" spans="3:17" ht="17.25" customHeight="1">
      <c r="C154" s="201"/>
      <c r="D154" s="209"/>
      <c r="E154" s="217" t="s">
        <v>136</v>
      </c>
      <c r="F154" s="211">
        <v>5151665</v>
      </c>
      <c r="G154" s="212">
        <v>8622028</v>
      </c>
      <c r="H154" s="206">
        <v>13773693</v>
      </c>
      <c r="I154" s="213">
        <v>0</v>
      </c>
      <c r="J154" s="212">
        <v>16900863</v>
      </c>
      <c r="K154" s="211">
        <v>15625619</v>
      </c>
      <c r="L154" s="211">
        <v>16405583</v>
      </c>
      <c r="M154" s="211">
        <v>11156586</v>
      </c>
      <c r="N154" s="212">
        <v>12550546</v>
      </c>
      <c r="O154" s="204">
        <v>72639197</v>
      </c>
      <c r="P154" s="208">
        <v>86412890</v>
      </c>
      <c r="Q154" s="177"/>
    </row>
    <row r="155" spans="3:17" ht="17.25" customHeight="1">
      <c r="C155" s="201"/>
      <c r="D155" s="218"/>
      <c r="E155" s="215" t="s">
        <v>97</v>
      </c>
      <c r="F155" s="211">
        <v>990077</v>
      </c>
      <c r="G155" s="212">
        <v>549397</v>
      </c>
      <c r="H155" s="206">
        <v>1539474</v>
      </c>
      <c r="I155" s="213">
        <v>0</v>
      </c>
      <c r="J155" s="212">
        <v>757318</v>
      </c>
      <c r="K155" s="211">
        <v>446858</v>
      </c>
      <c r="L155" s="211">
        <v>999218</v>
      </c>
      <c r="M155" s="211">
        <v>603820</v>
      </c>
      <c r="N155" s="212">
        <v>81820</v>
      </c>
      <c r="O155" s="204">
        <v>2889034</v>
      </c>
      <c r="P155" s="208">
        <v>4428508</v>
      </c>
      <c r="Q155" s="177"/>
    </row>
    <row r="156" spans="3:17" ht="17.25" customHeight="1">
      <c r="C156" s="201"/>
      <c r="D156" s="219"/>
      <c r="E156" s="210" t="s">
        <v>98</v>
      </c>
      <c r="F156" s="211">
        <v>3698279</v>
      </c>
      <c r="G156" s="212">
        <v>1439174</v>
      </c>
      <c r="H156" s="206">
        <v>5137453</v>
      </c>
      <c r="I156" s="213">
        <v>0</v>
      </c>
      <c r="J156" s="212">
        <v>1817512</v>
      </c>
      <c r="K156" s="211">
        <v>1348057</v>
      </c>
      <c r="L156" s="211">
        <v>541778</v>
      </c>
      <c r="M156" s="211">
        <v>526674</v>
      </c>
      <c r="N156" s="212">
        <v>22024</v>
      </c>
      <c r="O156" s="204">
        <v>4256045</v>
      </c>
      <c r="P156" s="208">
        <v>9393498</v>
      </c>
      <c r="Q156" s="177"/>
    </row>
    <row r="157" spans="3:17" ht="17.25" customHeight="1">
      <c r="C157" s="201"/>
      <c r="D157" s="209" t="s">
        <v>99</v>
      </c>
      <c r="E157" s="220"/>
      <c r="F157" s="211">
        <v>6048245</v>
      </c>
      <c r="G157" s="212">
        <v>13039458</v>
      </c>
      <c r="H157" s="206">
        <v>19087703</v>
      </c>
      <c r="I157" s="213">
        <v>0</v>
      </c>
      <c r="J157" s="212">
        <v>35932335</v>
      </c>
      <c r="K157" s="211">
        <v>30793375</v>
      </c>
      <c r="L157" s="211">
        <v>36277038</v>
      </c>
      <c r="M157" s="211">
        <v>29519881</v>
      </c>
      <c r="N157" s="212">
        <v>26900040</v>
      </c>
      <c r="O157" s="204">
        <v>159422669</v>
      </c>
      <c r="P157" s="208">
        <v>178510372</v>
      </c>
      <c r="Q157" s="177"/>
    </row>
    <row r="158" spans="3:17" ht="17.25" customHeight="1">
      <c r="C158" s="221"/>
      <c r="D158" s="222" t="s">
        <v>137</v>
      </c>
      <c r="E158" s="223"/>
      <c r="F158" s="224">
        <v>11112921</v>
      </c>
      <c r="G158" s="225">
        <v>10404475</v>
      </c>
      <c r="H158" s="226">
        <v>21517396</v>
      </c>
      <c r="I158" s="227">
        <v>0</v>
      </c>
      <c r="J158" s="225">
        <v>41252468</v>
      </c>
      <c r="K158" s="224">
        <v>23426112</v>
      </c>
      <c r="L158" s="224">
        <v>24097411</v>
      </c>
      <c r="M158" s="224">
        <v>11841544</v>
      </c>
      <c r="N158" s="225">
        <v>10820029</v>
      </c>
      <c r="O158" s="226">
        <v>111437564</v>
      </c>
      <c r="P158" s="228">
        <v>132954960</v>
      </c>
      <c r="Q158" s="177"/>
    </row>
    <row r="159" spans="3:17" ht="17.25" customHeight="1">
      <c r="C159" s="194" t="s">
        <v>100</v>
      </c>
      <c r="D159" s="229"/>
      <c r="E159" s="230"/>
      <c r="F159" s="196">
        <v>220041</v>
      </c>
      <c r="G159" s="197">
        <v>3415914</v>
      </c>
      <c r="H159" s="198">
        <v>3635955</v>
      </c>
      <c r="I159" s="199">
        <v>0</v>
      </c>
      <c r="J159" s="255">
        <v>60569717</v>
      </c>
      <c r="K159" s="196">
        <v>48861948</v>
      </c>
      <c r="L159" s="196">
        <v>71243281</v>
      </c>
      <c r="M159" s="196">
        <v>37004936</v>
      </c>
      <c r="N159" s="197">
        <v>31181174</v>
      </c>
      <c r="O159" s="196">
        <v>248861056</v>
      </c>
      <c r="P159" s="200">
        <v>252497011</v>
      </c>
      <c r="Q159" s="177"/>
    </row>
    <row r="160" spans="3:17" ht="18" customHeight="1">
      <c r="C160" s="201"/>
      <c r="D160" s="210" t="s">
        <v>101</v>
      </c>
      <c r="E160" s="214"/>
      <c r="F160" s="211">
        <v>0</v>
      </c>
      <c r="G160" s="212">
        <v>0</v>
      </c>
      <c r="H160" s="206">
        <v>0</v>
      </c>
      <c r="I160" s="213">
        <v>0</v>
      </c>
      <c r="J160" s="257">
        <v>1744145</v>
      </c>
      <c r="K160" s="211">
        <v>1094420</v>
      </c>
      <c r="L160" s="211">
        <v>1518955</v>
      </c>
      <c r="M160" s="211">
        <v>1119725</v>
      </c>
      <c r="N160" s="212">
        <v>0</v>
      </c>
      <c r="O160" s="204">
        <v>5477245</v>
      </c>
      <c r="P160" s="208">
        <v>5477245</v>
      </c>
      <c r="Q160" s="177"/>
    </row>
    <row r="161" spans="3:17" ht="17.25" customHeight="1">
      <c r="C161" s="201"/>
      <c r="D161" s="210" t="s">
        <v>102</v>
      </c>
      <c r="E161" s="214"/>
      <c r="F161" s="211">
        <v>0</v>
      </c>
      <c r="G161" s="212">
        <v>0</v>
      </c>
      <c r="H161" s="206">
        <v>0</v>
      </c>
      <c r="I161" s="213">
        <v>0</v>
      </c>
      <c r="J161" s="257">
        <v>0</v>
      </c>
      <c r="K161" s="211">
        <v>0</v>
      </c>
      <c r="L161" s="211">
        <v>0</v>
      </c>
      <c r="M161" s="211">
        <v>0</v>
      </c>
      <c r="N161" s="212">
        <v>0</v>
      </c>
      <c r="O161" s="204">
        <v>0</v>
      </c>
      <c r="P161" s="208">
        <v>0</v>
      </c>
      <c r="Q161" s="177"/>
    </row>
    <row r="162" spans="3:17" ht="17.25" customHeight="1">
      <c r="C162" s="201"/>
      <c r="D162" s="210" t="s">
        <v>138</v>
      </c>
      <c r="E162" s="214"/>
      <c r="F162" s="211">
        <v>0</v>
      </c>
      <c r="G162" s="212">
        <v>0</v>
      </c>
      <c r="H162" s="206">
        <v>0</v>
      </c>
      <c r="I162" s="213">
        <v>0</v>
      </c>
      <c r="J162" s="257">
        <v>35290403</v>
      </c>
      <c r="K162" s="211">
        <v>21148152</v>
      </c>
      <c r="L162" s="211">
        <v>27671960</v>
      </c>
      <c r="M162" s="211">
        <v>13947564</v>
      </c>
      <c r="N162" s="212">
        <v>8827048</v>
      </c>
      <c r="O162" s="204">
        <v>106885127</v>
      </c>
      <c r="P162" s="208">
        <v>106885127</v>
      </c>
      <c r="Q162" s="177"/>
    </row>
    <row r="163" spans="3:17" ht="17.25" customHeight="1">
      <c r="C163" s="201"/>
      <c r="D163" s="210" t="s">
        <v>103</v>
      </c>
      <c r="E163" s="214"/>
      <c r="F163" s="211">
        <v>92827</v>
      </c>
      <c r="G163" s="212">
        <v>608274</v>
      </c>
      <c r="H163" s="206">
        <v>701101</v>
      </c>
      <c r="I163" s="213">
        <v>0</v>
      </c>
      <c r="J163" s="257">
        <v>2850171</v>
      </c>
      <c r="K163" s="211">
        <v>3466999</v>
      </c>
      <c r="L163" s="211">
        <v>7964217</v>
      </c>
      <c r="M163" s="211">
        <v>5511692</v>
      </c>
      <c r="N163" s="212">
        <v>3626653</v>
      </c>
      <c r="O163" s="204">
        <v>23419732</v>
      </c>
      <c r="P163" s="208">
        <v>24120833</v>
      </c>
      <c r="Q163" s="177"/>
    </row>
    <row r="164" spans="3:17" ht="17.25" customHeight="1">
      <c r="C164" s="201"/>
      <c r="D164" s="210" t="s">
        <v>104</v>
      </c>
      <c r="E164" s="214"/>
      <c r="F164" s="211">
        <v>127214</v>
      </c>
      <c r="G164" s="212">
        <v>484898</v>
      </c>
      <c r="H164" s="206">
        <v>612112</v>
      </c>
      <c r="I164" s="213">
        <v>0</v>
      </c>
      <c r="J164" s="257">
        <v>2253980</v>
      </c>
      <c r="K164" s="211">
        <v>1956648</v>
      </c>
      <c r="L164" s="211">
        <v>4554790</v>
      </c>
      <c r="M164" s="211">
        <v>3249511</v>
      </c>
      <c r="N164" s="212">
        <v>1808020</v>
      </c>
      <c r="O164" s="204">
        <v>13822949</v>
      </c>
      <c r="P164" s="208">
        <v>14435061</v>
      </c>
      <c r="Q164" s="177"/>
    </row>
    <row r="165" spans="3:17" ht="17.25" customHeight="1">
      <c r="C165" s="201"/>
      <c r="D165" s="210" t="s">
        <v>105</v>
      </c>
      <c r="E165" s="214"/>
      <c r="F165" s="211">
        <v>0</v>
      </c>
      <c r="G165" s="212">
        <v>2322742</v>
      </c>
      <c r="H165" s="206">
        <v>2322742</v>
      </c>
      <c r="I165" s="213">
        <v>0</v>
      </c>
      <c r="J165" s="257">
        <v>18205541</v>
      </c>
      <c r="K165" s="211">
        <v>20693878</v>
      </c>
      <c r="L165" s="211">
        <v>25658893</v>
      </c>
      <c r="M165" s="211">
        <v>9897492</v>
      </c>
      <c r="N165" s="212">
        <v>9964260</v>
      </c>
      <c r="O165" s="204">
        <v>84420064</v>
      </c>
      <c r="P165" s="208">
        <v>86742806</v>
      </c>
      <c r="Q165" s="177"/>
    </row>
    <row r="166" spans="3:17" ht="17.25" customHeight="1">
      <c r="C166" s="201"/>
      <c r="D166" s="210" t="s">
        <v>106</v>
      </c>
      <c r="E166" s="214"/>
      <c r="F166" s="211">
        <v>0</v>
      </c>
      <c r="G166" s="212">
        <v>0</v>
      </c>
      <c r="H166" s="206">
        <v>0</v>
      </c>
      <c r="I166" s="213">
        <v>0</v>
      </c>
      <c r="J166" s="257">
        <v>0</v>
      </c>
      <c r="K166" s="211">
        <v>0</v>
      </c>
      <c r="L166" s="211">
        <v>0</v>
      </c>
      <c r="M166" s="211">
        <v>0</v>
      </c>
      <c r="N166" s="212">
        <v>0</v>
      </c>
      <c r="O166" s="204">
        <v>0</v>
      </c>
      <c r="P166" s="208">
        <v>0</v>
      </c>
      <c r="Q166" s="177"/>
    </row>
    <row r="167" spans="3:17" ht="17.25" customHeight="1">
      <c r="C167" s="201"/>
      <c r="D167" s="210" t="s">
        <v>107</v>
      </c>
      <c r="E167" s="270"/>
      <c r="F167" s="211">
        <v>0</v>
      </c>
      <c r="G167" s="212">
        <v>0</v>
      </c>
      <c r="H167" s="206">
        <v>0</v>
      </c>
      <c r="I167" s="213">
        <v>0</v>
      </c>
      <c r="J167" s="257">
        <v>225477</v>
      </c>
      <c r="K167" s="211">
        <v>501851</v>
      </c>
      <c r="L167" s="211">
        <v>3874466</v>
      </c>
      <c r="M167" s="211">
        <v>3278952</v>
      </c>
      <c r="N167" s="212">
        <v>6955193</v>
      </c>
      <c r="O167" s="204">
        <v>14835939</v>
      </c>
      <c r="P167" s="208">
        <v>14835939</v>
      </c>
      <c r="Q167" s="177"/>
    </row>
    <row r="168" spans="3:17" ht="17.25" customHeight="1">
      <c r="C168" s="231"/>
      <c r="D168" s="232" t="s">
        <v>139</v>
      </c>
      <c r="E168" s="223"/>
      <c r="F168" s="211">
        <v>0</v>
      </c>
      <c r="G168" s="212">
        <v>0</v>
      </c>
      <c r="H168" s="206">
        <v>0</v>
      </c>
      <c r="I168" s="213">
        <v>0</v>
      </c>
      <c r="J168" s="257">
        <v>0</v>
      </c>
      <c r="K168" s="211">
        <v>0</v>
      </c>
      <c r="L168" s="211">
        <v>0</v>
      </c>
      <c r="M168" s="211">
        <v>0</v>
      </c>
      <c r="N168" s="212">
        <v>0</v>
      </c>
      <c r="O168" s="317">
        <v>0</v>
      </c>
      <c r="P168" s="228">
        <v>0</v>
      </c>
      <c r="Q168" s="177"/>
    </row>
    <row r="169" spans="3:17" ht="17.25" customHeight="1">
      <c r="C169" s="201" t="s">
        <v>140</v>
      </c>
      <c r="D169" s="203"/>
      <c r="E169" s="203"/>
      <c r="F169" s="197">
        <v>0</v>
      </c>
      <c r="G169" s="197">
        <v>0</v>
      </c>
      <c r="H169" s="198">
        <v>0</v>
      </c>
      <c r="I169" s="255">
        <v>0</v>
      </c>
      <c r="J169" s="255">
        <v>36848068</v>
      </c>
      <c r="K169" s="196">
        <v>62818893</v>
      </c>
      <c r="L169" s="196">
        <v>208122568</v>
      </c>
      <c r="M169" s="196">
        <v>179197415</v>
      </c>
      <c r="N169" s="197">
        <v>185147352</v>
      </c>
      <c r="O169" s="196">
        <v>672134296</v>
      </c>
      <c r="P169" s="200">
        <v>672134296</v>
      </c>
      <c r="Q169" s="177"/>
    </row>
    <row r="170" spans="3:17" ht="17.25" customHeight="1">
      <c r="C170" s="201"/>
      <c r="D170" s="217" t="s">
        <v>31</v>
      </c>
      <c r="E170" s="217"/>
      <c r="F170" s="212">
        <v>0</v>
      </c>
      <c r="G170" s="212">
        <v>0</v>
      </c>
      <c r="H170" s="206">
        <v>0</v>
      </c>
      <c r="I170" s="257">
        <v>0</v>
      </c>
      <c r="J170" s="257">
        <v>4069249</v>
      </c>
      <c r="K170" s="211">
        <v>16076256</v>
      </c>
      <c r="L170" s="211">
        <v>131730928</v>
      </c>
      <c r="M170" s="211">
        <v>117721925</v>
      </c>
      <c r="N170" s="212">
        <v>122391874</v>
      </c>
      <c r="O170" s="204">
        <v>391990232</v>
      </c>
      <c r="P170" s="208">
        <v>391990232</v>
      </c>
      <c r="Q170" s="177"/>
    </row>
    <row r="171" spans="3:17" ht="17.25" customHeight="1">
      <c r="C171" s="201"/>
      <c r="D171" s="217" t="s">
        <v>32</v>
      </c>
      <c r="E171" s="217"/>
      <c r="F171" s="211">
        <v>0</v>
      </c>
      <c r="G171" s="212">
        <v>0</v>
      </c>
      <c r="H171" s="206">
        <v>0</v>
      </c>
      <c r="I171" s="257">
        <v>0</v>
      </c>
      <c r="J171" s="257">
        <v>32694578</v>
      </c>
      <c r="K171" s="211">
        <v>46664778</v>
      </c>
      <c r="L171" s="211">
        <v>74939025</v>
      </c>
      <c r="M171" s="211">
        <v>57692644</v>
      </c>
      <c r="N171" s="212">
        <v>45600772</v>
      </c>
      <c r="O171" s="204">
        <v>257591797</v>
      </c>
      <c r="P171" s="208">
        <v>257591797</v>
      </c>
      <c r="Q171" s="177"/>
    </row>
    <row r="172" spans="3:17" ht="17.25" customHeight="1">
      <c r="C172" s="201"/>
      <c r="D172" s="233" t="s">
        <v>108</v>
      </c>
      <c r="E172" s="233"/>
      <c r="F172" s="234">
        <v>0</v>
      </c>
      <c r="G172" s="235">
        <v>0</v>
      </c>
      <c r="H172" s="236">
        <v>0</v>
      </c>
      <c r="I172" s="258">
        <v>0</v>
      </c>
      <c r="J172" s="258">
        <v>84241</v>
      </c>
      <c r="K172" s="238">
        <v>77859</v>
      </c>
      <c r="L172" s="238">
        <v>1452615</v>
      </c>
      <c r="M172" s="238">
        <v>3782846</v>
      </c>
      <c r="N172" s="237">
        <v>17154706</v>
      </c>
      <c r="O172" s="239">
        <v>22552267</v>
      </c>
      <c r="P172" s="240">
        <v>22552267</v>
      </c>
      <c r="Q172" s="177"/>
    </row>
    <row r="173" spans="3:17" ht="17.25" customHeight="1" thickBot="1">
      <c r="C173" s="241" t="s">
        <v>141</v>
      </c>
      <c r="D173" s="242"/>
      <c r="E173" s="242"/>
      <c r="F173" s="243">
        <v>71858973</v>
      </c>
      <c r="G173" s="244">
        <v>113864937</v>
      </c>
      <c r="H173" s="245">
        <v>185723910</v>
      </c>
      <c r="I173" s="246">
        <v>0</v>
      </c>
      <c r="J173" s="259">
        <v>381314947</v>
      </c>
      <c r="K173" s="243">
        <v>340067594</v>
      </c>
      <c r="L173" s="243">
        <v>544890528</v>
      </c>
      <c r="M173" s="243">
        <v>385252549</v>
      </c>
      <c r="N173" s="244">
        <v>409766743</v>
      </c>
      <c r="O173" s="243">
        <v>2061292361</v>
      </c>
      <c r="P173" s="247">
        <v>2247016271</v>
      </c>
      <c r="Q173" s="177"/>
    </row>
    <row r="174" ht="13.5">
      <c r="Q174" s="17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2"/>
  <rowBreaks count="3" manualBreakCount="3">
    <brk id="43" max="15" man="1"/>
    <brk id="86" max="15" man="1"/>
    <brk id="130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Normal="80" zoomScaleSheetLayoutView="100" zoomScalePageLayoutView="0" workbookViewId="0" topLeftCell="E7">
      <selection activeCell="K37" sqref="K37:O43"/>
    </sheetView>
  </sheetViews>
  <sheetFormatPr defaultColWidth="8.00390625" defaultRowHeight="13.5"/>
  <cols>
    <col min="1" max="5" width="1.4921875" style="121" customWidth="1"/>
    <col min="6" max="6" width="33.625" style="121" customWidth="1"/>
    <col min="7" max="12" width="10.375" style="121" customWidth="1"/>
    <col min="13" max="13" width="11.75390625" style="121" bestFit="1" customWidth="1"/>
    <col min="14" max="17" width="10.375" style="121" customWidth="1"/>
    <col min="18" max="18" width="1.4921875" style="121" customWidth="1"/>
    <col min="19" max="16384" width="8.00390625" style="121" customWidth="1"/>
  </cols>
  <sheetData>
    <row r="1" s="114" customFormat="1" ht="17.25">
      <c r="A1" s="113" t="s">
        <v>87</v>
      </c>
    </row>
    <row r="2" spans="1:18" s="114" customFormat="1" ht="24" customHeight="1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</row>
    <row r="3" spans="1:18" s="114" customFormat="1" ht="21" customHeight="1">
      <c r="A3" s="117" t="str">
        <f>'様式１'!A5</f>
        <v>平成２９年８月月報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2" s="119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5" ht="17.25">
      <c r="A5" s="120" t="s">
        <v>62</v>
      </c>
      <c r="B5" s="120"/>
      <c r="C5" s="120"/>
      <c r="D5" s="120"/>
      <c r="E5" s="120"/>
    </row>
    <row r="6" spans="2:3" ht="14.25">
      <c r="B6" s="122" t="s">
        <v>71</v>
      </c>
      <c r="C6" s="122"/>
    </row>
    <row r="7" spans="2:4" ht="15" thickBot="1">
      <c r="B7" s="122"/>
      <c r="C7" s="122"/>
      <c r="D7" s="123" t="s">
        <v>88</v>
      </c>
    </row>
    <row r="8" spans="3:17" ht="12">
      <c r="C8" s="347" t="s">
        <v>67</v>
      </c>
      <c r="D8" s="348"/>
      <c r="E8" s="348"/>
      <c r="F8" s="349"/>
      <c r="G8" s="359" t="s">
        <v>46</v>
      </c>
      <c r="H8" s="360"/>
      <c r="I8" s="361"/>
      <c r="J8" s="362" t="s">
        <v>47</v>
      </c>
      <c r="K8" s="360"/>
      <c r="L8" s="360"/>
      <c r="M8" s="360"/>
      <c r="N8" s="360"/>
      <c r="O8" s="360"/>
      <c r="P8" s="360"/>
      <c r="Q8" s="345" t="s">
        <v>44</v>
      </c>
    </row>
    <row r="9" spans="3:17" ht="24.75" customHeight="1">
      <c r="C9" s="350"/>
      <c r="D9" s="351"/>
      <c r="E9" s="351"/>
      <c r="F9" s="352"/>
      <c r="G9" s="124" t="s">
        <v>65</v>
      </c>
      <c r="H9" s="125" t="s">
        <v>66</v>
      </c>
      <c r="I9" s="126" t="s">
        <v>42</v>
      </c>
      <c r="J9" s="127" t="s">
        <v>43</v>
      </c>
      <c r="K9" s="125" t="s">
        <v>10</v>
      </c>
      <c r="L9" s="124" t="s">
        <v>11</v>
      </c>
      <c r="M9" s="124" t="s">
        <v>12</v>
      </c>
      <c r="N9" s="124" t="s">
        <v>13</v>
      </c>
      <c r="O9" s="125" t="s">
        <v>14</v>
      </c>
      <c r="P9" s="128" t="s">
        <v>2</v>
      </c>
      <c r="Q9" s="346"/>
    </row>
    <row r="10" spans="3:17" ht="14.25" customHeight="1">
      <c r="C10" s="129" t="s">
        <v>63</v>
      </c>
      <c r="D10" s="130"/>
      <c r="E10" s="130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3:17" ht="14.25" customHeight="1">
      <c r="C11" s="133"/>
      <c r="D11" s="134" t="s">
        <v>77</v>
      </c>
      <c r="E11" s="135"/>
      <c r="F11" s="136"/>
      <c r="G11" s="138">
        <f aca="true" t="shared" si="0" ref="G11:Q11">SUM(G12:G18)</f>
        <v>3</v>
      </c>
      <c r="H11" s="138">
        <f t="shared" si="0"/>
        <v>10</v>
      </c>
      <c r="I11" s="139">
        <f t="shared" si="0"/>
        <v>13</v>
      </c>
      <c r="J11" s="140">
        <f t="shared" si="0"/>
        <v>0</v>
      </c>
      <c r="K11" s="138">
        <f t="shared" si="0"/>
        <v>145</v>
      </c>
      <c r="L11" s="138">
        <f t="shared" si="0"/>
        <v>218</v>
      </c>
      <c r="M11" s="138">
        <f t="shared" si="0"/>
        <v>607</v>
      </c>
      <c r="N11" s="138">
        <f t="shared" si="0"/>
        <v>473</v>
      </c>
      <c r="O11" s="138">
        <f t="shared" si="0"/>
        <v>427</v>
      </c>
      <c r="P11" s="139">
        <f>SUM(P12:P18)</f>
        <v>1870</v>
      </c>
      <c r="Q11" s="141">
        <f t="shared" si="0"/>
        <v>1883</v>
      </c>
    </row>
    <row r="12" spans="3:17" ht="14.25" customHeight="1">
      <c r="C12" s="133"/>
      <c r="D12" s="142"/>
      <c r="E12" s="143" t="s">
        <v>72</v>
      </c>
      <c r="F12" s="144"/>
      <c r="G12" s="137">
        <v>0</v>
      </c>
      <c r="H12" s="137">
        <v>0</v>
      </c>
      <c r="I12" s="145">
        <f aca="true" t="shared" si="1" ref="I12:I18">SUM(G12:H12)</f>
        <v>0</v>
      </c>
      <c r="J12" s="146"/>
      <c r="K12" s="276">
        <v>14</v>
      </c>
      <c r="L12" s="138">
        <v>54</v>
      </c>
      <c r="M12" s="138">
        <v>350</v>
      </c>
      <c r="N12" s="138">
        <v>295</v>
      </c>
      <c r="O12" s="138">
        <v>266</v>
      </c>
      <c r="P12" s="145">
        <f aca="true" t="shared" si="2" ref="P12:P18">SUM(J12:O12)</f>
        <v>979</v>
      </c>
      <c r="Q12" s="147">
        <f aca="true" t="shared" si="3" ref="Q12:Q18">I12+P12</f>
        <v>979</v>
      </c>
    </row>
    <row r="13" spans="3:17" ht="14.25" customHeight="1">
      <c r="C13" s="133"/>
      <c r="D13" s="148"/>
      <c r="E13" s="143" t="s">
        <v>32</v>
      </c>
      <c r="F13" s="144"/>
      <c r="G13" s="137">
        <v>0</v>
      </c>
      <c r="H13" s="137">
        <v>0</v>
      </c>
      <c r="I13" s="145">
        <f t="shared" si="1"/>
        <v>0</v>
      </c>
      <c r="J13" s="146"/>
      <c r="K13" s="276">
        <v>73</v>
      </c>
      <c r="L13" s="138">
        <v>107</v>
      </c>
      <c r="M13" s="138">
        <v>145</v>
      </c>
      <c r="N13" s="138">
        <v>99</v>
      </c>
      <c r="O13" s="138">
        <v>73</v>
      </c>
      <c r="P13" s="145">
        <f t="shared" si="2"/>
        <v>497</v>
      </c>
      <c r="Q13" s="147">
        <f t="shared" si="3"/>
        <v>497</v>
      </c>
    </row>
    <row r="14" spans="3:17" ht="14.25" customHeight="1">
      <c r="C14" s="133"/>
      <c r="D14" s="142"/>
      <c r="E14" s="143" t="s">
        <v>73</v>
      </c>
      <c r="F14" s="144"/>
      <c r="G14" s="137">
        <v>0</v>
      </c>
      <c r="H14" s="137">
        <v>0</v>
      </c>
      <c r="I14" s="145">
        <f t="shared" si="1"/>
        <v>0</v>
      </c>
      <c r="J14" s="146"/>
      <c r="K14" s="276">
        <v>1</v>
      </c>
      <c r="L14" s="138">
        <v>0</v>
      </c>
      <c r="M14" s="138">
        <v>0</v>
      </c>
      <c r="N14" s="138">
        <v>4</v>
      </c>
      <c r="O14" s="138">
        <v>23</v>
      </c>
      <c r="P14" s="145">
        <f t="shared" si="2"/>
        <v>28</v>
      </c>
      <c r="Q14" s="147">
        <f t="shared" si="3"/>
        <v>28</v>
      </c>
    </row>
    <row r="15" spans="3:17" ht="14.25" customHeight="1">
      <c r="C15" s="133"/>
      <c r="D15" s="142"/>
      <c r="E15" s="353" t="s">
        <v>68</v>
      </c>
      <c r="F15" s="354"/>
      <c r="G15" s="137">
        <v>0</v>
      </c>
      <c r="H15" s="137">
        <v>0</v>
      </c>
      <c r="I15" s="145">
        <f t="shared" si="1"/>
        <v>0</v>
      </c>
      <c r="J15" s="146"/>
      <c r="K15" s="276">
        <v>1</v>
      </c>
      <c r="L15" s="138">
        <v>2</v>
      </c>
      <c r="M15" s="138">
        <v>11</v>
      </c>
      <c r="N15" s="138">
        <v>3</v>
      </c>
      <c r="O15" s="138">
        <v>12</v>
      </c>
      <c r="P15" s="145">
        <f t="shared" si="2"/>
        <v>29</v>
      </c>
      <c r="Q15" s="147">
        <f t="shared" si="3"/>
        <v>29</v>
      </c>
    </row>
    <row r="16" spans="3:17" ht="14.25" customHeight="1">
      <c r="C16" s="133"/>
      <c r="D16" s="142"/>
      <c r="E16" s="143" t="s">
        <v>74</v>
      </c>
      <c r="F16" s="144"/>
      <c r="G16" s="138">
        <v>3</v>
      </c>
      <c r="H16" s="138">
        <v>10</v>
      </c>
      <c r="I16" s="145">
        <f t="shared" si="1"/>
        <v>13</v>
      </c>
      <c r="J16" s="149">
        <v>0</v>
      </c>
      <c r="K16" s="276">
        <v>48</v>
      </c>
      <c r="L16" s="138">
        <v>45</v>
      </c>
      <c r="M16" s="138">
        <v>90</v>
      </c>
      <c r="N16" s="138">
        <v>61</v>
      </c>
      <c r="O16" s="138">
        <v>46</v>
      </c>
      <c r="P16" s="145">
        <f t="shared" si="2"/>
        <v>290</v>
      </c>
      <c r="Q16" s="147">
        <f t="shared" si="3"/>
        <v>303</v>
      </c>
    </row>
    <row r="17" spans="3:17" ht="14.25" customHeight="1">
      <c r="C17" s="133"/>
      <c r="D17" s="142"/>
      <c r="E17" s="353" t="s">
        <v>69</v>
      </c>
      <c r="F17" s="354"/>
      <c r="G17" s="277">
        <v>0</v>
      </c>
      <c r="H17" s="277">
        <v>0</v>
      </c>
      <c r="I17" s="145">
        <f t="shared" si="1"/>
        <v>0</v>
      </c>
      <c r="J17" s="151">
        <v>0</v>
      </c>
      <c r="K17" s="278">
        <v>7</v>
      </c>
      <c r="L17" s="277">
        <v>10</v>
      </c>
      <c r="M17" s="277">
        <v>11</v>
      </c>
      <c r="N17" s="277">
        <v>11</v>
      </c>
      <c r="O17" s="277">
        <v>7</v>
      </c>
      <c r="P17" s="150">
        <f t="shared" si="2"/>
        <v>46</v>
      </c>
      <c r="Q17" s="152">
        <f t="shared" si="3"/>
        <v>46</v>
      </c>
    </row>
    <row r="18" spans="3:17" ht="14.25" customHeight="1">
      <c r="C18" s="133"/>
      <c r="D18" s="153"/>
      <c r="E18" s="355" t="s">
        <v>70</v>
      </c>
      <c r="F18" s="356"/>
      <c r="G18" s="279">
        <v>0</v>
      </c>
      <c r="H18" s="279">
        <v>0</v>
      </c>
      <c r="I18" s="154">
        <f t="shared" si="1"/>
        <v>0</v>
      </c>
      <c r="J18" s="155">
        <v>0</v>
      </c>
      <c r="K18" s="280">
        <v>1</v>
      </c>
      <c r="L18" s="279">
        <v>0</v>
      </c>
      <c r="M18" s="279">
        <v>0</v>
      </c>
      <c r="N18" s="279">
        <v>0</v>
      </c>
      <c r="O18" s="279">
        <v>0</v>
      </c>
      <c r="P18" s="154">
        <f t="shared" si="2"/>
        <v>1</v>
      </c>
      <c r="Q18" s="156">
        <f t="shared" si="3"/>
        <v>1</v>
      </c>
    </row>
    <row r="19" spans="3:17" ht="14.25" customHeight="1">
      <c r="C19" s="133"/>
      <c r="D19" s="157" t="s">
        <v>75</v>
      </c>
      <c r="E19" s="262"/>
      <c r="F19" s="136"/>
      <c r="G19" s="263">
        <f aca="true" t="shared" si="4" ref="G19:Q19">SUM(G20:G26)</f>
        <v>3</v>
      </c>
      <c r="H19" s="263">
        <f t="shared" si="4"/>
        <v>10</v>
      </c>
      <c r="I19" s="264">
        <f t="shared" si="4"/>
        <v>13</v>
      </c>
      <c r="J19" s="265">
        <f t="shared" si="4"/>
        <v>0</v>
      </c>
      <c r="K19" s="266">
        <f t="shared" si="4"/>
        <v>75</v>
      </c>
      <c r="L19" s="263">
        <f t="shared" si="4"/>
        <v>127</v>
      </c>
      <c r="M19" s="263">
        <f t="shared" si="4"/>
        <v>480</v>
      </c>
      <c r="N19" s="263">
        <f t="shared" si="4"/>
        <v>371</v>
      </c>
      <c r="O19" s="263">
        <f t="shared" si="4"/>
        <v>347</v>
      </c>
      <c r="P19" s="264">
        <f t="shared" si="4"/>
        <v>1400</v>
      </c>
      <c r="Q19" s="267">
        <f t="shared" si="4"/>
        <v>1413</v>
      </c>
    </row>
    <row r="20" spans="3:17" ht="14.25" customHeight="1">
      <c r="C20" s="133"/>
      <c r="D20" s="142"/>
      <c r="E20" s="143" t="s">
        <v>72</v>
      </c>
      <c r="F20" s="144"/>
      <c r="G20" s="137">
        <v>0</v>
      </c>
      <c r="H20" s="137">
        <v>0</v>
      </c>
      <c r="I20" s="145">
        <f aca="true" t="shared" si="5" ref="I20:I26">SUM(G20:H20)</f>
        <v>0</v>
      </c>
      <c r="J20" s="146"/>
      <c r="K20" s="276">
        <v>14</v>
      </c>
      <c r="L20" s="138">
        <v>54</v>
      </c>
      <c r="M20" s="138">
        <v>353</v>
      </c>
      <c r="N20" s="138">
        <v>293</v>
      </c>
      <c r="O20" s="138">
        <v>272</v>
      </c>
      <c r="P20" s="145">
        <f>SUM(J20:O20)</f>
        <v>986</v>
      </c>
      <c r="Q20" s="147">
        <f aca="true" t="shared" si="6" ref="Q20:Q26">I20+P20</f>
        <v>986</v>
      </c>
    </row>
    <row r="21" spans="3:17" ht="14.25" customHeight="1">
      <c r="C21" s="133"/>
      <c r="D21" s="148"/>
      <c r="E21" s="143" t="s">
        <v>32</v>
      </c>
      <c r="F21" s="144"/>
      <c r="G21" s="137">
        <v>0</v>
      </c>
      <c r="H21" s="137">
        <v>0</v>
      </c>
      <c r="I21" s="145">
        <f t="shared" si="5"/>
        <v>0</v>
      </c>
      <c r="J21" s="146"/>
      <c r="K21" s="276">
        <v>11</v>
      </c>
      <c r="L21" s="138">
        <v>25</v>
      </c>
      <c r="M21" s="138">
        <v>24</v>
      </c>
      <c r="N21" s="138">
        <v>10</v>
      </c>
      <c r="O21" s="138">
        <v>11</v>
      </c>
      <c r="P21" s="145">
        <f aca="true" t="shared" si="7" ref="P21:P26">SUM(J21:O21)</f>
        <v>81</v>
      </c>
      <c r="Q21" s="147">
        <f t="shared" si="6"/>
        <v>81</v>
      </c>
    </row>
    <row r="22" spans="3:17" ht="14.25" customHeight="1">
      <c r="C22" s="133"/>
      <c r="D22" s="142"/>
      <c r="E22" s="143" t="s">
        <v>73</v>
      </c>
      <c r="F22" s="144"/>
      <c r="G22" s="137">
        <v>0</v>
      </c>
      <c r="H22" s="137">
        <v>0</v>
      </c>
      <c r="I22" s="145">
        <f t="shared" si="5"/>
        <v>0</v>
      </c>
      <c r="J22" s="146"/>
      <c r="K22" s="276">
        <v>0</v>
      </c>
      <c r="L22" s="138">
        <v>0</v>
      </c>
      <c r="M22" s="138">
        <v>0</v>
      </c>
      <c r="N22" s="138">
        <v>3</v>
      </c>
      <c r="O22" s="138">
        <v>5</v>
      </c>
      <c r="P22" s="145">
        <f t="shared" si="7"/>
        <v>8</v>
      </c>
      <c r="Q22" s="147">
        <f t="shared" si="6"/>
        <v>8</v>
      </c>
    </row>
    <row r="23" spans="3:17" ht="14.25" customHeight="1">
      <c r="C23" s="133"/>
      <c r="D23" s="142"/>
      <c r="E23" s="353" t="s">
        <v>68</v>
      </c>
      <c r="F23" s="354"/>
      <c r="G23" s="137">
        <v>0</v>
      </c>
      <c r="H23" s="137">
        <v>0</v>
      </c>
      <c r="I23" s="145">
        <f t="shared" si="5"/>
        <v>0</v>
      </c>
      <c r="J23" s="146"/>
      <c r="K23" s="276">
        <v>1</v>
      </c>
      <c r="L23" s="138">
        <v>2</v>
      </c>
      <c r="M23" s="138">
        <v>11</v>
      </c>
      <c r="N23" s="138">
        <v>3</v>
      </c>
      <c r="O23" s="138">
        <v>12</v>
      </c>
      <c r="P23" s="145">
        <f t="shared" si="7"/>
        <v>29</v>
      </c>
      <c r="Q23" s="147">
        <f t="shared" si="6"/>
        <v>29</v>
      </c>
    </row>
    <row r="24" spans="3:17" ht="14.25" customHeight="1">
      <c r="C24" s="133"/>
      <c r="D24" s="142"/>
      <c r="E24" s="143" t="s">
        <v>74</v>
      </c>
      <c r="F24" s="144"/>
      <c r="G24" s="138">
        <v>3</v>
      </c>
      <c r="H24" s="138">
        <v>10</v>
      </c>
      <c r="I24" s="145">
        <f t="shared" si="5"/>
        <v>13</v>
      </c>
      <c r="J24" s="149">
        <v>0</v>
      </c>
      <c r="K24" s="276">
        <v>48</v>
      </c>
      <c r="L24" s="138">
        <v>44</v>
      </c>
      <c r="M24" s="138">
        <v>88</v>
      </c>
      <c r="N24" s="138">
        <v>60</v>
      </c>
      <c r="O24" s="138">
        <v>46</v>
      </c>
      <c r="P24" s="145">
        <f t="shared" si="7"/>
        <v>286</v>
      </c>
      <c r="Q24" s="147">
        <f t="shared" si="6"/>
        <v>299</v>
      </c>
    </row>
    <row r="25" spans="3:17" ht="14.25" customHeight="1">
      <c r="C25" s="133"/>
      <c r="D25" s="142"/>
      <c r="E25" s="353" t="s">
        <v>69</v>
      </c>
      <c r="F25" s="354"/>
      <c r="G25" s="277">
        <v>0</v>
      </c>
      <c r="H25" s="277">
        <v>0</v>
      </c>
      <c r="I25" s="150">
        <f t="shared" si="5"/>
        <v>0</v>
      </c>
      <c r="J25" s="151">
        <v>0</v>
      </c>
      <c r="K25" s="278">
        <v>1</v>
      </c>
      <c r="L25" s="277">
        <v>2</v>
      </c>
      <c r="M25" s="277">
        <v>4</v>
      </c>
      <c r="N25" s="277">
        <v>2</v>
      </c>
      <c r="O25" s="277">
        <v>1</v>
      </c>
      <c r="P25" s="145">
        <f t="shared" si="7"/>
        <v>10</v>
      </c>
      <c r="Q25" s="152">
        <f t="shared" si="6"/>
        <v>10</v>
      </c>
    </row>
    <row r="26" spans="3:17" ht="14.25" customHeight="1" thickBot="1">
      <c r="C26" s="158"/>
      <c r="D26" s="159"/>
      <c r="E26" s="357" t="s">
        <v>70</v>
      </c>
      <c r="F26" s="358"/>
      <c r="G26" s="281">
        <v>0</v>
      </c>
      <c r="H26" s="281">
        <v>0</v>
      </c>
      <c r="I26" s="160">
        <f t="shared" si="5"/>
        <v>0</v>
      </c>
      <c r="J26" s="161">
        <v>0</v>
      </c>
      <c r="K26" s="282">
        <v>0</v>
      </c>
      <c r="L26" s="281">
        <v>0</v>
      </c>
      <c r="M26" s="281">
        <v>0</v>
      </c>
      <c r="N26" s="281">
        <v>0</v>
      </c>
      <c r="O26" s="281">
        <v>0</v>
      </c>
      <c r="P26" s="160">
        <f t="shared" si="7"/>
        <v>0</v>
      </c>
      <c r="Q26" s="162">
        <f t="shared" si="6"/>
        <v>0</v>
      </c>
    </row>
    <row r="27" spans="3:17" ht="14.25" customHeight="1">
      <c r="C27" s="163" t="s">
        <v>76</v>
      </c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3:17" ht="14.25" customHeight="1">
      <c r="C28" s="133"/>
      <c r="D28" s="134" t="s">
        <v>78</v>
      </c>
      <c r="E28" s="135"/>
      <c r="F28" s="136"/>
      <c r="G28" s="137">
        <f aca="true" t="shared" si="8" ref="G28:O28">SUM(G29:G35)</f>
        <v>17610</v>
      </c>
      <c r="H28" s="138">
        <f t="shared" si="8"/>
        <v>54165</v>
      </c>
      <c r="I28" s="139">
        <f>SUM(I29:I35)</f>
        <v>71775</v>
      </c>
      <c r="J28" s="140">
        <f t="shared" si="8"/>
        <v>0</v>
      </c>
      <c r="K28" s="266">
        <f t="shared" si="8"/>
        <v>2446891</v>
      </c>
      <c r="L28" s="268">
        <f t="shared" si="8"/>
        <v>4136654</v>
      </c>
      <c r="M28" s="138">
        <f t="shared" si="8"/>
        <v>12872720</v>
      </c>
      <c r="N28" s="138">
        <f t="shared" si="8"/>
        <v>9758790</v>
      </c>
      <c r="O28" s="138">
        <f t="shared" si="8"/>
        <v>8964588</v>
      </c>
      <c r="P28" s="150">
        <f aca="true" t="shared" si="9" ref="P28:P37">SUM(K28:O28)</f>
        <v>38179643</v>
      </c>
      <c r="Q28" s="152">
        <f aca="true" t="shared" si="10" ref="Q28:Q33">I28+P28</f>
        <v>38251418</v>
      </c>
    </row>
    <row r="29" spans="3:17" ht="14.25" customHeight="1">
      <c r="C29" s="133"/>
      <c r="D29" s="142"/>
      <c r="E29" s="143" t="s">
        <v>72</v>
      </c>
      <c r="F29" s="144"/>
      <c r="G29" s="137">
        <v>0</v>
      </c>
      <c r="H29" s="137">
        <v>0</v>
      </c>
      <c r="I29" s="145">
        <f aca="true" t="shared" si="11" ref="I29:I43">SUM(G29:H29)</f>
        <v>0</v>
      </c>
      <c r="J29" s="146"/>
      <c r="K29" s="276">
        <v>371700</v>
      </c>
      <c r="L29" s="138">
        <v>1311750</v>
      </c>
      <c r="M29" s="283">
        <v>8324555</v>
      </c>
      <c r="N29" s="283">
        <v>7018935</v>
      </c>
      <c r="O29" s="283">
        <v>6155645</v>
      </c>
      <c r="P29" s="150">
        <f t="shared" si="9"/>
        <v>23182585</v>
      </c>
      <c r="Q29" s="152">
        <f t="shared" si="10"/>
        <v>23182585</v>
      </c>
    </row>
    <row r="30" spans="3:17" ht="14.25" customHeight="1">
      <c r="C30" s="133"/>
      <c r="D30" s="148"/>
      <c r="E30" s="143" t="s">
        <v>32</v>
      </c>
      <c r="F30" s="144"/>
      <c r="G30" s="137">
        <v>0</v>
      </c>
      <c r="H30" s="137">
        <v>0</v>
      </c>
      <c r="I30" s="145">
        <f t="shared" si="11"/>
        <v>0</v>
      </c>
      <c r="J30" s="146"/>
      <c r="K30" s="276">
        <v>1729440</v>
      </c>
      <c r="L30" s="138">
        <v>2409740</v>
      </c>
      <c r="M30" s="283">
        <v>3307370</v>
      </c>
      <c r="N30" s="283">
        <v>2139740</v>
      </c>
      <c r="O30" s="283">
        <v>1588570</v>
      </c>
      <c r="P30" s="150">
        <f t="shared" si="9"/>
        <v>11174860</v>
      </c>
      <c r="Q30" s="152">
        <f t="shared" si="10"/>
        <v>11174860</v>
      </c>
    </row>
    <row r="31" spans="3:17" ht="14.25" customHeight="1">
      <c r="C31" s="133"/>
      <c r="D31" s="142"/>
      <c r="E31" s="143" t="s">
        <v>73</v>
      </c>
      <c r="F31" s="144"/>
      <c r="G31" s="137">
        <v>0</v>
      </c>
      <c r="H31" s="137">
        <v>0</v>
      </c>
      <c r="I31" s="145">
        <f t="shared" si="11"/>
        <v>0</v>
      </c>
      <c r="J31" s="146"/>
      <c r="K31" s="276">
        <v>9900</v>
      </c>
      <c r="L31" s="138">
        <v>0</v>
      </c>
      <c r="M31" s="283">
        <v>0</v>
      </c>
      <c r="N31" s="283">
        <v>103200</v>
      </c>
      <c r="O31" s="283">
        <v>520800</v>
      </c>
      <c r="P31" s="150">
        <f t="shared" si="9"/>
        <v>633900</v>
      </c>
      <c r="Q31" s="152">
        <f t="shared" si="10"/>
        <v>633900</v>
      </c>
    </row>
    <row r="32" spans="3:17" ht="14.25" customHeight="1">
      <c r="C32" s="133"/>
      <c r="D32" s="142"/>
      <c r="E32" s="353" t="s">
        <v>68</v>
      </c>
      <c r="F32" s="354"/>
      <c r="G32" s="137">
        <v>0</v>
      </c>
      <c r="H32" s="137">
        <v>0</v>
      </c>
      <c r="I32" s="145">
        <f t="shared" si="11"/>
        <v>0</v>
      </c>
      <c r="J32" s="146"/>
      <c r="K32" s="276">
        <v>21900</v>
      </c>
      <c r="L32" s="138">
        <v>54300</v>
      </c>
      <c r="M32" s="283">
        <v>223950</v>
      </c>
      <c r="N32" s="283">
        <v>64670</v>
      </c>
      <c r="O32" s="283">
        <v>277820</v>
      </c>
      <c r="P32" s="150">
        <f t="shared" si="9"/>
        <v>642640</v>
      </c>
      <c r="Q32" s="152">
        <f t="shared" si="10"/>
        <v>642640</v>
      </c>
    </row>
    <row r="33" spans="3:17" ht="14.25" customHeight="1">
      <c r="C33" s="133"/>
      <c r="D33" s="142"/>
      <c r="E33" s="143" t="s">
        <v>74</v>
      </c>
      <c r="F33" s="144"/>
      <c r="G33" s="138">
        <v>17610</v>
      </c>
      <c r="H33" s="138">
        <v>54165</v>
      </c>
      <c r="I33" s="145">
        <f t="shared" si="11"/>
        <v>71775</v>
      </c>
      <c r="J33" s="149">
        <v>0</v>
      </c>
      <c r="K33" s="276">
        <v>262131</v>
      </c>
      <c r="L33" s="138">
        <v>314384</v>
      </c>
      <c r="M33" s="283">
        <v>991315</v>
      </c>
      <c r="N33" s="283">
        <v>399005</v>
      </c>
      <c r="O33" s="283">
        <v>388973</v>
      </c>
      <c r="P33" s="150">
        <f t="shared" si="9"/>
        <v>2355808</v>
      </c>
      <c r="Q33" s="152">
        <f t="shared" si="10"/>
        <v>2427583</v>
      </c>
    </row>
    <row r="34" spans="3:17" ht="14.25" customHeight="1">
      <c r="C34" s="133"/>
      <c r="D34" s="142"/>
      <c r="E34" s="353" t="s">
        <v>69</v>
      </c>
      <c r="F34" s="354"/>
      <c r="G34" s="277">
        <v>0</v>
      </c>
      <c r="H34" s="277">
        <v>0</v>
      </c>
      <c r="I34" s="145">
        <f t="shared" si="11"/>
        <v>0</v>
      </c>
      <c r="J34" s="151">
        <v>0</v>
      </c>
      <c r="K34" s="278">
        <v>51570</v>
      </c>
      <c r="L34" s="277">
        <v>46480</v>
      </c>
      <c r="M34" s="284">
        <v>25530</v>
      </c>
      <c r="N34" s="284">
        <v>33240</v>
      </c>
      <c r="O34" s="284">
        <v>32780</v>
      </c>
      <c r="P34" s="150">
        <f t="shared" si="9"/>
        <v>189600</v>
      </c>
      <c r="Q34" s="152">
        <f>I34+P34</f>
        <v>189600</v>
      </c>
    </row>
    <row r="35" spans="3:17" ht="14.25" customHeight="1">
      <c r="C35" s="133"/>
      <c r="D35" s="153"/>
      <c r="E35" s="355" t="s">
        <v>70</v>
      </c>
      <c r="F35" s="356"/>
      <c r="G35" s="279">
        <v>0</v>
      </c>
      <c r="H35" s="279">
        <v>0</v>
      </c>
      <c r="I35" s="150">
        <f t="shared" si="11"/>
        <v>0</v>
      </c>
      <c r="J35" s="155">
        <v>0</v>
      </c>
      <c r="K35" s="280">
        <v>250</v>
      </c>
      <c r="L35" s="279">
        <v>0</v>
      </c>
      <c r="M35" s="285">
        <v>0</v>
      </c>
      <c r="N35" s="285">
        <v>0</v>
      </c>
      <c r="O35" s="285">
        <v>0</v>
      </c>
      <c r="P35" s="154">
        <f t="shared" si="9"/>
        <v>250</v>
      </c>
      <c r="Q35" s="156">
        <f>I35+P35</f>
        <v>250</v>
      </c>
    </row>
    <row r="36" spans="3:17" ht="14.25" customHeight="1">
      <c r="C36" s="133"/>
      <c r="D36" s="157" t="s">
        <v>75</v>
      </c>
      <c r="E36" s="262"/>
      <c r="F36" s="136"/>
      <c r="G36" s="263">
        <f aca="true" t="shared" si="12" ref="G36:O36">SUM(G37:G43)</f>
        <v>5510</v>
      </c>
      <c r="H36" s="263">
        <f t="shared" si="12"/>
        <v>45130</v>
      </c>
      <c r="I36" s="139">
        <f>SUM(I37:I43)</f>
        <v>50640</v>
      </c>
      <c r="J36" s="265">
        <f t="shared" si="12"/>
        <v>0</v>
      </c>
      <c r="K36" s="266">
        <f t="shared" si="12"/>
        <v>671710</v>
      </c>
      <c r="L36" s="263">
        <f t="shared" si="12"/>
        <v>1599600</v>
      </c>
      <c r="M36" s="263">
        <f t="shared" si="12"/>
        <v>7662350</v>
      </c>
      <c r="N36" s="263">
        <f t="shared" si="12"/>
        <v>5516380</v>
      </c>
      <c r="O36" s="263">
        <f t="shared" si="12"/>
        <v>5145610</v>
      </c>
      <c r="P36" s="264">
        <f t="shared" si="9"/>
        <v>20595650</v>
      </c>
      <c r="Q36" s="267">
        <f>SUM(Q37:Q43)</f>
        <v>20646290</v>
      </c>
    </row>
    <row r="37" spans="3:17" ht="14.25" customHeight="1">
      <c r="C37" s="133"/>
      <c r="D37" s="142"/>
      <c r="E37" s="143" t="s">
        <v>72</v>
      </c>
      <c r="F37" s="144"/>
      <c r="G37" s="137">
        <v>0</v>
      </c>
      <c r="H37" s="137">
        <v>0</v>
      </c>
      <c r="I37" s="145">
        <f t="shared" si="11"/>
        <v>0</v>
      </c>
      <c r="J37" s="146"/>
      <c r="K37" s="286">
        <v>313500</v>
      </c>
      <c r="L37" s="283">
        <v>1035900</v>
      </c>
      <c r="M37" s="283">
        <v>6369580</v>
      </c>
      <c r="N37" s="283">
        <v>4987430</v>
      </c>
      <c r="O37" s="283">
        <v>4440270</v>
      </c>
      <c r="P37" s="264">
        <f t="shared" si="9"/>
        <v>17146680</v>
      </c>
      <c r="Q37" s="147">
        <f aca="true" t="shared" si="13" ref="Q37:Q43">I37+P37</f>
        <v>17146680</v>
      </c>
    </row>
    <row r="38" spans="3:17" ht="14.25" customHeight="1">
      <c r="C38" s="133"/>
      <c r="D38" s="148"/>
      <c r="E38" s="143" t="s">
        <v>32</v>
      </c>
      <c r="F38" s="144"/>
      <c r="G38" s="137">
        <v>0</v>
      </c>
      <c r="H38" s="137">
        <v>0</v>
      </c>
      <c r="I38" s="145">
        <f t="shared" si="11"/>
        <v>0</v>
      </c>
      <c r="J38" s="146"/>
      <c r="K38" s="286">
        <v>129810</v>
      </c>
      <c r="L38" s="283">
        <v>281120</v>
      </c>
      <c r="M38" s="283">
        <v>300700</v>
      </c>
      <c r="N38" s="283">
        <v>99300</v>
      </c>
      <c r="O38" s="283">
        <v>100640</v>
      </c>
      <c r="P38" s="145">
        <f aca="true" t="shared" si="14" ref="P38:P43">SUM(K38:O38)</f>
        <v>911570</v>
      </c>
      <c r="Q38" s="147">
        <f t="shared" si="13"/>
        <v>911570</v>
      </c>
    </row>
    <row r="39" spans="3:17" ht="14.25" customHeight="1">
      <c r="C39" s="133"/>
      <c r="D39" s="142"/>
      <c r="E39" s="143" t="s">
        <v>73</v>
      </c>
      <c r="F39" s="144"/>
      <c r="G39" s="137">
        <v>0</v>
      </c>
      <c r="H39" s="137">
        <v>0</v>
      </c>
      <c r="I39" s="145">
        <f t="shared" si="11"/>
        <v>0</v>
      </c>
      <c r="J39" s="146"/>
      <c r="K39" s="286">
        <v>0</v>
      </c>
      <c r="L39" s="283">
        <v>0</v>
      </c>
      <c r="M39" s="283">
        <v>0</v>
      </c>
      <c r="N39" s="283">
        <v>69330</v>
      </c>
      <c r="O39" s="283">
        <v>44430</v>
      </c>
      <c r="P39" s="145">
        <f t="shared" si="14"/>
        <v>113760</v>
      </c>
      <c r="Q39" s="147">
        <f>I39+P39</f>
        <v>113760</v>
      </c>
    </row>
    <row r="40" spans="3:17" ht="14.25" customHeight="1">
      <c r="C40" s="133"/>
      <c r="D40" s="142"/>
      <c r="E40" s="353" t="s">
        <v>68</v>
      </c>
      <c r="F40" s="354"/>
      <c r="G40" s="137">
        <v>0</v>
      </c>
      <c r="H40" s="137">
        <v>0</v>
      </c>
      <c r="I40" s="145">
        <f t="shared" si="11"/>
        <v>0</v>
      </c>
      <c r="J40" s="146"/>
      <c r="K40" s="286">
        <v>19800</v>
      </c>
      <c r="L40" s="283">
        <v>54300</v>
      </c>
      <c r="M40" s="283">
        <v>211200</v>
      </c>
      <c r="N40" s="283">
        <v>59400</v>
      </c>
      <c r="O40" s="283">
        <v>267000</v>
      </c>
      <c r="P40" s="145">
        <f t="shared" si="14"/>
        <v>611700</v>
      </c>
      <c r="Q40" s="147">
        <f t="shared" si="13"/>
        <v>611700</v>
      </c>
    </row>
    <row r="41" spans="3:17" ht="14.25" customHeight="1">
      <c r="C41" s="133"/>
      <c r="D41" s="142"/>
      <c r="E41" s="143" t="s">
        <v>74</v>
      </c>
      <c r="F41" s="144"/>
      <c r="G41" s="283">
        <v>5510</v>
      </c>
      <c r="H41" s="138">
        <v>45130</v>
      </c>
      <c r="I41" s="145">
        <f t="shared" si="11"/>
        <v>50640</v>
      </c>
      <c r="J41" s="149">
        <v>0</v>
      </c>
      <c r="K41" s="286">
        <v>203650</v>
      </c>
      <c r="L41" s="283">
        <v>212570</v>
      </c>
      <c r="M41" s="283">
        <v>775930</v>
      </c>
      <c r="N41" s="283">
        <v>297620</v>
      </c>
      <c r="O41" s="283">
        <v>292280</v>
      </c>
      <c r="P41" s="145">
        <f t="shared" si="14"/>
        <v>1782050</v>
      </c>
      <c r="Q41" s="147">
        <f>I41+P41</f>
        <v>1832690</v>
      </c>
    </row>
    <row r="42" spans="3:17" ht="14.25" customHeight="1">
      <c r="C42" s="133"/>
      <c r="D42" s="148"/>
      <c r="E42" s="353" t="s">
        <v>69</v>
      </c>
      <c r="F42" s="354"/>
      <c r="G42" s="137">
        <v>0</v>
      </c>
      <c r="H42" s="138">
        <v>0</v>
      </c>
      <c r="I42" s="145">
        <f t="shared" si="11"/>
        <v>0</v>
      </c>
      <c r="J42" s="149">
        <v>0</v>
      </c>
      <c r="K42" s="286">
        <v>4950</v>
      </c>
      <c r="L42" s="283">
        <v>15710</v>
      </c>
      <c r="M42" s="283">
        <v>4940</v>
      </c>
      <c r="N42" s="283">
        <v>3300</v>
      </c>
      <c r="O42" s="283">
        <v>990</v>
      </c>
      <c r="P42" s="145">
        <f t="shared" si="14"/>
        <v>29890</v>
      </c>
      <c r="Q42" s="147">
        <f t="shared" si="13"/>
        <v>29890</v>
      </c>
    </row>
    <row r="43" spans="3:17" ht="14.25" customHeight="1">
      <c r="C43" s="163"/>
      <c r="D43" s="167"/>
      <c r="E43" s="355" t="s">
        <v>70</v>
      </c>
      <c r="F43" s="356"/>
      <c r="G43" s="137">
        <v>0</v>
      </c>
      <c r="H43" s="137">
        <v>0</v>
      </c>
      <c r="I43" s="145">
        <f t="shared" si="11"/>
        <v>0</v>
      </c>
      <c r="J43" s="155">
        <v>0</v>
      </c>
      <c r="K43" s="287">
        <v>0</v>
      </c>
      <c r="L43" s="285">
        <v>0</v>
      </c>
      <c r="M43" s="285">
        <v>0</v>
      </c>
      <c r="N43" s="285">
        <v>0</v>
      </c>
      <c r="O43" s="285">
        <v>0</v>
      </c>
      <c r="P43" s="154">
        <f t="shared" si="14"/>
        <v>0</v>
      </c>
      <c r="Q43" s="156">
        <f t="shared" si="13"/>
        <v>0</v>
      </c>
    </row>
    <row r="44" spans="3:17" ht="14.25" customHeight="1" thickBot="1">
      <c r="C44" s="168"/>
      <c r="D44" s="169" t="s">
        <v>64</v>
      </c>
      <c r="E44" s="169"/>
      <c r="F44" s="169"/>
      <c r="G44" s="170">
        <f aca="true" t="shared" si="15" ref="G44:N44">G28+G36</f>
        <v>23120</v>
      </c>
      <c r="H44" s="171">
        <f t="shared" si="15"/>
        <v>99295</v>
      </c>
      <c r="I44" s="172">
        <f>I28+I36</f>
        <v>122415</v>
      </c>
      <c r="J44" s="173">
        <f t="shared" si="15"/>
        <v>0</v>
      </c>
      <c r="K44" s="174">
        <f t="shared" si="15"/>
        <v>3118601</v>
      </c>
      <c r="L44" s="171">
        <f t="shared" si="15"/>
        <v>5736254</v>
      </c>
      <c r="M44" s="171">
        <f t="shared" si="15"/>
        <v>20535070</v>
      </c>
      <c r="N44" s="171">
        <f t="shared" si="15"/>
        <v>15275170</v>
      </c>
      <c r="O44" s="171">
        <f>O28+O36</f>
        <v>14110198</v>
      </c>
      <c r="P44" s="172">
        <f>P28+P36</f>
        <v>58775293</v>
      </c>
      <c r="Q44" s="175">
        <f>Q28+Q36</f>
        <v>58897708</v>
      </c>
    </row>
  </sheetData>
  <sheetProtection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28">
      <pane xSplit="20040" topLeftCell="V1" activePane="topLeft" state="split"/>
      <selection pane="topLeft" activeCell="G64" sqref="G64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79</v>
      </c>
      <c r="L1" s="53"/>
    </row>
    <row r="2" spans="1:12" s="2" customFormat="1" ht="9.75" customHeight="1">
      <c r="A2" s="1"/>
      <c r="L2" s="53"/>
    </row>
    <row r="3" spans="1:12" s="2" customFormat="1" ht="24" customHeight="1">
      <c r="A3" s="371" t="s">
        <v>16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</row>
    <row r="4" spans="1:12" s="2" customFormat="1" ht="24" customHeight="1">
      <c r="A4" s="371" t="str">
        <f>'様式１'!A5</f>
        <v>平成２９年８月月報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6"/>
    </row>
    <row r="6" spans="1:12" s="2" customFormat="1" ht="17.25">
      <c r="A6" s="14" t="s">
        <v>0</v>
      </c>
      <c r="I6" s="108"/>
      <c r="J6" s="11"/>
      <c r="K6" s="53"/>
      <c r="L6" s="3"/>
    </row>
    <row r="7" spans="2:12" s="2" customFormat="1" ht="17.25">
      <c r="B7" s="16" t="s">
        <v>80</v>
      </c>
      <c r="I7" s="77"/>
      <c r="J7" s="11"/>
      <c r="K7" s="53"/>
      <c r="L7" s="3"/>
    </row>
    <row r="8" spans="3:12" ht="15" customHeight="1" thickBot="1">
      <c r="C8" s="11" t="s">
        <v>112</v>
      </c>
      <c r="D8" s="100"/>
      <c r="E8" s="26"/>
      <c r="F8" s="26"/>
      <c r="G8" s="26"/>
      <c r="H8" s="26"/>
      <c r="I8" s="26"/>
      <c r="J8" s="26"/>
      <c r="L8" s="99"/>
    </row>
    <row r="9" spans="3:12" s="15" customFormat="1" ht="18.75" customHeight="1">
      <c r="C9" s="26"/>
      <c r="D9" s="17"/>
      <c r="E9" s="18"/>
      <c r="F9" s="18"/>
      <c r="G9" s="101" t="s">
        <v>33</v>
      </c>
      <c r="H9" s="101" t="s">
        <v>34</v>
      </c>
      <c r="I9" s="101" t="s">
        <v>2</v>
      </c>
      <c r="J9" s="102"/>
      <c r="L9" s="26"/>
    </row>
    <row r="10" spans="3:12" s="15" customFormat="1" ht="17.25" customHeight="1">
      <c r="C10" s="26"/>
      <c r="D10" s="45" t="s">
        <v>35</v>
      </c>
      <c r="E10" s="46"/>
      <c r="F10" s="46"/>
      <c r="G10" s="109">
        <v>94</v>
      </c>
      <c r="H10" s="109">
        <v>175</v>
      </c>
      <c r="I10" s="367">
        <f>SUM(G10:H10)</f>
        <v>269</v>
      </c>
      <c r="J10" s="368"/>
      <c r="K10" s="26"/>
      <c r="L10" s="26"/>
    </row>
    <row r="11" spans="3:12" s="15" customFormat="1" ht="17.25" customHeight="1" thickBot="1">
      <c r="C11" s="26"/>
      <c r="D11" s="49" t="s">
        <v>81</v>
      </c>
      <c r="E11" s="50"/>
      <c r="F11" s="50"/>
      <c r="G11" s="110">
        <v>1064507</v>
      </c>
      <c r="H11" s="110">
        <v>2515218</v>
      </c>
      <c r="I11" s="365">
        <f>SUM(G11:H11)</f>
        <v>3579725</v>
      </c>
      <c r="J11" s="366"/>
      <c r="K11" s="26"/>
      <c r="L11" s="26"/>
    </row>
    <row r="12" spans="2:12" s="15" customFormat="1" ht="17.25" customHeight="1"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s="15" customFormat="1" ht="15.75" customHeight="1" thickBot="1">
      <c r="B13" s="26"/>
      <c r="C13" s="11" t="s">
        <v>113</v>
      </c>
      <c r="D13" s="100"/>
      <c r="E13" s="26"/>
      <c r="F13" s="26"/>
      <c r="G13" s="26"/>
      <c r="H13" s="26"/>
      <c r="I13" s="26"/>
      <c r="J13" s="26"/>
      <c r="K13" s="26"/>
      <c r="L13" s="26"/>
    </row>
    <row r="14" spans="2:12" s="15" customFormat="1" ht="15.75" customHeight="1">
      <c r="B14" s="26"/>
      <c r="C14" s="26"/>
      <c r="D14" s="17"/>
      <c r="E14" s="18"/>
      <c r="F14" s="18"/>
      <c r="G14" s="101" t="s">
        <v>33</v>
      </c>
      <c r="H14" s="101" t="s">
        <v>34</v>
      </c>
      <c r="I14" s="101" t="s">
        <v>2</v>
      </c>
      <c r="J14" s="102"/>
      <c r="K14" s="26"/>
      <c r="L14" s="26"/>
    </row>
    <row r="15" spans="2:12" s="15" customFormat="1" ht="15.75" customHeight="1">
      <c r="B15" s="26"/>
      <c r="C15" s="26"/>
      <c r="D15" s="45" t="s">
        <v>35</v>
      </c>
      <c r="E15" s="46"/>
      <c r="F15" s="46"/>
      <c r="G15" s="109">
        <v>390</v>
      </c>
      <c r="H15" s="109">
        <v>435</v>
      </c>
      <c r="I15" s="367">
        <f>SUM(G15:H15)</f>
        <v>825</v>
      </c>
      <c r="J15" s="368"/>
      <c r="K15" s="26"/>
      <c r="L15" s="26"/>
    </row>
    <row r="16" spans="2:12" s="15" customFormat="1" ht="15.75" customHeight="1" thickBot="1">
      <c r="B16" s="26"/>
      <c r="C16" s="26"/>
      <c r="D16" s="49" t="s">
        <v>81</v>
      </c>
      <c r="E16" s="50"/>
      <c r="F16" s="50"/>
      <c r="G16" s="110">
        <v>4393282</v>
      </c>
      <c r="H16" s="110">
        <v>7589440</v>
      </c>
      <c r="I16" s="365">
        <f>SUM(G16:H16)</f>
        <v>11982722</v>
      </c>
      <c r="J16" s="366"/>
      <c r="K16" s="26"/>
      <c r="L16" s="26"/>
    </row>
    <row r="17" spans="2:12" s="15" customFormat="1" ht="15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s="15" customFormat="1" ht="15.75" customHeight="1" thickBot="1">
      <c r="B18" s="26"/>
      <c r="C18" s="11" t="s">
        <v>114</v>
      </c>
      <c r="D18" s="100"/>
      <c r="E18" s="26"/>
      <c r="F18" s="26"/>
      <c r="G18" s="26"/>
      <c r="H18" s="26"/>
      <c r="I18" s="26"/>
      <c r="J18" s="26"/>
      <c r="K18" s="26"/>
      <c r="L18" s="26"/>
    </row>
    <row r="19" spans="2:12" s="15" customFormat="1" ht="15.75" customHeight="1">
      <c r="B19" s="26"/>
      <c r="C19" s="26"/>
      <c r="D19" s="17"/>
      <c r="E19" s="18"/>
      <c r="F19" s="18"/>
      <c r="G19" s="101" t="s">
        <v>33</v>
      </c>
      <c r="H19" s="101" t="s">
        <v>34</v>
      </c>
      <c r="I19" s="101" t="s">
        <v>2</v>
      </c>
      <c r="J19" s="102"/>
      <c r="K19" s="26"/>
      <c r="L19" s="26"/>
    </row>
    <row r="20" spans="2:12" s="15" customFormat="1" ht="15.75" customHeight="1">
      <c r="B20" s="26"/>
      <c r="C20" s="26"/>
      <c r="D20" s="45" t="s">
        <v>35</v>
      </c>
      <c r="E20" s="104"/>
      <c r="F20" s="46"/>
      <c r="G20" s="109">
        <v>100</v>
      </c>
      <c r="H20" s="109">
        <v>779</v>
      </c>
      <c r="I20" s="367">
        <f>SUM(G20:H20)</f>
        <v>879</v>
      </c>
      <c r="J20" s="368"/>
      <c r="K20" s="26"/>
      <c r="L20" s="26"/>
    </row>
    <row r="21" spans="2:12" s="15" customFormat="1" ht="15.75" customHeight="1" thickBot="1">
      <c r="B21" s="26"/>
      <c r="C21" s="26"/>
      <c r="D21" s="49" t="s">
        <v>81</v>
      </c>
      <c r="E21" s="50"/>
      <c r="F21" s="50"/>
      <c r="G21" s="110">
        <v>820600</v>
      </c>
      <c r="H21" s="110">
        <v>4908952</v>
      </c>
      <c r="I21" s="365">
        <f>SUM(G21:H21)</f>
        <v>5729552</v>
      </c>
      <c r="J21" s="366"/>
      <c r="K21" s="26"/>
      <c r="L21" s="26"/>
    </row>
    <row r="22" spans="2:12" s="15" customFormat="1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s="15" customFormat="1" ht="15.75" customHeight="1" thickBot="1">
      <c r="B23" s="26"/>
      <c r="C23" s="11" t="s">
        <v>115</v>
      </c>
      <c r="D23" s="100"/>
      <c r="E23" s="26"/>
      <c r="F23" s="26"/>
      <c r="G23" s="26"/>
      <c r="H23" s="26"/>
      <c r="I23" s="26"/>
      <c r="J23" s="26"/>
      <c r="K23" s="26"/>
      <c r="L23" s="26"/>
    </row>
    <row r="24" spans="2:12" s="15" customFormat="1" ht="15.75" customHeight="1">
      <c r="B24" s="26"/>
      <c r="C24" s="26"/>
      <c r="D24" s="17"/>
      <c r="E24" s="18"/>
      <c r="F24" s="18"/>
      <c r="G24" s="101" t="s">
        <v>33</v>
      </c>
      <c r="H24" s="101" t="s">
        <v>89</v>
      </c>
      <c r="I24" s="101" t="s">
        <v>2</v>
      </c>
      <c r="J24" s="102"/>
      <c r="K24" s="26"/>
      <c r="L24" s="26"/>
    </row>
    <row r="25" spans="2:12" s="15" customFormat="1" ht="15.75" customHeight="1">
      <c r="B25" s="26"/>
      <c r="C25" s="26"/>
      <c r="D25" s="105" t="s">
        <v>35</v>
      </c>
      <c r="E25" s="104"/>
      <c r="F25" s="104"/>
      <c r="G25" s="109">
        <v>157</v>
      </c>
      <c r="H25" s="109">
        <v>2671</v>
      </c>
      <c r="I25" s="367">
        <f>SUM(G25:H25)</f>
        <v>2828</v>
      </c>
      <c r="J25" s="368"/>
      <c r="K25" s="26"/>
      <c r="L25" s="26"/>
    </row>
    <row r="26" spans="2:12" s="15" customFormat="1" ht="15.75" customHeight="1" thickBot="1">
      <c r="B26" s="26"/>
      <c r="C26" s="26"/>
      <c r="D26" s="49" t="s">
        <v>81</v>
      </c>
      <c r="E26" s="50"/>
      <c r="F26" s="50"/>
      <c r="G26" s="111">
        <v>1536205</v>
      </c>
      <c r="H26" s="111">
        <v>33643299</v>
      </c>
      <c r="I26" s="365">
        <f>SUM(G26:H26)</f>
        <v>35179504</v>
      </c>
      <c r="J26" s="366"/>
      <c r="K26" s="26"/>
      <c r="L26" s="26"/>
    </row>
    <row r="27" spans="2:12" s="15" customFormat="1" ht="15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s="15" customFormat="1" ht="15.75" customHeight="1" thickBot="1">
      <c r="B28" s="26"/>
      <c r="C28" s="11" t="s">
        <v>116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2:12" s="15" customFormat="1" ht="15.75" customHeight="1">
      <c r="B29" s="26"/>
      <c r="C29" s="26"/>
      <c r="D29" s="17"/>
      <c r="E29" s="18"/>
      <c r="F29" s="18"/>
      <c r="G29" s="106" t="s">
        <v>33</v>
      </c>
      <c r="H29" s="101" t="s">
        <v>34</v>
      </c>
      <c r="I29" s="101" t="s">
        <v>2</v>
      </c>
      <c r="J29" s="102"/>
      <c r="K29" s="26"/>
      <c r="L29" s="26"/>
    </row>
    <row r="30" spans="2:12" s="15" customFormat="1" ht="15.75" customHeight="1">
      <c r="B30" s="26"/>
      <c r="C30" s="26"/>
      <c r="D30" s="45" t="s">
        <v>35</v>
      </c>
      <c r="E30" s="46"/>
      <c r="F30" s="46"/>
      <c r="G30" s="109">
        <v>0</v>
      </c>
      <c r="H30" s="316">
        <v>636</v>
      </c>
      <c r="I30" s="363">
        <f>SUM(G30:H30)</f>
        <v>636</v>
      </c>
      <c r="J30" s="364"/>
      <c r="K30" s="26"/>
      <c r="L30" s="26"/>
    </row>
    <row r="31" spans="2:12" s="15" customFormat="1" ht="15.75" customHeight="1" thickBot="1">
      <c r="B31" s="26"/>
      <c r="C31" s="26"/>
      <c r="D31" s="49" t="s">
        <v>81</v>
      </c>
      <c r="E31" s="50"/>
      <c r="F31" s="50"/>
      <c r="G31" s="110">
        <v>0</v>
      </c>
      <c r="H31" s="110">
        <v>5394407</v>
      </c>
      <c r="I31" s="365">
        <f>SUM(G31:H31)</f>
        <v>5394407</v>
      </c>
      <c r="J31" s="366"/>
      <c r="K31" s="26"/>
      <c r="L31" s="26"/>
    </row>
    <row r="32" spans="2:12" s="15" customFormat="1" ht="15.75" customHeight="1">
      <c r="B32" s="26"/>
      <c r="C32" s="26"/>
      <c r="D32" s="26"/>
      <c r="E32" s="26"/>
      <c r="F32" s="26"/>
      <c r="G32" s="107"/>
      <c r="H32" s="26"/>
      <c r="I32" s="26"/>
      <c r="J32" s="26"/>
      <c r="K32" s="26"/>
      <c r="L32" s="26"/>
    </row>
    <row r="33" spans="2:12" s="15" customFormat="1" ht="15.75" customHeight="1" thickBot="1">
      <c r="B33" s="26"/>
      <c r="C33" s="11" t="s">
        <v>117</v>
      </c>
      <c r="D33" s="26"/>
      <c r="E33" s="26"/>
      <c r="F33" s="26"/>
      <c r="G33" s="103"/>
      <c r="H33" s="26"/>
      <c r="I33" s="26"/>
      <c r="J33" s="26"/>
      <c r="K33" s="26"/>
      <c r="L33" s="26"/>
    </row>
    <row r="34" spans="2:12" s="15" customFormat="1" ht="15.75" customHeight="1">
      <c r="B34" s="26"/>
      <c r="C34" s="26"/>
      <c r="D34" s="17"/>
      <c r="E34" s="18"/>
      <c r="F34" s="18"/>
      <c r="G34" s="106" t="s">
        <v>33</v>
      </c>
      <c r="H34" s="101" t="s">
        <v>89</v>
      </c>
      <c r="I34" s="101" t="s">
        <v>2</v>
      </c>
      <c r="J34" s="102"/>
      <c r="K34" s="26"/>
      <c r="L34" s="26"/>
    </row>
    <row r="35" spans="2:12" s="15" customFormat="1" ht="15.75" customHeight="1">
      <c r="B35" s="26"/>
      <c r="C35" s="26"/>
      <c r="D35" s="45" t="s">
        <v>35</v>
      </c>
      <c r="E35" s="104"/>
      <c r="F35" s="46"/>
      <c r="G35" s="109">
        <f>G10+G15+G20+G25+G30</f>
        <v>741</v>
      </c>
      <c r="H35" s="109">
        <f>H10+H15+H20+H25+H30</f>
        <v>4696</v>
      </c>
      <c r="I35" s="367">
        <f>SUM(G35:H35)</f>
        <v>5437</v>
      </c>
      <c r="J35" s="368"/>
      <c r="K35" s="26"/>
      <c r="L35" s="26"/>
    </row>
    <row r="36" spans="2:12" s="15" customFormat="1" ht="15.75" customHeight="1" thickBot="1">
      <c r="B36" s="26"/>
      <c r="C36" s="26"/>
      <c r="D36" s="49" t="s">
        <v>81</v>
      </c>
      <c r="E36" s="50"/>
      <c r="F36" s="50"/>
      <c r="G36" s="109">
        <f>G11+G16+G21+G26+G31</f>
        <v>7814594</v>
      </c>
      <c r="H36" s="176">
        <f>H11+H16+H21+H26+H31</f>
        <v>54051316</v>
      </c>
      <c r="I36" s="369">
        <f>SUM(G36:H36)</f>
        <v>61865910</v>
      </c>
      <c r="J36" s="370"/>
      <c r="K36" s="26"/>
      <c r="L36" s="26"/>
    </row>
    <row r="37" spans="2:12" s="15" customFormat="1" ht="15.75" customHeight="1">
      <c r="B37" s="26"/>
      <c r="C37" s="26"/>
      <c r="D37" s="26"/>
      <c r="E37" s="26"/>
      <c r="F37" s="26"/>
      <c r="G37" s="107"/>
      <c r="H37" s="26"/>
      <c r="I37" s="26"/>
      <c r="J37" s="26"/>
      <c r="K37" s="26"/>
      <c r="L37" s="26"/>
    </row>
    <row r="38" spans="2:12" s="15" customFormat="1" ht="17.25" customHeight="1">
      <c r="B38" s="16" t="s">
        <v>90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</row>
    <row r="39" spans="2:12" s="15" customFormat="1" ht="17.25" customHeight="1">
      <c r="B39" s="7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s="15" customFormat="1" ht="15.75" customHeight="1" thickBot="1">
      <c r="B40" s="26"/>
      <c r="C40" s="11" t="s">
        <v>83</v>
      </c>
      <c r="D40" s="100"/>
      <c r="E40" s="26"/>
      <c r="F40" s="26"/>
      <c r="G40" s="26"/>
      <c r="H40" s="26"/>
      <c r="I40" s="26"/>
      <c r="J40" s="26"/>
      <c r="K40" s="26"/>
      <c r="L40" s="26"/>
    </row>
    <row r="41" spans="2:9" s="15" customFormat="1" ht="15.75" customHeight="1">
      <c r="B41" s="26"/>
      <c r="C41" s="26"/>
      <c r="D41" s="17" t="s">
        <v>35</v>
      </c>
      <c r="E41" s="18"/>
      <c r="F41" s="18"/>
      <c r="G41" s="95">
        <v>15</v>
      </c>
      <c r="H41" s="26"/>
      <c r="I41" s="26"/>
    </row>
    <row r="42" spans="2:9" s="15" customFormat="1" ht="15.75" customHeight="1" thickBot="1">
      <c r="B42" s="26"/>
      <c r="C42" s="26"/>
      <c r="D42" s="49" t="s">
        <v>81</v>
      </c>
      <c r="E42" s="50"/>
      <c r="F42" s="50"/>
      <c r="G42" s="112">
        <v>1177184</v>
      </c>
      <c r="H42" s="26"/>
      <c r="I42" s="26"/>
    </row>
    <row r="43" spans="2:12" s="15" customFormat="1" ht="15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s="15" customFormat="1" ht="15.75" customHeight="1" thickBot="1">
      <c r="B44" s="26"/>
      <c r="C44" s="11" t="s">
        <v>84</v>
      </c>
      <c r="D44" s="100"/>
      <c r="E44" s="26"/>
      <c r="F44" s="26"/>
      <c r="G44" s="26"/>
      <c r="H44" s="26"/>
      <c r="I44" s="26"/>
      <c r="J44" s="26"/>
      <c r="K44" s="26"/>
      <c r="L44" s="26"/>
    </row>
    <row r="45" spans="2:9" s="15" customFormat="1" ht="15.75" customHeight="1">
      <c r="B45" s="26"/>
      <c r="C45" s="26"/>
      <c r="D45" s="17" t="s">
        <v>35</v>
      </c>
      <c r="E45" s="18"/>
      <c r="F45" s="18"/>
      <c r="G45" s="95">
        <v>34</v>
      </c>
      <c r="H45" s="26"/>
      <c r="I45" s="26"/>
    </row>
    <row r="46" spans="2:9" s="15" customFormat="1" ht="15.75" customHeight="1" thickBot="1">
      <c r="B46" s="26"/>
      <c r="C46" s="26"/>
      <c r="D46" s="49" t="s">
        <v>81</v>
      </c>
      <c r="E46" s="50"/>
      <c r="F46" s="50"/>
      <c r="G46" s="112">
        <v>785654</v>
      </c>
      <c r="H46" s="26"/>
      <c r="I46" s="26"/>
    </row>
    <row r="47" spans="2:9" s="15" customFormat="1" ht="15.75" customHeight="1">
      <c r="B47" s="26"/>
      <c r="C47" s="26"/>
      <c r="D47" s="26"/>
      <c r="E47" s="26"/>
      <c r="F47" s="26"/>
      <c r="G47" s="26"/>
      <c r="H47" s="26"/>
      <c r="I47" s="26"/>
    </row>
    <row r="48" spans="2:9" s="15" customFormat="1" ht="15.75" customHeight="1" thickBot="1">
      <c r="B48" s="26"/>
      <c r="C48" s="11" t="s">
        <v>85</v>
      </c>
      <c r="D48" s="100"/>
      <c r="E48" s="26"/>
      <c r="F48" s="26"/>
      <c r="G48" s="26"/>
      <c r="H48" s="26"/>
      <c r="I48" s="26"/>
    </row>
    <row r="49" spans="2:9" s="15" customFormat="1" ht="15.75" customHeight="1">
      <c r="B49" s="26"/>
      <c r="C49" s="26"/>
      <c r="D49" s="17" t="s">
        <v>35</v>
      </c>
      <c r="E49" s="18"/>
      <c r="F49" s="18"/>
      <c r="G49" s="95">
        <v>60</v>
      </c>
      <c r="H49" s="26"/>
      <c r="I49" s="26"/>
    </row>
    <row r="50" spans="2:9" s="15" customFormat="1" ht="15.75" customHeight="1" thickBot="1">
      <c r="B50" s="26"/>
      <c r="C50" s="26"/>
      <c r="D50" s="49" t="s">
        <v>81</v>
      </c>
      <c r="E50" s="50"/>
      <c r="F50" s="50"/>
      <c r="G50" s="112">
        <v>1966459</v>
      </c>
      <c r="H50" s="26"/>
      <c r="I50" s="26"/>
    </row>
    <row r="51" spans="2:9" s="15" customFormat="1" ht="15.75" customHeight="1">
      <c r="B51" s="26"/>
      <c r="C51" s="26"/>
      <c r="D51" s="26"/>
      <c r="E51" s="26"/>
      <c r="F51" s="26"/>
      <c r="G51" s="26"/>
      <c r="H51" s="26"/>
      <c r="I51" s="26"/>
    </row>
    <row r="52" spans="2:9" s="15" customFormat="1" ht="15.75" customHeight="1" thickBot="1">
      <c r="B52" s="26"/>
      <c r="C52" s="11" t="s">
        <v>86</v>
      </c>
      <c r="D52" s="26"/>
      <c r="E52" s="26"/>
      <c r="F52" s="26"/>
      <c r="G52" s="26"/>
      <c r="H52" s="26"/>
      <c r="I52" s="26"/>
    </row>
    <row r="53" spans="2:9" s="15" customFormat="1" ht="15.75" customHeight="1">
      <c r="B53" s="26"/>
      <c r="C53" s="26"/>
      <c r="D53" s="17" t="s">
        <v>35</v>
      </c>
      <c r="E53" s="18"/>
      <c r="F53" s="18"/>
      <c r="G53" s="95">
        <v>106</v>
      </c>
      <c r="H53" s="26"/>
      <c r="I53" s="26"/>
    </row>
    <row r="54" spans="2:9" s="15" customFormat="1" ht="15.75" customHeight="1" thickBot="1">
      <c r="B54" s="26"/>
      <c r="C54" s="26"/>
      <c r="D54" s="49" t="s">
        <v>81</v>
      </c>
      <c r="E54" s="50"/>
      <c r="F54" s="50"/>
      <c r="G54" s="112">
        <v>2905971</v>
      </c>
      <c r="H54" s="26"/>
      <c r="I54" s="26"/>
    </row>
    <row r="55" spans="2:9" s="15" customFormat="1" ht="15.75" customHeight="1">
      <c r="B55" s="26"/>
      <c r="C55" s="26"/>
      <c r="D55" s="26"/>
      <c r="E55" s="26"/>
      <c r="F55" s="26"/>
      <c r="G55" s="107"/>
      <c r="H55" s="26"/>
      <c r="I55" s="26"/>
    </row>
    <row r="56" spans="2:9" s="15" customFormat="1" ht="15.75" customHeight="1" thickBot="1">
      <c r="B56" s="26"/>
      <c r="C56" s="11" t="s">
        <v>82</v>
      </c>
      <c r="D56" s="26"/>
      <c r="E56" s="26"/>
      <c r="F56" s="26"/>
      <c r="G56" s="103"/>
      <c r="H56" s="26"/>
      <c r="I56" s="26"/>
    </row>
    <row r="57" spans="2:9" s="15" customFormat="1" ht="15.75" customHeight="1">
      <c r="B57" s="26"/>
      <c r="C57" s="26"/>
      <c r="D57" s="17" t="s">
        <v>35</v>
      </c>
      <c r="E57" s="18"/>
      <c r="F57" s="18"/>
      <c r="G57" s="95">
        <f>G41+G45+G49+G53</f>
        <v>215</v>
      </c>
      <c r="H57" s="26"/>
      <c r="I57" s="26"/>
    </row>
    <row r="58" spans="2:9" s="15" customFormat="1" ht="15.75" customHeight="1" thickBot="1">
      <c r="B58" s="26"/>
      <c r="C58" s="26"/>
      <c r="D58" s="49" t="s">
        <v>81</v>
      </c>
      <c r="E58" s="50"/>
      <c r="F58" s="50"/>
      <c r="G58" s="112">
        <f>G42+G46+G50+G54</f>
        <v>6835268</v>
      </c>
      <c r="H58" s="26"/>
      <c r="I58" s="26"/>
    </row>
    <row r="59" spans="2:9" s="15" customFormat="1" ht="15.75" customHeight="1">
      <c r="B59" s="26"/>
      <c r="C59" s="26"/>
      <c r="D59" s="26"/>
      <c r="E59" s="26"/>
      <c r="F59" s="26"/>
      <c r="G59" s="107"/>
      <c r="H59" s="26"/>
      <c r="I59" s="26"/>
    </row>
    <row r="60" ht="15.75" customHeight="1"/>
  </sheetData>
  <sheetProtection/>
  <mergeCells count="14">
    <mergeCell ref="A3:L3"/>
    <mergeCell ref="A4:L4"/>
    <mergeCell ref="I16:J16"/>
    <mergeCell ref="I15:J15"/>
    <mergeCell ref="I20:J20"/>
    <mergeCell ref="I21:J21"/>
    <mergeCell ref="I10:J10"/>
    <mergeCell ref="I11:J11"/>
    <mergeCell ref="I30:J30"/>
    <mergeCell ref="I31:J31"/>
    <mergeCell ref="I35:J35"/>
    <mergeCell ref="I36:J36"/>
    <mergeCell ref="I25:J25"/>
    <mergeCell ref="I26:J2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2016-11-15T06:17:40Z</cp:lastPrinted>
  <dcterms:created xsi:type="dcterms:W3CDTF">2006-12-27T00:16:47Z</dcterms:created>
  <dcterms:modified xsi:type="dcterms:W3CDTF">2017-11-10T06:41:22Z</dcterms:modified>
  <cp:category/>
  <cp:version/>
  <cp:contentType/>
  <cp:contentStatus/>
</cp:coreProperties>
</file>