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380" windowWidth="7650" windowHeight="8925" tabRatio="797" activeTab="2"/>
  </bookViews>
  <sheets>
    <sheet name="様式１" sheetId="1" r:id="rId1"/>
    <sheet name="様式１の６" sheetId="2" r:id="rId2"/>
    <sheet name="様式２" sheetId="3" r:id="rId3"/>
    <sheet name="様式２の５" sheetId="4" r:id="rId4"/>
    <sheet name="様式２の７" sheetId="5" r:id="rId5"/>
  </sheets>
  <externalReferences>
    <externalReference r:id="rId8"/>
  </externalReferences>
  <definedNames>
    <definedName name="_xlnm.Print_Area" localSheetId="2">'様式２'!$A$1:$P$173</definedName>
    <definedName name="_xlnm.Print_Area" localSheetId="3">'様式２の５'!$A$1:$Q$44</definedName>
    <definedName name="_xlnm.Print_Area" localSheetId="4">'様式２の７'!$A$1:$L$59</definedName>
  </definedNames>
  <calcPr fullCalcOnLoad="1"/>
</workbook>
</file>

<file path=xl/sharedStrings.xml><?xml version="1.0" encoding="utf-8"?>
<sst xmlns="http://schemas.openxmlformats.org/spreadsheetml/2006/main" count="434" uniqueCount="195">
  <si>
    <t>２．保険給付決定状況（続き）</t>
  </si>
  <si>
    <t>その他</t>
  </si>
  <si>
    <t>計</t>
  </si>
  <si>
    <t>１．一般状況</t>
  </si>
  <si>
    <t>年齢区分</t>
  </si>
  <si>
    <t>転入</t>
  </si>
  <si>
    <t>職権復活</t>
  </si>
  <si>
    <t>転出</t>
  </si>
  <si>
    <t>職権喪失</t>
  </si>
  <si>
    <t>死亡</t>
  </si>
  <si>
    <t>要介護１</t>
  </si>
  <si>
    <t>要介護２</t>
  </si>
  <si>
    <t>要介護３</t>
  </si>
  <si>
    <t>要介護４</t>
  </si>
  <si>
    <t>要介護５</t>
  </si>
  <si>
    <t>（様式１）</t>
  </si>
  <si>
    <t>介護保険事業状況報告</t>
  </si>
  <si>
    <t>65歳以上75歳未満</t>
  </si>
  <si>
    <t>75歳以上　　　　</t>
  </si>
  <si>
    <t>(再掲)外国人被保険者</t>
  </si>
  <si>
    <t>(再掲)住所地特例被保険者</t>
  </si>
  <si>
    <t>※１</t>
  </si>
  <si>
    <t>※２</t>
  </si>
  <si>
    <t>65歳到達</t>
  </si>
  <si>
    <t>１．一般状況（続き）</t>
  </si>
  <si>
    <t xml:space="preserve"> 第１号被保険者</t>
  </si>
  <si>
    <t>75歳以上</t>
  </si>
  <si>
    <t xml:space="preserve"> 第２号被保険者</t>
  </si>
  <si>
    <t>総　　数</t>
  </si>
  <si>
    <t>第１号被保険者</t>
  </si>
  <si>
    <t>第２号被保険者</t>
  </si>
  <si>
    <t>介護老人福祉施設</t>
  </si>
  <si>
    <t>介護老人保健施設</t>
  </si>
  <si>
    <t>世　帯　合　算</t>
  </si>
  <si>
    <t>そ　の　他</t>
  </si>
  <si>
    <t>件　　　数</t>
  </si>
  <si>
    <t>適用除外
非該当</t>
  </si>
  <si>
    <t>適用除外
該当</t>
  </si>
  <si>
    <t>介護給付</t>
  </si>
  <si>
    <t>(11) 要介護(要支援)認定者数</t>
  </si>
  <si>
    <t>要支援１</t>
  </si>
  <si>
    <t>要支援２</t>
  </si>
  <si>
    <t>計</t>
  </si>
  <si>
    <t>経過的
要介護</t>
  </si>
  <si>
    <t>合計</t>
  </si>
  <si>
    <t>(12) 居宅介護(介護予防)サービス受給者数</t>
  </si>
  <si>
    <t>予防給付</t>
  </si>
  <si>
    <t>介護給付</t>
  </si>
  <si>
    <t>(13) 地域密着型(介護予防)サービス受給者数</t>
  </si>
  <si>
    <t>(14) 施設介護サービス受給者数</t>
  </si>
  <si>
    <t>介護老人保健施設</t>
  </si>
  <si>
    <t>介護療養型医療施設</t>
  </si>
  <si>
    <t>前月末現在</t>
  </si>
  <si>
    <t>当月中増</t>
  </si>
  <si>
    <t>当月中減</t>
  </si>
  <si>
    <t>当月末現在</t>
  </si>
  <si>
    <t>(1) 第１号被保険者数</t>
  </si>
  <si>
    <t>(2) 第１号被保険者増減内訳</t>
  </si>
  <si>
    <t>当月中増※１</t>
  </si>
  <si>
    <t>当月中減※２</t>
  </si>
  <si>
    <t>要支援１</t>
  </si>
  <si>
    <t>要支援２</t>
  </si>
  <si>
    <t>２．保険給付決定状況</t>
  </si>
  <si>
    <t>ア　件数</t>
  </si>
  <si>
    <t>総　　　　計</t>
  </si>
  <si>
    <t>要支援１</t>
  </si>
  <si>
    <t>要支援２</t>
  </si>
  <si>
    <t>種　　　　類</t>
  </si>
  <si>
    <t>地域密着型介護老人福祉施設入居者生活介護</t>
  </si>
  <si>
    <t>短期入所療養介護（介護老人保健施設）</t>
  </si>
  <si>
    <t>短期入所療養介護（介護療養型医療施設等）</t>
  </si>
  <si>
    <t>(２） 特定入所者介護（介護予防）サービス費（別掲）</t>
  </si>
  <si>
    <t>介護老人福祉施設</t>
  </si>
  <si>
    <t>介護療養型医療施設</t>
  </si>
  <si>
    <t>短期入所生活介護</t>
  </si>
  <si>
    <t>居住費（滞在費）</t>
  </si>
  <si>
    <t>イ　給付費</t>
  </si>
  <si>
    <t>食費</t>
  </si>
  <si>
    <t>食費</t>
  </si>
  <si>
    <t>（様式２の７)</t>
  </si>
  <si>
    <t>（３）高額介護(介護予防)サービス費</t>
  </si>
  <si>
    <t>給　付　費</t>
  </si>
  <si>
    <t>オ 合計</t>
  </si>
  <si>
    <t>ア 現役並み所得者　（上位所得者）</t>
  </si>
  <si>
    <t>イ 一般</t>
  </si>
  <si>
    <t>ウ 低所者Ⅱ</t>
  </si>
  <si>
    <t>エ 低所得者Ⅰ</t>
  </si>
  <si>
    <t>（様式２の５)</t>
  </si>
  <si>
    <t>① 総  数</t>
  </si>
  <si>
    <t>そ　の　他</t>
  </si>
  <si>
    <t>（４）高額医療合算介護（介護予防）サービス　　</t>
  </si>
  <si>
    <t>(1) 介護給付・予防給付</t>
  </si>
  <si>
    <t>種類</t>
  </si>
  <si>
    <t>居宅（介護予防）サービス</t>
  </si>
  <si>
    <t>通所サービス</t>
  </si>
  <si>
    <t>短期入所サービス</t>
  </si>
  <si>
    <t>福祉用具・住宅改修サービス</t>
  </si>
  <si>
    <t>福祉用具購入費</t>
  </si>
  <si>
    <t>住宅改修費</t>
  </si>
  <si>
    <t>特定施設入居者生活介護</t>
  </si>
  <si>
    <t>地域密着型（介護予防）サービス</t>
  </si>
  <si>
    <t>定期巡回・随時対応型訪問介護看護</t>
  </si>
  <si>
    <t>夜間対応型訪問介護</t>
  </si>
  <si>
    <t>認知症対応型通所介護</t>
  </si>
  <si>
    <t>小規模多機能型居宅介護</t>
  </si>
  <si>
    <t>認知症対応型共同生活介護</t>
  </si>
  <si>
    <t>地域密着型特定施設入居者生活介護</t>
  </si>
  <si>
    <t>地域密着型介護老人福祉施設入所者生活介護</t>
  </si>
  <si>
    <t>介護療養型医療施設</t>
  </si>
  <si>
    <t>エ 給付費</t>
  </si>
  <si>
    <t>その他</t>
  </si>
  <si>
    <t>（様式１の６）</t>
  </si>
  <si>
    <t>ア 利用者負担第五段階</t>
  </si>
  <si>
    <t>イ 利用者負担第四段階</t>
  </si>
  <si>
    <t xml:space="preserve">ウ 利用者負担第三段階 </t>
  </si>
  <si>
    <t>エ 利用者負担第二段階</t>
  </si>
  <si>
    <t>オ 利用者負担第一段階</t>
  </si>
  <si>
    <t>カ 合計</t>
  </si>
  <si>
    <t>介護保険事業状況報告</t>
  </si>
  <si>
    <t>訪問サービス</t>
  </si>
  <si>
    <t>訪問看護</t>
  </si>
  <si>
    <t>通所介護</t>
  </si>
  <si>
    <t>短期入所療養介護
（介護老人保健施設）</t>
  </si>
  <si>
    <t>地域密着型通所介護</t>
  </si>
  <si>
    <t>福祉用具貸与</t>
  </si>
  <si>
    <t>平成３０年１月月報</t>
  </si>
  <si>
    <t>① 総数</t>
  </si>
  <si>
    <t>平成３０年１月月報（報告用）</t>
  </si>
  <si>
    <t>ア 件数</t>
  </si>
  <si>
    <t>要支援１</t>
  </si>
  <si>
    <t>要支援２</t>
  </si>
  <si>
    <t>訪問サービス</t>
  </si>
  <si>
    <t>訪問介護</t>
  </si>
  <si>
    <t>訪問入浴介護</t>
  </si>
  <si>
    <t>訪問看護</t>
  </si>
  <si>
    <t>訪問リハビリテーション</t>
  </si>
  <si>
    <t>居宅療養管理指導</t>
  </si>
  <si>
    <t>通所介護</t>
  </si>
  <si>
    <t>通所リハビリテーション</t>
  </si>
  <si>
    <t>短期入所生活介護</t>
  </si>
  <si>
    <t>短期入所療養介護
（介護老人保健施設）</t>
  </si>
  <si>
    <t>短期入所療養介護
（介護療養型医療施設等）</t>
  </si>
  <si>
    <t>福祉用具貸与</t>
  </si>
  <si>
    <t>介護予防支援・居宅介護支援</t>
  </si>
  <si>
    <t>地域密着型通所介護</t>
  </si>
  <si>
    <t>複合型サービス</t>
  </si>
  <si>
    <t>施設サービス</t>
  </si>
  <si>
    <t>総計</t>
  </si>
  <si>
    <t>① 総数</t>
  </si>
  <si>
    <t>イ 単位数</t>
  </si>
  <si>
    <t>要支援１</t>
  </si>
  <si>
    <t>訪問介護</t>
  </si>
  <si>
    <t>訪問入浴介護</t>
  </si>
  <si>
    <t>訪問リハビリテーション</t>
  </si>
  <si>
    <t>居宅療養管理指導</t>
  </si>
  <si>
    <t>通所リハビリテーション</t>
  </si>
  <si>
    <t>短期入所生活介護</t>
  </si>
  <si>
    <t>短期入所療養介護
（介護療養型医療施設等）</t>
  </si>
  <si>
    <t>特定施設入所者生活介護</t>
  </si>
  <si>
    <t>介護予防支援・居宅介護支援</t>
  </si>
  <si>
    <t>施設サービス</t>
  </si>
  <si>
    <t>ウ 費用額</t>
  </si>
  <si>
    <t>要支援１</t>
  </si>
  <si>
    <t>要支援２</t>
  </si>
  <si>
    <t>訪問サービス</t>
  </si>
  <si>
    <t>訪問介護</t>
  </si>
  <si>
    <t>訪問入浴介護</t>
  </si>
  <si>
    <t>訪問看護</t>
  </si>
  <si>
    <t>訪問リハビリテーション</t>
  </si>
  <si>
    <t>居宅療養管理指導</t>
  </si>
  <si>
    <t>通所介護</t>
  </si>
  <si>
    <t>通所リハビリテーション</t>
  </si>
  <si>
    <t>短期入所生活介護</t>
  </si>
  <si>
    <t>短期入所療養介護
（介護老人保健施設）</t>
  </si>
  <si>
    <t>短期入所療養介護
（介護療養型医療施設等）</t>
  </si>
  <si>
    <t>福祉用具貸与</t>
  </si>
  <si>
    <t>介護予防支援・居宅介護支援</t>
  </si>
  <si>
    <t>地域密着型通所介護</t>
  </si>
  <si>
    <t>訪問サービス</t>
  </si>
  <si>
    <t>訪問介護</t>
  </si>
  <si>
    <t>訪問入浴介護</t>
  </si>
  <si>
    <t>訪問看護</t>
  </si>
  <si>
    <t>訪問リハビリテーション</t>
  </si>
  <si>
    <t>居宅療養管理指導</t>
  </si>
  <si>
    <t>通所介護</t>
  </si>
  <si>
    <t>通所リハビリテーション</t>
  </si>
  <si>
    <t>短期入所生活介護</t>
  </si>
  <si>
    <t>短期入所療養介護
（介護老人保健施設）</t>
  </si>
  <si>
    <t>短期入所療養介護
（介護療養型医療施設等）</t>
  </si>
  <si>
    <t>福祉用具貸与</t>
  </si>
  <si>
    <t>介護予防支援・居宅介護支援</t>
  </si>
  <si>
    <t>地域密着型通所介護</t>
  </si>
  <si>
    <t>複合型サービス</t>
  </si>
  <si>
    <t>施設サービス</t>
  </si>
  <si>
    <t>総計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</si>
</sst>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0.0%"/>
    <numFmt numFmtId="180" formatCode="#,##0.0_ "/>
    <numFmt numFmtId="181" formatCode="#,##0.0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0.000_ "/>
    <numFmt numFmtId="186" formatCode="#,##0.0000_ "/>
    <numFmt numFmtId="187" formatCode="&quot;円&quot;"/>
    <numFmt numFmtId="188" formatCode="#,##0_ &quot;円&quot;"/>
    <numFmt numFmtId="189" formatCode="#,##0.000_ "/>
    <numFmt numFmtId="190" formatCode="#,##0_ &quot;人&quot;"/>
    <numFmt numFmtId="191" formatCode=";;;"/>
    <numFmt numFmtId="192" formatCode="#,##0&quot;人&quot;"/>
    <numFmt numFmtId="193" formatCode="#,##0&quot;円&quot;"/>
    <numFmt numFmtId="194" formatCode="#,##0_ ;[Red]\-#,##0\ "/>
  </numFmts>
  <fonts count="6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丸ｺﾞｼｯｸ体Ca-B(GT)"/>
      <family val="3"/>
    </font>
    <font>
      <u val="single"/>
      <sz val="11"/>
      <color indexed="36"/>
      <name val="ＭＳ Ｐゴシック"/>
      <family val="3"/>
    </font>
    <font>
      <sz val="6"/>
      <name val="丸ｺﾞｼｯｸ体Ca-B(GT)"/>
      <family val="3"/>
    </font>
    <font>
      <sz val="12"/>
      <name val="ＭＳ ゴシック"/>
      <family val="3"/>
    </font>
    <font>
      <sz val="14"/>
      <name val="ＭＳ ゴシック"/>
      <family val="3"/>
    </font>
    <font>
      <sz val="18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4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6"/>
      <name val="ＭＳ ゴシック"/>
      <family val="3"/>
    </font>
    <font>
      <sz val="7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2"/>
      <color indexed="8"/>
      <name val="ＭＳ ゴシック"/>
      <family val="3"/>
    </font>
    <font>
      <sz val="14"/>
      <color indexed="8"/>
      <name val="ＭＳ ゴシック"/>
      <family val="3"/>
    </font>
    <font>
      <sz val="16"/>
      <color indexed="8"/>
      <name val="ＭＳ ゴシック"/>
      <family val="3"/>
    </font>
    <font>
      <sz val="18"/>
      <color indexed="8"/>
      <name val="ＭＳ ゴシック"/>
      <family val="3"/>
    </font>
    <font>
      <sz val="11"/>
      <color indexed="8"/>
      <name val="ＭＳ ゴシック"/>
      <family val="3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12"/>
      <color indexed="8"/>
      <name val="ＭＳ 明朝"/>
      <family val="1"/>
    </font>
    <font>
      <sz val="11"/>
      <color indexed="8"/>
      <name val="ＭＳ 明朝"/>
      <family val="1"/>
    </font>
    <font>
      <sz val="6"/>
      <name val="ＭＳ Ｐゴシック"/>
      <family val="3"/>
    </font>
    <font>
      <sz val="8"/>
      <name val="ＭＳ 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1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double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double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 style="double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double"/>
      <top style="thin"/>
      <bottom style="hair"/>
    </border>
    <border>
      <left style="double"/>
      <right style="thin"/>
      <top style="thin"/>
      <bottom style="hair"/>
    </border>
    <border>
      <left style="double"/>
      <right style="medium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double"/>
      <top style="hair"/>
      <bottom style="hair"/>
    </border>
    <border diagonalUp="1">
      <left style="double"/>
      <right style="thin"/>
      <top style="hair"/>
      <bottom style="hair"/>
      <diagonal style="hair"/>
    </border>
    <border>
      <left style="double"/>
      <right style="medium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double"/>
      <right style="thin"/>
      <top style="hair"/>
      <bottom style="hair"/>
    </border>
    <border>
      <left style="thin"/>
      <right style="double"/>
      <top style="hair"/>
      <bottom>
        <color indexed="63"/>
      </bottom>
    </border>
    <border>
      <left style="double"/>
      <right style="thin"/>
      <top style="hair"/>
      <bottom>
        <color indexed="63"/>
      </bottom>
    </border>
    <border>
      <left style="double"/>
      <right style="medium"/>
      <top style="hair"/>
      <bottom>
        <color indexed="63"/>
      </bottom>
    </border>
    <border>
      <left style="thin"/>
      <right style="double"/>
      <top style="hair"/>
      <bottom style="thin"/>
    </border>
    <border>
      <left style="double"/>
      <right style="thin"/>
      <top style="hair"/>
      <bottom style="thin"/>
    </border>
    <border>
      <left style="double"/>
      <right style="medium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 style="double"/>
      <top style="hair"/>
      <bottom style="medium"/>
    </border>
    <border>
      <left style="double"/>
      <right style="thin"/>
      <top style="hair"/>
      <bottom style="medium"/>
    </border>
    <border>
      <left style="double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 style="thin"/>
      <top style="thin"/>
      <bottom style="medium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 style="double"/>
      <right style="thin"/>
      <top>
        <color indexed="63"/>
      </top>
      <bottom style="hair"/>
    </border>
    <border>
      <left style="double"/>
      <right style="medium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medium"/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double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double"/>
      <right style="thin"/>
      <top style="medium"/>
      <bottom style="thin"/>
    </border>
    <border diagonalUp="1">
      <left style="double"/>
      <right style="thin"/>
      <top style="thin"/>
      <bottom style="thin"/>
      <diagonal style="hair"/>
    </border>
    <border diagonalUp="1">
      <left style="double"/>
      <right style="thin"/>
      <top>
        <color indexed="63"/>
      </top>
      <bottom style="thin"/>
      <diagonal style="hair"/>
    </border>
    <border diagonalUp="1">
      <left style="double"/>
      <right style="thin"/>
      <top>
        <color indexed="63"/>
      </top>
      <bottom style="medium"/>
      <diagonal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double"/>
      <right style="medium"/>
      <top style="thin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63" fillId="32" borderId="0" applyNumberFormat="0" applyBorder="0" applyAlignment="0" applyProtection="0"/>
  </cellStyleXfs>
  <cellXfs count="372">
    <xf numFmtId="0" fontId="0" fillId="0" borderId="0" xfId="0" applyAlignment="1">
      <alignment/>
    </xf>
    <xf numFmtId="0" fontId="5" fillId="0" borderId="0" xfId="61" applyFont="1" applyAlignment="1">
      <alignment vertical="center"/>
      <protection/>
    </xf>
    <xf numFmtId="0" fontId="6" fillId="0" borderId="0" xfId="61" applyFont="1" applyAlignment="1">
      <alignment vertical="center"/>
      <protection/>
    </xf>
    <xf numFmtId="0" fontId="2" fillId="0" borderId="0" xfId="61">
      <alignment/>
      <protection/>
    </xf>
    <xf numFmtId="0" fontId="14" fillId="0" borderId="0" xfId="61" applyFont="1" applyAlignment="1">
      <alignment horizontal="centerContinuous" vertical="center"/>
      <protection/>
    </xf>
    <xf numFmtId="0" fontId="7" fillId="0" borderId="0" xfId="61" applyFont="1" applyAlignment="1">
      <alignment horizontal="centerContinuous" vertical="center"/>
      <protection/>
    </xf>
    <xf numFmtId="0" fontId="6" fillId="0" borderId="0" xfId="61" applyFont="1" applyAlignment="1">
      <alignment horizontal="centerContinuous" vertical="center"/>
      <protection/>
    </xf>
    <xf numFmtId="0" fontId="2" fillId="0" borderId="0" xfId="61" applyAlignment="1">
      <alignment horizontal="centerContinuous"/>
      <protection/>
    </xf>
    <xf numFmtId="0" fontId="8" fillId="0" borderId="0" xfId="61" applyFont="1" applyAlignment="1">
      <alignment horizontal="centerContinuous" vertical="center"/>
      <protection/>
    </xf>
    <xf numFmtId="0" fontId="8" fillId="0" borderId="0" xfId="61" applyFont="1" applyAlignment="1">
      <alignment vertical="center"/>
      <protection/>
    </xf>
    <xf numFmtId="0" fontId="13" fillId="0" borderId="10" xfId="61" applyFont="1" applyBorder="1" applyAlignment="1">
      <alignment vertical="center"/>
      <protection/>
    </xf>
    <xf numFmtId="0" fontId="13" fillId="0" borderId="0" xfId="61" applyFont="1" applyBorder="1" applyAlignment="1">
      <alignment vertical="center"/>
      <protection/>
    </xf>
    <xf numFmtId="0" fontId="2" fillId="0" borderId="0" xfId="61" applyBorder="1">
      <alignment/>
      <protection/>
    </xf>
    <xf numFmtId="0" fontId="9" fillId="0" borderId="0" xfId="61" applyFont="1" applyAlignment="1">
      <alignment vertical="center"/>
      <protection/>
    </xf>
    <xf numFmtId="0" fontId="10" fillId="0" borderId="0" xfId="61" applyFont="1" applyAlignment="1">
      <alignment vertical="center"/>
      <protection/>
    </xf>
    <xf numFmtId="0" fontId="11" fillId="0" borderId="0" xfId="61" applyFont="1" applyAlignment="1">
      <alignment vertical="center"/>
      <protection/>
    </xf>
    <xf numFmtId="0" fontId="12" fillId="0" borderId="0" xfId="61" applyFont="1" applyAlignment="1">
      <alignment vertical="center"/>
      <protection/>
    </xf>
    <xf numFmtId="0" fontId="11" fillId="0" borderId="11" xfId="61" applyFont="1" applyBorder="1" applyAlignment="1">
      <alignment horizontal="centerContinuous" vertical="center"/>
      <protection/>
    </xf>
    <xf numFmtId="0" fontId="11" fillId="0" borderId="12" xfId="61" applyFont="1" applyBorder="1" applyAlignment="1">
      <alignment horizontal="centerContinuous" vertical="center"/>
      <protection/>
    </xf>
    <xf numFmtId="0" fontId="11" fillId="0" borderId="13" xfId="61" applyFont="1" applyBorder="1" applyAlignment="1">
      <alignment horizontal="centerContinuous" vertical="center"/>
      <protection/>
    </xf>
    <xf numFmtId="0" fontId="16" fillId="0" borderId="10" xfId="61" applyFont="1" applyBorder="1" applyAlignment="1">
      <alignment horizontal="centerContinuous" vertical="center"/>
      <protection/>
    </xf>
    <xf numFmtId="0" fontId="16" fillId="0" borderId="14" xfId="61" applyFont="1" applyBorder="1" applyAlignment="1">
      <alignment horizontal="centerContinuous" vertical="center"/>
      <protection/>
    </xf>
    <xf numFmtId="0" fontId="16" fillId="0" borderId="15" xfId="61" applyFont="1" applyBorder="1" applyAlignment="1">
      <alignment horizontal="centerContinuous" vertical="center"/>
      <protection/>
    </xf>
    <xf numFmtId="0" fontId="16" fillId="0" borderId="0" xfId="61" applyFont="1" applyAlignment="1">
      <alignment vertical="center"/>
      <protection/>
    </xf>
    <xf numFmtId="0" fontId="16" fillId="0" borderId="0" xfId="61" applyFont="1" applyBorder="1" applyAlignment="1">
      <alignment horizontal="centerContinuous" vertical="center"/>
      <protection/>
    </xf>
    <xf numFmtId="0" fontId="11" fillId="0" borderId="0" xfId="61" applyFont="1" applyBorder="1" applyAlignment="1">
      <alignment horizontal="centerContinuous" vertical="center"/>
      <protection/>
    </xf>
    <xf numFmtId="0" fontId="11" fillId="0" borderId="0" xfId="61" applyFont="1" applyBorder="1" applyAlignment="1">
      <alignment vertical="center"/>
      <protection/>
    </xf>
    <xf numFmtId="0" fontId="16" fillId="0" borderId="16" xfId="61" applyFont="1" applyBorder="1" applyAlignment="1">
      <alignment vertical="center"/>
      <protection/>
    </xf>
    <xf numFmtId="0" fontId="16" fillId="0" borderId="17" xfId="61" applyFont="1" applyBorder="1" applyAlignment="1">
      <alignment vertical="center"/>
      <protection/>
    </xf>
    <xf numFmtId="0" fontId="16" fillId="0" borderId="18" xfId="61" applyFont="1" applyBorder="1" applyAlignment="1">
      <alignment vertical="center"/>
      <protection/>
    </xf>
    <xf numFmtId="0" fontId="16" fillId="0" borderId="19" xfId="61" applyFont="1" applyBorder="1" applyAlignment="1">
      <alignment horizontal="centerContinuous" vertical="center"/>
      <protection/>
    </xf>
    <xf numFmtId="0" fontId="16" fillId="0" borderId="20" xfId="61" applyFont="1" applyBorder="1" applyAlignment="1">
      <alignment horizontal="centerContinuous" vertical="center"/>
      <protection/>
    </xf>
    <xf numFmtId="0" fontId="15" fillId="0" borderId="21" xfId="61" applyFont="1" applyBorder="1" applyAlignment="1">
      <alignment horizontal="center" vertical="center"/>
      <protection/>
    </xf>
    <xf numFmtId="0" fontId="15" fillId="0" borderId="22" xfId="61" applyFont="1" applyBorder="1" applyAlignment="1">
      <alignment horizontal="center" vertical="center"/>
      <protection/>
    </xf>
    <xf numFmtId="0" fontId="15" fillId="0" borderId="23" xfId="61" applyFont="1" applyBorder="1" applyAlignment="1">
      <alignment horizontal="center" vertical="center" wrapText="1"/>
      <protection/>
    </xf>
    <xf numFmtId="0" fontId="15" fillId="0" borderId="24" xfId="61" applyFont="1" applyBorder="1" applyAlignment="1">
      <alignment horizontal="distributed" vertical="center"/>
      <protection/>
    </xf>
    <xf numFmtId="0" fontId="15" fillId="0" borderId="21" xfId="61" applyFont="1" applyBorder="1" applyAlignment="1">
      <alignment horizontal="distributed" vertical="center"/>
      <protection/>
    </xf>
    <xf numFmtId="0" fontId="16" fillId="0" borderId="25" xfId="61" applyFont="1" applyBorder="1" applyAlignment="1">
      <alignment horizontal="distributed" vertical="center"/>
      <protection/>
    </xf>
    <xf numFmtId="0" fontId="15" fillId="0" borderId="26" xfId="61" applyFont="1" applyBorder="1" applyAlignment="1">
      <alignment horizontal="center" vertical="center"/>
      <protection/>
    </xf>
    <xf numFmtId="0" fontId="15" fillId="0" borderId="27" xfId="61" applyFont="1" applyBorder="1" applyAlignment="1">
      <alignment horizontal="center" vertical="center"/>
      <protection/>
    </xf>
    <xf numFmtId="0" fontId="15" fillId="0" borderId="28" xfId="61" applyFont="1" applyBorder="1" applyAlignment="1">
      <alignment horizontal="distributed" vertical="center"/>
      <protection/>
    </xf>
    <xf numFmtId="0" fontId="15" fillId="0" borderId="26" xfId="61" applyFont="1" applyBorder="1" applyAlignment="1">
      <alignment horizontal="distributed" vertical="center"/>
      <protection/>
    </xf>
    <xf numFmtId="0" fontId="16" fillId="0" borderId="29" xfId="61" applyFont="1" applyBorder="1" applyAlignment="1">
      <alignment horizontal="distributed" vertical="center"/>
      <protection/>
    </xf>
    <xf numFmtId="0" fontId="11" fillId="0" borderId="11" xfId="61" applyFont="1" applyBorder="1" applyAlignment="1">
      <alignment horizontal="left" vertical="center"/>
      <protection/>
    </xf>
    <xf numFmtId="0" fontId="11" fillId="0" borderId="12" xfId="61" applyFont="1" applyBorder="1" applyAlignment="1">
      <alignment horizontal="left" vertical="center"/>
      <protection/>
    </xf>
    <xf numFmtId="0" fontId="11" fillId="0" borderId="19" xfId="61" applyFont="1" applyBorder="1" applyAlignment="1">
      <alignment horizontal="centerContinuous" vertical="center"/>
      <protection/>
    </xf>
    <xf numFmtId="0" fontId="11" fillId="0" borderId="10" xfId="61" applyFont="1" applyBorder="1" applyAlignment="1">
      <alignment horizontal="centerContinuous" vertical="center"/>
      <protection/>
    </xf>
    <xf numFmtId="0" fontId="11" fillId="0" borderId="20" xfId="61" applyFont="1" applyBorder="1" applyAlignment="1">
      <alignment horizontal="centerContinuous" vertical="center"/>
      <protection/>
    </xf>
    <xf numFmtId="0" fontId="11" fillId="0" borderId="30" xfId="61" applyFont="1" applyBorder="1" applyAlignment="1">
      <alignment horizontal="centerContinuous" vertical="center"/>
      <protection/>
    </xf>
    <xf numFmtId="0" fontId="11" fillId="0" borderId="14" xfId="61" applyFont="1" applyBorder="1" applyAlignment="1">
      <alignment horizontal="centerContinuous" vertical="center"/>
      <protection/>
    </xf>
    <xf numFmtId="0" fontId="11" fillId="0" borderId="15" xfId="61" applyFont="1" applyBorder="1" applyAlignment="1">
      <alignment horizontal="centerContinuous" vertical="center"/>
      <protection/>
    </xf>
    <xf numFmtId="0" fontId="13" fillId="0" borderId="0" xfId="61" applyFont="1" applyBorder="1" applyAlignment="1">
      <alignment horizontal="centerContinuous" vertical="center"/>
      <protection/>
    </xf>
    <xf numFmtId="0" fontId="11" fillId="0" borderId="0" xfId="61" applyFont="1" applyBorder="1" applyAlignment="1">
      <alignment horizontal="centerContinuous"/>
      <protection/>
    </xf>
    <xf numFmtId="0" fontId="6" fillId="0" borderId="0" xfId="61" applyFont="1" applyBorder="1" applyAlignment="1">
      <alignment vertical="center"/>
      <protection/>
    </xf>
    <xf numFmtId="0" fontId="10" fillId="0" borderId="0" xfId="61" applyFont="1" applyBorder="1" applyAlignment="1">
      <alignment horizontal="centerContinuous" vertical="center"/>
      <protection/>
    </xf>
    <xf numFmtId="57" fontId="13" fillId="0" borderId="0" xfId="61" applyNumberFormat="1" applyFont="1" applyBorder="1" applyAlignment="1">
      <alignment horizontal="centerContinuous" vertical="center"/>
      <protection/>
    </xf>
    <xf numFmtId="0" fontId="8" fillId="0" borderId="0" xfId="61" applyFont="1" applyBorder="1" applyAlignment="1">
      <alignment vertical="center"/>
      <protection/>
    </xf>
    <xf numFmtId="57" fontId="8" fillId="0" borderId="0" xfId="61" applyNumberFormat="1" applyFont="1" applyBorder="1" applyAlignment="1">
      <alignment horizontal="centerContinuous" vertical="center"/>
      <protection/>
    </xf>
    <xf numFmtId="0" fontId="8" fillId="0" borderId="0" xfId="61" applyFont="1" applyBorder="1" applyAlignment="1">
      <alignment horizontal="centerContinuous" vertical="center"/>
      <protection/>
    </xf>
    <xf numFmtId="0" fontId="13" fillId="0" borderId="11" xfId="61" applyFont="1" applyBorder="1" applyAlignment="1">
      <alignment horizontal="center" vertical="center"/>
      <protection/>
    </xf>
    <xf numFmtId="0" fontId="13" fillId="0" borderId="31" xfId="61" applyFont="1" applyBorder="1" applyAlignment="1">
      <alignment horizontal="centerContinuous" vertical="center"/>
      <protection/>
    </xf>
    <xf numFmtId="0" fontId="13" fillId="0" borderId="12" xfId="61" applyFont="1" applyBorder="1" applyAlignment="1">
      <alignment horizontal="centerContinuous" vertical="center"/>
      <protection/>
    </xf>
    <xf numFmtId="0" fontId="13" fillId="0" borderId="32" xfId="61" applyFont="1" applyBorder="1" applyAlignment="1">
      <alignment horizontal="centerContinuous" vertical="center"/>
      <protection/>
    </xf>
    <xf numFmtId="0" fontId="13" fillId="0" borderId="19" xfId="61" applyFont="1" applyBorder="1" applyAlignment="1">
      <alignment horizontal="center" vertical="center"/>
      <protection/>
    </xf>
    <xf numFmtId="0" fontId="13" fillId="0" borderId="33" xfId="61" applyFont="1" applyBorder="1" applyAlignment="1">
      <alignment vertical="center"/>
      <protection/>
    </xf>
    <xf numFmtId="0" fontId="13" fillId="0" borderId="19" xfId="61" applyFont="1" applyBorder="1" applyAlignment="1">
      <alignment vertical="center"/>
      <protection/>
    </xf>
    <xf numFmtId="0" fontId="13" fillId="0" borderId="14" xfId="61" applyFont="1" applyBorder="1" applyAlignment="1">
      <alignment horizontal="center" vertical="center"/>
      <protection/>
    </xf>
    <xf numFmtId="0" fontId="13" fillId="0" borderId="34" xfId="61" applyFont="1" applyBorder="1" applyAlignment="1">
      <alignment vertical="center"/>
      <protection/>
    </xf>
    <xf numFmtId="0" fontId="13" fillId="0" borderId="15" xfId="61" applyFont="1" applyBorder="1" applyAlignment="1">
      <alignment vertical="center"/>
      <protection/>
    </xf>
    <xf numFmtId="0" fontId="13" fillId="0" borderId="13" xfId="61" applyFont="1" applyBorder="1" applyAlignment="1">
      <alignment horizontal="centerContinuous" vertical="center"/>
      <protection/>
    </xf>
    <xf numFmtId="0" fontId="13" fillId="0" borderId="35" xfId="61" applyFont="1" applyBorder="1" applyAlignment="1">
      <alignment horizontal="center" vertical="center"/>
      <protection/>
    </xf>
    <xf numFmtId="0" fontId="13" fillId="0" borderId="0" xfId="61" applyFont="1" applyBorder="1" applyAlignment="1">
      <alignment horizontal="center" vertical="center"/>
      <protection/>
    </xf>
    <xf numFmtId="0" fontId="13" fillId="0" borderId="21" xfId="61" applyFont="1" applyBorder="1" applyAlignment="1">
      <alignment horizontal="centerContinuous" vertical="center"/>
      <protection/>
    </xf>
    <xf numFmtId="0" fontId="13" fillId="0" borderId="36" xfId="61" applyFont="1" applyBorder="1" applyAlignment="1">
      <alignment horizontal="centerContinuous" vertical="center"/>
      <protection/>
    </xf>
    <xf numFmtId="0" fontId="13" fillId="0" borderId="37" xfId="61" applyFont="1" applyBorder="1" applyAlignment="1">
      <alignment horizontal="centerContinuous" vertical="center"/>
      <protection/>
    </xf>
    <xf numFmtId="0" fontId="13" fillId="0" borderId="25" xfId="61" applyFont="1" applyBorder="1" applyAlignment="1">
      <alignment horizontal="center" vertical="center"/>
      <protection/>
    </xf>
    <xf numFmtId="0" fontId="12" fillId="0" borderId="0" xfId="61" applyFont="1" applyBorder="1" applyAlignment="1">
      <alignment vertical="center"/>
      <protection/>
    </xf>
    <xf numFmtId="0" fontId="13" fillId="0" borderId="0" xfId="61" applyFont="1" applyBorder="1" applyAlignment="1">
      <alignment horizontal="distributed" vertical="center"/>
      <protection/>
    </xf>
    <xf numFmtId="0" fontId="6" fillId="0" borderId="0" xfId="61" applyFont="1" applyBorder="1" applyAlignment="1">
      <alignment horizontal="distributed" vertical="center"/>
      <protection/>
    </xf>
    <xf numFmtId="38" fontId="13" fillId="0" borderId="25" xfId="61" applyNumberFormat="1" applyFont="1" applyBorder="1" applyAlignment="1">
      <alignment vertical="center"/>
      <protection/>
    </xf>
    <xf numFmtId="38" fontId="13" fillId="0" borderId="38" xfId="49" applyFont="1" applyBorder="1" applyAlignment="1">
      <alignment horizontal="right" vertical="center"/>
    </xf>
    <xf numFmtId="38" fontId="11" fillId="0" borderId="33" xfId="49" applyFont="1" applyBorder="1" applyAlignment="1">
      <alignment horizontal="right" vertical="center"/>
    </xf>
    <xf numFmtId="38" fontId="11" fillId="0" borderId="39" xfId="49" applyFont="1" applyBorder="1" applyAlignment="1">
      <alignment horizontal="right" vertical="center"/>
    </xf>
    <xf numFmtId="38" fontId="11" fillId="0" borderId="40" xfId="49" applyFont="1" applyBorder="1" applyAlignment="1">
      <alignment horizontal="right" vertical="center"/>
    </xf>
    <xf numFmtId="38" fontId="11" fillId="0" borderId="41" xfId="49" applyFont="1" applyBorder="1" applyAlignment="1">
      <alignment horizontal="right" vertical="center"/>
    </xf>
    <xf numFmtId="38" fontId="11" fillId="0" borderId="42" xfId="49" applyFont="1" applyBorder="1" applyAlignment="1">
      <alignment horizontal="right" vertical="center"/>
    </xf>
    <xf numFmtId="38" fontId="11" fillId="0" borderId="34" xfId="49" applyFont="1" applyBorder="1" applyAlignment="1">
      <alignment horizontal="right" vertical="center"/>
    </xf>
    <xf numFmtId="38" fontId="11" fillId="0" borderId="43" xfId="49" applyFont="1" applyBorder="1" applyAlignment="1">
      <alignment horizontal="right" vertical="center"/>
    </xf>
    <xf numFmtId="38" fontId="11" fillId="0" borderId="44" xfId="49" applyFont="1" applyBorder="1" applyAlignment="1">
      <alignment horizontal="right" vertical="center"/>
    </xf>
    <xf numFmtId="38" fontId="11" fillId="0" borderId="45" xfId="49" applyFont="1" applyBorder="1" applyAlignment="1">
      <alignment horizontal="right" vertical="center"/>
    </xf>
    <xf numFmtId="38" fontId="11" fillId="0" borderId="46" xfId="49" applyFont="1" applyBorder="1" applyAlignment="1">
      <alignment horizontal="right" vertical="center"/>
    </xf>
    <xf numFmtId="38" fontId="11" fillId="0" borderId="47" xfId="49" applyFont="1" applyBorder="1" applyAlignment="1">
      <alignment horizontal="right" vertical="center"/>
    </xf>
    <xf numFmtId="38" fontId="11" fillId="0" borderId="48" xfId="49" applyFont="1" applyBorder="1" applyAlignment="1">
      <alignment horizontal="right" vertical="center"/>
    </xf>
    <xf numFmtId="38" fontId="11" fillId="0" borderId="49" xfId="49" applyFont="1" applyBorder="1" applyAlignment="1">
      <alignment horizontal="right" vertical="center"/>
    </xf>
    <xf numFmtId="38" fontId="11" fillId="0" borderId="50" xfId="49" applyFont="1" applyBorder="1" applyAlignment="1">
      <alignment horizontal="right" vertical="center"/>
    </xf>
    <xf numFmtId="38" fontId="11" fillId="0" borderId="35" xfId="49" applyFont="1" applyBorder="1" applyAlignment="1">
      <alignment horizontal="right" vertical="center"/>
    </xf>
    <xf numFmtId="38" fontId="11" fillId="0" borderId="51" xfId="49" applyFont="1" applyBorder="1" applyAlignment="1">
      <alignment horizontal="right" vertical="center"/>
    </xf>
    <xf numFmtId="38" fontId="11" fillId="0" borderId="52" xfId="49" applyFont="1" applyBorder="1" applyAlignment="1">
      <alignment horizontal="right" vertical="center"/>
    </xf>
    <xf numFmtId="38" fontId="11" fillId="0" borderId="53" xfId="49" applyFont="1" applyBorder="1" applyAlignment="1">
      <alignment horizontal="right" vertical="center"/>
    </xf>
    <xf numFmtId="0" fontId="9" fillId="0" borderId="0" xfId="61" applyFont="1" applyBorder="1" applyAlignment="1">
      <alignment vertical="center"/>
      <protection/>
    </xf>
    <xf numFmtId="0" fontId="11" fillId="0" borderId="54" xfId="61" applyFont="1" applyBorder="1" applyAlignment="1">
      <alignment vertical="center"/>
      <protection/>
    </xf>
    <xf numFmtId="0" fontId="11" fillId="0" borderId="31" xfId="61" applyFont="1" applyBorder="1" applyAlignment="1">
      <alignment horizontal="centerContinuous" vertical="center"/>
      <protection/>
    </xf>
    <xf numFmtId="0" fontId="11" fillId="0" borderId="32" xfId="61" applyFont="1" applyBorder="1" applyAlignment="1">
      <alignment horizontal="centerContinuous" vertical="center"/>
      <protection/>
    </xf>
    <xf numFmtId="0" fontId="11" fillId="0" borderId="15" xfId="61" applyFont="1" applyBorder="1" applyAlignment="1">
      <alignment vertical="center"/>
      <protection/>
    </xf>
    <xf numFmtId="0" fontId="11" fillId="0" borderId="36" xfId="61" applyFont="1" applyBorder="1" applyAlignment="1">
      <alignment horizontal="centerContinuous" vertical="center"/>
      <protection/>
    </xf>
    <xf numFmtId="0" fontId="11" fillId="0" borderId="55" xfId="61" applyFont="1" applyBorder="1" applyAlignment="1">
      <alignment horizontal="centerContinuous" vertical="center"/>
      <protection/>
    </xf>
    <xf numFmtId="0" fontId="11" fillId="0" borderId="49" xfId="61" applyFont="1" applyBorder="1" applyAlignment="1">
      <alignment horizontal="centerContinuous" vertical="center"/>
      <protection/>
    </xf>
    <xf numFmtId="0" fontId="11" fillId="0" borderId="17" xfId="61" applyFont="1" applyBorder="1" applyAlignment="1">
      <alignment vertical="center"/>
      <protection/>
    </xf>
    <xf numFmtId="0" fontId="12" fillId="0" borderId="0" xfId="61" applyFont="1" applyBorder="1" applyAlignment="1">
      <alignment horizontal="distributed" vertical="center"/>
      <protection/>
    </xf>
    <xf numFmtId="38" fontId="11" fillId="0" borderId="21" xfId="49" applyFont="1" applyBorder="1" applyAlignment="1">
      <alignment horizontal="right" vertical="center"/>
    </xf>
    <xf numFmtId="38" fontId="11" fillId="0" borderId="56" xfId="49" applyFont="1" applyBorder="1" applyAlignment="1">
      <alignment horizontal="right" vertical="center"/>
    </xf>
    <xf numFmtId="38" fontId="11" fillId="0" borderId="34" xfId="61" applyNumberFormat="1" applyFont="1" applyBorder="1" applyAlignment="1">
      <alignment vertical="center"/>
      <protection/>
    </xf>
    <xf numFmtId="38" fontId="11" fillId="0" borderId="38" xfId="49" applyFont="1" applyBorder="1" applyAlignment="1">
      <alignment horizontal="right" vertical="center"/>
    </xf>
    <xf numFmtId="0" fontId="18" fillId="0" borderId="0" xfId="61" applyFont="1" applyFill="1" applyAlignment="1">
      <alignment vertical="center"/>
      <protection/>
    </xf>
    <xf numFmtId="0" fontId="19" fillId="0" borderId="0" xfId="61" applyFont="1" applyFill="1" applyAlignment="1">
      <alignment vertical="center"/>
      <protection/>
    </xf>
    <xf numFmtId="0" fontId="20" fillId="0" borderId="0" xfId="61" applyFont="1" applyFill="1" applyAlignment="1">
      <alignment horizontal="centerContinuous" vertical="center"/>
      <protection/>
    </xf>
    <xf numFmtId="0" fontId="21" fillId="0" borderId="0" xfId="61" applyFont="1" applyFill="1" applyAlignment="1">
      <alignment horizontal="centerContinuous" vertical="center"/>
      <protection/>
    </xf>
    <xf numFmtId="0" fontId="19" fillId="0" borderId="0" xfId="61" applyFont="1" applyFill="1" applyAlignment="1">
      <alignment horizontal="centerContinuous" vertical="center"/>
      <protection/>
    </xf>
    <xf numFmtId="0" fontId="22" fillId="0" borderId="0" xfId="61" applyFont="1" applyFill="1" applyAlignment="1">
      <alignment horizontal="centerContinuous" vertical="center"/>
      <protection/>
    </xf>
    <xf numFmtId="0" fontId="22" fillId="0" borderId="0" xfId="61" applyFont="1" applyFill="1" applyAlignment="1">
      <alignment vertical="center"/>
      <protection/>
    </xf>
    <xf numFmtId="0" fontId="23" fillId="0" borderId="0" xfId="61" applyFont="1" applyFill="1" applyAlignment="1">
      <alignment vertical="center"/>
      <protection/>
    </xf>
    <xf numFmtId="0" fontId="24" fillId="0" borderId="0" xfId="61" applyFont="1" applyFill="1" applyAlignment="1">
      <alignment vertical="center"/>
      <protection/>
    </xf>
    <xf numFmtId="0" fontId="25" fillId="0" borderId="0" xfId="61" applyFont="1" applyFill="1" applyAlignment="1">
      <alignment vertical="center"/>
      <protection/>
    </xf>
    <xf numFmtId="0" fontId="26" fillId="0" borderId="0" xfId="61" applyFont="1" applyFill="1" applyAlignment="1">
      <alignment vertical="center"/>
      <protection/>
    </xf>
    <xf numFmtId="0" fontId="24" fillId="0" borderId="42" xfId="61" applyFont="1" applyFill="1" applyBorder="1" applyAlignment="1">
      <alignment horizontal="center" vertical="center"/>
      <protection/>
    </xf>
    <xf numFmtId="0" fontId="24" fillId="0" borderId="24" xfId="61" applyFont="1" applyFill="1" applyBorder="1" applyAlignment="1">
      <alignment horizontal="center" vertical="center"/>
      <protection/>
    </xf>
    <xf numFmtId="0" fontId="24" fillId="0" borderId="22" xfId="61" applyFont="1" applyFill="1" applyBorder="1" applyAlignment="1">
      <alignment horizontal="center" vertical="center"/>
      <protection/>
    </xf>
    <xf numFmtId="0" fontId="24" fillId="0" borderId="23" xfId="61" applyFont="1" applyFill="1" applyBorder="1" applyAlignment="1">
      <alignment horizontal="center" vertical="center" wrapText="1"/>
      <protection/>
    </xf>
    <xf numFmtId="0" fontId="24" fillId="0" borderId="21" xfId="61" applyFont="1" applyFill="1" applyBorder="1" applyAlignment="1">
      <alignment horizontal="center" vertical="center"/>
      <protection/>
    </xf>
    <xf numFmtId="0" fontId="24" fillId="0" borderId="55" xfId="61" applyFont="1" applyFill="1" applyBorder="1" applyAlignment="1">
      <alignment vertical="center"/>
      <protection/>
    </xf>
    <xf numFmtId="0" fontId="24" fillId="0" borderId="36" xfId="61" applyFont="1" applyFill="1" applyBorder="1" applyAlignment="1">
      <alignment horizontal="centerContinuous" vertical="center"/>
      <protection/>
    </xf>
    <xf numFmtId="0" fontId="24" fillId="0" borderId="36" xfId="61" applyFont="1" applyFill="1" applyBorder="1" applyAlignment="1">
      <alignment horizontal="center" vertical="center"/>
      <protection/>
    </xf>
    <xf numFmtId="0" fontId="24" fillId="0" borderId="57" xfId="61" applyFont="1" applyFill="1" applyBorder="1" applyAlignment="1">
      <alignment horizontal="center" vertical="center"/>
      <protection/>
    </xf>
    <xf numFmtId="0" fontId="24" fillId="0" borderId="54" xfId="61" applyFont="1" applyFill="1" applyBorder="1" applyAlignment="1">
      <alignment vertical="center"/>
      <protection/>
    </xf>
    <xf numFmtId="0" fontId="24" fillId="0" borderId="26" xfId="61" applyFont="1" applyFill="1" applyBorder="1" applyAlignment="1">
      <alignment vertical="center"/>
      <protection/>
    </xf>
    <xf numFmtId="0" fontId="24" fillId="0" borderId="0" xfId="61" applyFont="1" applyFill="1" applyBorder="1" applyAlignment="1">
      <alignment vertical="center"/>
      <protection/>
    </xf>
    <xf numFmtId="0" fontId="24" fillId="0" borderId="58" xfId="61" applyFont="1" applyFill="1" applyBorder="1" applyAlignment="1">
      <alignment vertical="center"/>
      <protection/>
    </xf>
    <xf numFmtId="38" fontId="24" fillId="0" borderId="59" xfId="49" applyFont="1" applyFill="1" applyBorder="1" applyAlignment="1">
      <alignment horizontal="right" vertical="center"/>
    </xf>
    <xf numFmtId="38" fontId="24" fillId="0" borderId="60" xfId="49" applyFont="1" applyFill="1" applyBorder="1" applyAlignment="1">
      <alignment horizontal="right" vertical="center"/>
    </xf>
    <xf numFmtId="38" fontId="24" fillId="0" borderId="61" xfId="49" applyFont="1" applyFill="1" applyBorder="1" applyAlignment="1">
      <alignment horizontal="right" vertical="center"/>
    </xf>
    <xf numFmtId="38" fontId="24" fillId="0" borderId="62" xfId="49" applyFont="1" applyFill="1" applyBorder="1" applyAlignment="1">
      <alignment horizontal="right" vertical="center"/>
    </xf>
    <xf numFmtId="38" fontId="24" fillId="0" borderId="63" xfId="49" applyFont="1" applyFill="1" applyBorder="1" applyAlignment="1">
      <alignment horizontal="right" vertical="center"/>
    </xf>
    <xf numFmtId="0" fontId="24" fillId="0" borderId="64" xfId="61" applyFont="1" applyFill="1" applyBorder="1" applyAlignment="1">
      <alignment vertical="center"/>
      <protection/>
    </xf>
    <xf numFmtId="0" fontId="24" fillId="0" borderId="65" xfId="61" applyFont="1" applyFill="1" applyBorder="1" applyAlignment="1">
      <alignment vertical="center"/>
      <protection/>
    </xf>
    <xf numFmtId="0" fontId="24" fillId="0" borderId="66" xfId="61" applyFont="1" applyFill="1" applyBorder="1" applyAlignment="1">
      <alignment vertical="center"/>
      <protection/>
    </xf>
    <xf numFmtId="38" fontId="24" fillId="0" borderId="67" xfId="49" applyFont="1" applyFill="1" applyBorder="1" applyAlignment="1">
      <alignment horizontal="right" vertical="center"/>
    </xf>
    <xf numFmtId="38" fontId="24" fillId="0" borderId="68" xfId="49" applyFont="1" applyFill="1" applyBorder="1" applyAlignment="1">
      <alignment horizontal="right" vertical="center"/>
    </xf>
    <xf numFmtId="38" fontId="24" fillId="0" borderId="69" xfId="49" applyFont="1" applyFill="1" applyBorder="1" applyAlignment="1">
      <alignment horizontal="right" vertical="center"/>
    </xf>
    <xf numFmtId="0" fontId="24" fillId="0" borderId="70" xfId="61" applyFont="1" applyFill="1" applyBorder="1" applyAlignment="1">
      <alignment vertical="center"/>
      <protection/>
    </xf>
    <xf numFmtId="38" fontId="24" fillId="0" borderId="71" xfId="49" applyFont="1" applyFill="1" applyBorder="1" applyAlignment="1">
      <alignment horizontal="right" vertical="center"/>
    </xf>
    <xf numFmtId="38" fontId="24" fillId="0" borderId="72" xfId="49" applyFont="1" applyFill="1" applyBorder="1" applyAlignment="1">
      <alignment horizontal="right" vertical="center"/>
    </xf>
    <xf numFmtId="38" fontId="24" fillId="0" borderId="73" xfId="49" applyFont="1" applyFill="1" applyBorder="1" applyAlignment="1">
      <alignment horizontal="right" vertical="center"/>
    </xf>
    <xf numFmtId="38" fontId="24" fillId="0" borderId="74" xfId="49" applyFont="1" applyFill="1" applyBorder="1" applyAlignment="1">
      <alignment horizontal="right" vertical="center"/>
    </xf>
    <xf numFmtId="0" fontId="24" fillId="0" borderId="33" xfId="61" applyFont="1" applyFill="1" applyBorder="1" applyAlignment="1">
      <alignment vertical="center"/>
      <protection/>
    </xf>
    <xf numFmtId="38" fontId="24" fillId="0" borderId="75" xfId="49" applyFont="1" applyFill="1" applyBorder="1" applyAlignment="1">
      <alignment horizontal="right" vertical="center"/>
    </xf>
    <xf numFmtId="38" fontId="24" fillId="0" borderId="76" xfId="49" applyFont="1" applyFill="1" applyBorder="1" applyAlignment="1">
      <alignment horizontal="right" vertical="center"/>
    </xf>
    <xf numFmtId="38" fontId="24" fillId="0" borderId="77" xfId="49" applyFont="1" applyFill="1" applyBorder="1" applyAlignment="1">
      <alignment horizontal="right" vertical="center"/>
    </xf>
    <xf numFmtId="0" fontId="24" fillId="0" borderId="78" xfId="61" applyFont="1" applyFill="1" applyBorder="1" applyAlignment="1">
      <alignment vertical="center"/>
      <protection/>
    </xf>
    <xf numFmtId="0" fontId="24" fillId="0" borderId="14" xfId="61" applyFont="1" applyFill="1" applyBorder="1" applyAlignment="1">
      <alignment vertical="center"/>
      <protection/>
    </xf>
    <xf numFmtId="0" fontId="24" fillId="0" borderId="34" xfId="61" applyFont="1" applyFill="1" applyBorder="1" applyAlignment="1">
      <alignment vertical="center"/>
      <protection/>
    </xf>
    <xf numFmtId="38" fontId="24" fillId="0" borderId="79" xfId="49" applyFont="1" applyFill="1" applyBorder="1" applyAlignment="1">
      <alignment horizontal="right" vertical="center"/>
    </xf>
    <xf numFmtId="38" fontId="24" fillId="0" borderId="80" xfId="49" applyFont="1" applyFill="1" applyBorder="1" applyAlignment="1">
      <alignment horizontal="right" vertical="center"/>
    </xf>
    <xf numFmtId="38" fontId="24" fillId="0" borderId="81" xfId="49" applyFont="1" applyFill="1" applyBorder="1" applyAlignment="1">
      <alignment horizontal="right" vertical="center"/>
    </xf>
    <xf numFmtId="0" fontId="24" fillId="0" borderId="19" xfId="61" applyFont="1" applyFill="1" applyBorder="1" applyAlignment="1">
      <alignment vertical="center"/>
      <protection/>
    </xf>
    <xf numFmtId="0" fontId="24" fillId="0" borderId="10" xfId="61" applyFont="1" applyFill="1" applyBorder="1" applyAlignment="1">
      <alignment horizontal="centerContinuous" vertical="center"/>
      <protection/>
    </xf>
    <xf numFmtId="38" fontId="24" fillId="0" borderId="10" xfId="49" applyFont="1" applyFill="1" applyBorder="1" applyAlignment="1">
      <alignment horizontal="right" vertical="center"/>
    </xf>
    <xf numFmtId="38" fontId="24" fillId="0" borderId="82" xfId="49" applyFont="1" applyFill="1" applyBorder="1" applyAlignment="1">
      <alignment horizontal="right" vertical="center"/>
    </xf>
    <xf numFmtId="0" fontId="24" fillId="0" borderId="83" xfId="61" applyFont="1" applyFill="1" applyBorder="1" applyAlignment="1">
      <alignment vertical="center"/>
      <protection/>
    </xf>
    <xf numFmtId="0" fontId="24" fillId="0" borderId="84" xfId="61" applyFont="1" applyFill="1" applyBorder="1" applyAlignment="1">
      <alignment vertical="center"/>
      <protection/>
    </xf>
    <xf numFmtId="0" fontId="24" fillId="0" borderId="85" xfId="61" applyFont="1" applyFill="1" applyBorder="1" applyAlignment="1">
      <alignment horizontal="centerContinuous" vertical="center"/>
      <protection/>
    </xf>
    <xf numFmtId="38" fontId="24" fillId="0" borderId="86" xfId="49" applyFont="1" applyFill="1" applyBorder="1" applyAlignment="1">
      <alignment horizontal="right" vertical="center"/>
    </xf>
    <xf numFmtId="38" fontId="24" fillId="0" borderId="56" xfId="49" applyFont="1" applyFill="1" applyBorder="1" applyAlignment="1">
      <alignment horizontal="right" vertical="center"/>
    </xf>
    <xf numFmtId="38" fontId="24" fillId="0" borderId="87" xfId="49" applyFont="1" applyFill="1" applyBorder="1" applyAlignment="1">
      <alignment horizontal="right" vertical="center"/>
    </xf>
    <xf numFmtId="38" fontId="24" fillId="0" borderId="88" xfId="49" applyFont="1" applyFill="1" applyBorder="1" applyAlignment="1">
      <alignment horizontal="right" vertical="center"/>
    </xf>
    <xf numFmtId="38" fontId="24" fillId="0" borderId="85" xfId="49" applyFont="1" applyFill="1" applyBorder="1" applyAlignment="1">
      <alignment horizontal="right" vertical="center"/>
    </xf>
    <xf numFmtId="38" fontId="24" fillId="0" borderId="45" xfId="49" applyFont="1" applyFill="1" applyBorder="1" applyAlignment="1">
      <alignment horizontal="right" vertical="center"/>
    </xf>
    <xf numFmtId="38" fontId="11" fillId="0" borderId="86" xfId="49" applyFont="1" applyBorder="1" applyAlignment="1">
      <alignment horizontal="right" vertical="center"/>
    </xf>
    <xf numFmtId="0" fontId="9" fillId="0" borderId="0" xfId="62" applyFont="1" applyFill="1" applyAlignment="1" applyProtection="1">
      <alignment vertical="center"/>
      <protection/>
    </xf>
    <xf numFmtId="0" fontId="0" fillId="0" borderId="0" xfId="0" applyFont="1" applyAlignment="1">
      <alignment horizontal="left" vertical="center" indent="4"/>
    </xf>
    <xf numFmtId="0" fontId="0" fillId="0" borderId="0" xfId="0" applyFont="1" applyAlignment="1" applyProtection="1">
      <alignment horizontal="left" vertical="center" indent="4"/>
      <protection locked="0"/>
    </xf>
    <xf numFmtId="0" fontId="28" fillId="0" borderId="16" xfId="62" applyFont="1" applyFill="1" applyBorder="1" applyAlignment="1" applyProtection="1">
      <alignment horizontal="centerContinuous" vertical="center"/>
      <protection/>
    </xf>
    <xf numFmtId="0" fontId="28" fillId="0" borderId="17" xfId="62" applyFont="1" applyFill="1" applyBorder="1" applyAlignment="1" applyProtection="1">
      <alignment horizontal="centerContinuous" vertical="center"/>
      <protection/>
    </xf>
    <xf numFmtId="0" fontId="28" fillId="0" borderId="31" xfId="62" applyFont="1" applyFill="1" applyBorder="1" applyAlignment="1" applyProtection="1">
      <alignment horizontal="centerContinuous" vertical="center"/>
      <protection/>
    </xf>
    <xf numFmtId="0" fontId="28" fillId="0" borderId="12" xfId="62" applyFont="1" applyFill="1" applyBorder="1" applyAlignment="1" applyProtection="1">
      <alignment horizontal="centerContinuous" vertical="center"/>
      <protection/>
    </xf>
    <xf numFmtId="0" fontId="28" fillId="0" borderId="89" xfId="62" applyFont="1" applyFill="1" applyBorder="1" applyAlignment="1" applyProtection="1">
      <alignment horizontal="centerContinuous" vertical="center"/>
      <protection/>
    </xf>
    <xf numFmtId="0" fontId="28" fillId="0" borderId="90" xfId="62" applyFont="1" applyFill="1" applyBorder="1" applyAlignment="1" applyProtection="1">
      <alignment horizontal="centerContinuous" vertical="center"/>
      <protection/>
    </xf>
    <xf numFmtId="0" fontId="28" fillId="0" borderId="91" xfId="62" applyFont="1" applyFill="1" applyBorder="1" applyAlignment="1" applyProtection="1">
      <alignment horizontal="center" vertical="center"/>
      <protection/>
    </xf>
    <xf numFmtId="0" fontId="28" fillId="0" borderId="19" xfId="62" applyFont="1" applyFill="1" applyBorder="1" applyAlignment="1" applyProtection="1">
      <alignment horizontal="center" vertical="center"/>
      <protection/>
    </xf>
    <xf numFmtId="0" fontId="28" fillId="0" borderId="10" xfId="62" applyFont="1" applyFill="1" applyBorder="1" applyAlignment="1" applyProtection="1">
      <alignment horizontal="center" vertical="center"/>
      <protection/>
    </xf>
    <xf numFmtId="0" fontId="28" fillId="0" borderId="42" xfId="62" applyFont="1" applyFill="1" applyBorder="1" applyAlignment="1" applyProtection="1">
      <alignment horizontal="center" vertical="center"/>
      <protection/>
    </xf>
    <xf numFmtId="0" fontId="28" fillId="0" borderId="24" xfId="62" applyFont="1" applyFill="1" applyBorder="1" applyAlignment="1" applyProtection="1">
      <alignment horizontal="center" vertical="center"/>
      <protection/>
    </xf>
    <xf numFmtId="0" fontId="28" fillId="0" borderId="22" xfId="62" applyFont="1" applyFill="1" applyBorder="1" applyAlignment="1" applyProtection="1">
      <alignment horizontal="center" vertical="center"/>
      <protection/>
    </xf>
    <xf numFmtId="0" fontId="28" fillId="0" borderId="23" xfId="62" applyFont="1" applyFill="1" applyBorder="1" applyAlignment="1" applyProtection="1">
      <alignment horizontal="center" vertical="center"/>
      <protection/>
    </xf>
    <xf numFmtId="0" fontId="28" fillId="0" borderId="92" xfId="62" applyFont="1" applyFill="1" applyBorder="1" applyAlignment="1" applyProtection="1">
      <alignment horizontal="center" vertical="center"/>
      <protection/>
    </xf>
    <xf numFmtId="0" fontId="28" fillId="0" borderId="93" xfId="62" applyFont="1" applyFill="1" applyBorder="1" applyAlignment="1" applyProtection="1">
      <alignment vertical="center"/>
      <protection/>
    </xf>
    <xf numFmtId="0" fontId="28" fillId="0" borderId="94" xfId="62" applyFont="1" applyFill="1" applyBorder="1" applyAlignment="1" applyProtection="1">
      <alignment vertical="center"/>
      <protection/>
    </xf>
    <xf numFmtId="176" fontId="28" fillId="33" borderId="95" xfId="62" applyNumberFormat="1" applyFont="1" applyFill="1" applyBorder="1" applyAlignment="1" applyProtection="1">
      <alignment vertical="center"/>
      <protection locked="0"/>
    </xf>
    <xf numFmtId="176" fontId="28" fillId="33" borderId="96" xfId="62" applyNumberFormat="1" applyFont="1" applyFill="1" applyBorder="1" applyAlignment="1" applyProtection="1">
      <alignment vertical="center"/>
      <protection locked="0"/>
    </xf>
    <xf numFmtId="176" fontId="28" fillId="33" borderId="61" xfId="62" applyNumberFormat="1" applyFont="1" applyFill="1" applyBorder="1" applyAlignment="1" applyProtection="1">
      <alignment vertical="center"/>
      <protection locked="0"/>
    </xf>
    <xf numFmtId="176" fontId="28" fillId="33" borderId="62" xfId="62" applyNumberFormat="1" applyFont="1" applyFill="1" applyBorder="1" applyAlignment="1" applyProtection="1">
      <alignment vertical="center"/>
      <protection locked="0"/>
    </xf>
    <xf numFmtId="176" fontId="28" fillId="33" borderId="63" xfId="62" applyNumberFormat="1" applyFont="1" applyFill="1" applyBorder="1" applyAlignment="1" applyProtection="1">
      <alignment vertical="center"/>
      <protection locked="0"/>
    </xf>
    <xf numFmtId="0" fontId="28" fillId="0" borderId="54" xfId="62" applyFont="1" applyFill="1" applyBorder="1" applyAlignment="1" applyProtection="1">
      <alignment vertical="center"/>
      <protection/>
    </xf>
    <xf numFmtId="0" fontId="28" fillId="0" borderId="97" xfId="62" applyFont="1" applyFill="1" applyBorder="1" applyAlignment="1" applyProtection="1">
      <alignment vertical="center"/>
      <protection/>
    </xf>
    <xf numFmtId="0" fontId="28" fillId="0" borderId="0" xfId="62" applyFont="1" applyFill="1" applyBorder="1" applyAlignment="1" applyProtection="1">
      <alignment vertical="center"/>
      <protection/>
    </xf>
    <xf numFmtId="176" fontId="28" fillId="33" borderId="98" xfId="62" applyNumberFormat="1" applyFont="1" applyFill="1" applyBorder="1" applyAlignment="1" applyProtection="1">
      <alignment vertical="center"/>
      <protection locked="0"/>
    </xf>
    <xf numFmtId="176" fontId="28" fillId="33" borderId="99" xfId="62" applyNumberFormat="1" applyFont="1" applyFill="1" applyBorder="1" applyAlignment="1" applyProtection="1">
      <alignment vertical="center"/>
      <protection locked="0"/>
    </xf>
    <xf numFmtId="176" fontId="28" fillId="33" borderId="100" xfId="62" applyNumberFormat="1" applyFont="1" applyFill="1" applyBorder="1" applyAlignment="1" applyProtection="1">
      <alignment vertical="center"/>
      <protection locked="0"/>
    </xf>
    <xf numFmtId="176" fontId="28" fillId="33" borderId="101" xfId="62" applyNumberFormat="1" applyFont="1" applyFill="1" applyBorder="1" applyAlignment="1" applyProtection="1">
      <alignment vertical="center"/>
      <protection locked="0"/>
    </xf>
    <xf numFmtId="176" fontId="28" fillId="33" borderId="102" xfId="62" applyNumberFormat="1" applyFont="1" applyFill="1" applyBorder="1" applyAlignment="1" applyProtection="1">
      <alignment vertical="center"/>
      <protection locked="0"/>
    </xf>
    <xf numFmtId="0" fontId="28" fillId="0" borderId="103" xfId="62" applyFont="1" applyFill="1" applyBorder="1" applyAlignment="1" applyProtection="1">
      <alignment vertical="center"/>
      <protection/>
    </xf>
    <xf numFmtId="0" fontId="28" fillId="0" borderId="65" xfId="62" applyFont="1" applyFill="1" applyBorder="1" applyAlignment="1" applyProtection="1">
      <alignment vertical="center"/>
      <protection/>
    </xf>
    <xf numFmtId="176" fontId="28" fillId="0" borderId="98" xfId="62" applyNumberFormat="1" applyFont="1" applyFill="1" applyBorder="1" applyAlignment="1" applyProtection="1">
      <alignment vertical="center"/>
      <protection locked="0"/>
    </xf>
    <xf numFmtId="176" fontId="28" fillId="0" borderId="99" xfId="62" applyNumberFormat="1" applyFont="1" applyFill="1" applyBorder="1" applyAlignment="1" applyProtection="1">
      <alignment vertical="center"/>
      <protection locked="0"/>
    </xf>
    <xf numFmtId="176" fontId="28" fillId="0" borderId="101" xfId="62" applyNumberFormat="1" applyFont="1" applyFill="1" applyBorder="1" applyAlignment="1" applyProtection="1">
      <alignment vertical="center"/>
      <protection locked="0"/>
    </xf>
    <xf numFmtId="0" fontId="28" fillId="0" borderId="66" xfId="62" applyFont="1" applyFill="1" applyBorder="1" applyAlignment="1" applyProtection="1">
      <alignment vertical="center"/>
      <protection/>
    </xf>
    <xf numFmtId="0" fontId="28" fillId="0" borderId="104" xfId="62" applyFont="1" applyFill="1" applyBorder="1" applyAlignment="1" applyProtection="1">
      <alignment vertical="center"/>
      <protection/>
    </xf>
    <xf numFmtId="0" fontId="28" fillId="0" borderId="65" xfId="62" applyFont="1" applyFill="1" applyBorder="1" applyAlignment="1" applyProtection="1">
      <alignment vertical="center" wrapText="1"/>
      <protection/>
    </xf>
    <xf numFmtId="0" fontId="28" fillId="0" borderId="105" xfId="62" applyFont="1" applyFill="1" applyBorder="1" applyAlignment="1" applyProtection="1">
      <alignment vertical="center"/>
      <protection/>
    </xf>
    <xf numFmtId="0" fontId="28" fillId="0" borderId="106" xfId="62" applyFont="1" applyFill="1" applyBorder="1" applyAlignment="1" applyProtection="1">
      <alignment vertical="center"/>
      <protection/>
    </xf>
    <xf numFmtId="0" fontId="28" fillId="0" borderId="107" xfId="62" applyFont="1" applyFill="1" applyBorder="1" applyAlignment="1" applyProtection="1">
      <alignment vertical="center"/>
      <protection/>
    </xf>
    <xf numFmtId="0" fontId="28" fillId="0" borderId="58" xfId="62" applyFont="1" applyFill="1" applyBorder="1" applyAlignment="1" applyProtection="1">
      <alignment vertical="center"/>
      <protection/>
    </xf>
    <xf numFmtId="0" fontId="28" fillId="0" borderId="108" xfId="62" applyFont="1" applyFill="1" applyBorder="1" applyAlignment="1" applyProtection="1">
      <alignment vertical="center"/>
      <protection/>
    </xf>
    <xf numFmtId="0" fontId="28" fillId="0" borderId="109" xfId="62" applyFont="1" applyFill="1" applyBorder="1" applyAlignment="1" applyProtection="1">
      <alignment vertical="center"/>
      <protection/>
    </xf>
    <xf numFmtId="0" fontId="28" fillId="0" borderId="110" xfId="62" applyFont="1" applyFill="1" applyBorder="1" applyAlignment="1" applyProtection="1">
      <alignment vertical="center"/>
      <protection/>
    </xf>
    <xf numFmtId="176" fontId="28" fillId="33" borderId="75" xfId="62" applyNumberFormat="1" applyFont="1" applyFill="1" applyBorder="1" applyAlignment="1" applyProtection="1">
      <alignment vertical="center"/>
      <protection locked="0"/>
    </xf>
    <xf numFmtId="176" fontId="28" fillId="33" borderId="77" xfId="62" applyNumberFormat="1" applyFont="1" applyFill="1" applyBorder="1" applyAlignment="1" applyProtection="1">
      <alignment vertical="center"/>
      <protection locked="0"/>
    </xf>
    <xf numFmtId="0" fontId="28" fillId="0" borderId="111" xfId="62" applyFont="1" applyFill="1" applyBorder="1" applyAlignment="1" applyProtection="1">
      <alignment vertical="center"/>
      <protection/>
    </xf>
    <xf numFmtId="0" fontId="28" fillId="0" borderId="112" xfId="62" applyFont="1" applyFill="1" applyBorder="1" applyAlignment="1" applyProtection="1">
      <alignment vertical="center"/>
      <protection/>
    </xf>
    <xf numFmtId="0" fontId="28" fillId="0" borderId="19" xfId="62" applyFont="1" applyFill="1" applyBorder="1" applyAlignment="1" applyProtection="1">
      <alignment vertical="center"/>
      <protection/>
    </xf>
    <xf numFmtId="0" fontId="28" fillId="0" borderId="113" xfId="62" applyFont="1" applyFill="1" applyBorder="1" applyAlignment="1" applyProtection="1">
      <alignment vertical="center"/>
      <protection/>
    </xf>
    <xf numFmtId="0" fontId="28" fillId="0" borderId="114" xfId="62" applyFont="1" applyFill="1" applyBorder="1" applyAlignment="1" applyProtection="1">
      <alignment vertical="center"/>
      <protection/>
    </xf>
    <xf numFmtId="176" fontId="28" fillId="33" borderId="39" xfId="62" applyNumberFormat="1" applyFont="1" applyFill="1" applyBorder="1" applyAlignment="1" applyProtection="1">
      <alignment vertical="center"/>
      <protection locked="0"/>
    </xf>
    <xf numFmtId="176" fontId="28" fillId="33" borderId="64" xfId="62" applyNumberFormat="1" applyFont="1" applyFill="1" applyBorder="1" applyAlignment="1" applyProtection="1">
      <alignment vertical="center"/>
      <protection locked="0"/>
    </xf>
    <xf numFmtId="176" fontId="28" fillId="33" borderId="115" xfId="62" applyNumberFormat="1" applyFont="1" applyFill="1" applyBorder="1" applyAlignment="1" applyProtection="1">
      <alignment vertical="center"/>
      <protection locked="0"/>
    </xf>
    <xf numFmtId="0" fontId="28" fillId="0" borderId="84" xfId="62" applyFont="1" applyFill="1" applyBorder="1" applyAlignment="1" applyProtection="1">
      <alignment vertical="center"/>
      <protection/>
    </xf>
    <xf numFmtId="0" fontId="28" fillId="0" borderId="85" xfId="62" applyFont="1" applyFill="1" applyBorder="1" applyAlignment="1" applyProtection="1">
      <alignment vertical="center"/>
      <protection/>
    </xf>
    <xf numFmtId="176" fontId="28" fillId="33" borderId="56" xfId="62" applyNumberFormat="1" applyFont="1" applyFill="1" applyBorder="1" applyAlignment="1" applyProtection="1">
      <alignment vertical="center"/>
      <protection locked="0"/>
    </xf>
    <xf numFmtId="176" fontId="28" fillId="33" borderId="86" xfId="62" applyNumberFormat="1" applyFont="1" applyFill="1" applyBorder="1" applyAlignment="1" applyProtection="1">
      <alignment vertical="center"/>
      <protection locked="0"/>
    </xf>
    <xf numFmtId="176" fontId="28" fillId="33" borderId="87" xfId="62" applyNumberFormat="1" applyFont="1" applyFill="1" applyBorder="1" applyAlignment="1" applyProtection="1">
      <alignment vertical="center"/>
      <protection locked="0"/>
    </xf>
    <xf numFmtId="176" fontId="28" fillId="33" borderId="88" xfId="62" applyNumberFormat="1" applyFont="1" applyFill="1" applyBorder="1" applyAlignment="1" applyProtection="1">
      <alignment vertical="center"/>
      <protection locked="0"/>
    </xf>
    <xf numFmtId="176" fontId="28" fillId="33" borderId="45" xfId="62" applyNumberFormat="1" applyFont="1" applyFill="1" applyBorder="1" applyAlignment="1" applyProtection="1">
      <alignment vertical="center"/>
      <protection locked="0"/>
    </xf>
    <xf numFmtId="0" fontId="28" fillId="0" borderId="116" xfId="62" applyFont="1" applyFill="1" applyBorder="1" applyAlignment="1" applyProtection="1">
      <alignment vertical="center"/>
      <protection/>
    </xf>
    <xf numFmtId="176" fontId="28" fillId="33" borderId="67" xfId="62" applyNumberFormat="1" applyFont="1" applyFill="1" applyBorder="1" applyAlignment="1" applyProtection="1">
      <alignment vertical="center"/>
      <protection locked="0"/>
    </xf>
    <xf numFmtId="176" fontId="28" fillId="33" borderId="60" xfId="62" applyNumberFormat="1" applyFont="1" applyFill="1" applyBorder="1" applyAlignment="1" applyProtection="1">
      <alignment vertical="center"/>
      <protection locked="0"/>
    </xf>
    <xf numFmtId="176" fontId="28" fillId="33" borderId="69" xfId="62" applyNumberFormat="1" applyFont="1" applyFill="1" applyBorder="1" applyAlignment="1" applyProtection="1">
      <alignment vertical="center"/>
      <protection locked="0"/>
    </xf>
    <xf numFmtId="176" fontId="28" fillId="33" borderId="117" xfId="62" applyNumberFormat="1" applyFont="1" applyFill="1" applyBorder="1" applyAlignment="1" applyProtection="1">
      <alignment vertical="center"/>
      <protection locked="0"/>
    </xf>
    <xf numFmtId="176" fontId="28" fillId="33" borderId="118" xfId="62" applyNumberFormat="1" applyFont="1" applyFill="1" applyBorder="1" applyAlignment="1" applyProtection="1">
      <alignment vertical="center"/>
      <protection locked="0"/>
    </xf>
    <xf numFmtId="176" fontId="28" fillId="0" borderId="118" xfId="62" applyNumberFormat="1" applyFont="1" applyFill="1" applyBorder="1" applyAlignment="1" applyProtection="1">
      <alignment vertical="center"/>
      <protection locked="0"/>
    </xf>
    <xf numFmtId="176" fontId="28" fillId="33" borderId="119" xfId="62" applyNumberFormat="1" applyFont="1" applyFill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24" fillId="0" borderId="112" xfId="61" applyFont="1" applyFill="1" applyBorder="1" applyAlignment="1">
      <alignment vertical="center"/>
      <protection/>
    </xf>
    <xf numFmtId="38" fontId="24" fillId="0" borderId="98" xfId="49" applyFont="1" applyFill="1" applyBorder="1" applyAlignment="1">
      <alignment horizontal="right" vertical="center"/>
    </xf>
    <xf numFmtId="38" fontId="24" fillId="0" borderId="100" xfId="49" applyFont="1" applyFill="1" applyBorder="1" applyAlignment="1">
      <alignment horizontal="right" vertical="center"/>
    </xf>
    <xf numFmtId="38" fontId="24" fillId="0" borderId="101" xfId="49" applyFont="1" applyFill="1" applyBorder="1" applyAlignment="1">
      <alignment horizontal="right" vertical="center"/>
    </xf>
    <xf numFmtId="38" fontId="24" fillId="0" borderId="58" xfId="49" applyFont="1" applyFill="1" applyBorder="1" applyAlignment="1">
      <alignment horizontal="right" vertical="center"/>
    </xf>
    <xf numFmtId="38" fontId="24" fillId="0" borderId="102" xfId="49" applyFont="1" applyFill="1" applyBorder="1" applyAlignment="1">
      <alignment horizontal="right" vertical="center"/>
    </xf>
    <xf numFmtId="38" fontId="24" fillId="0" borderId="96" xfId="49" applyFont="1" applyFill="1" applyBorder="1" applyAlignment="1">
      <alignment horizontal="right" vertical="center"/>
    </xf>
    <xf numFmtId="0" fontId="29" fillId="0" borderId="0" xfId="0" applyFont="1" applyAlignment="1">
      <alignment vertical="center"/>
    </xf>
    <xf numFmtId="0" fontId="28" fillId="0" borderId="120" xfId="62" applyFont="1" applyFill="1" applyBorder="1" applyAlignment="1" applyProtection="1">
      <alignment vertical="center"/>
      <protection/>
    </xf>
    <xf numFmtId="38" fontId="11" fillId="0" borderId="87" xfId="49" applyFont="1" applyBorder="1" applyAlignment="1">
      <alignment horizontal="right" vertical="center"/>
    </xf>
    <xf numFmtId="0" fontId="11" fillId="0" borderId="121" xfId="61" applyFont="1" applyBorder="1" applyAlignment="1">
      <alignment horizontal="centerContinuous" vertical="center"/>
      <protection/>
    </xf>
    <xf numFmtId="0" fontId="11" fillId="0" borderId="122" xfId="61" applyFont="1" applyBorder="1" applyAlignment="1">
      <alignment horizontal="centerContinuous" vertical="center"/>
      <protection/>
    </xf>
    <xf numFmtId="38" fontId="11" fillId="0" borderId="123" xfId="49" applyFont="1" applyBorder="1" applyAlignment="1">
      <alignment horizontal="right" vertical="center"/>
    </xf>
    <xf numFmtId="38" fontId="11" fillId="0" borderId="124" xfId="49" applyFont="1" applyBorder="1" applyAlignment="1">
      <alignment horizontal="right" vertical="center"/>
    </xf>
    <xf numFmtId="38" fontId="24" fillId="0" borderId="66" xfId="49" applyFont="1" applyFill="1" applyBorder="1" applyAlignment="1">
      <alignment horizontal="right" vertical="center"/>
    </xf>
    <xf numFmtId="38" fontId="24" fillId="0" borderId="78" xfId="49" applyFont="1" applyFill="1" applyBorder="1" applyAlignment="1">
      <alignment horizontal="right" vertical="center"/>
    </xf>
    <xf numFmtId="38" fontId="24" fillId="0" borderId="120" xfId="49" applyFont="1" applyFill="1" applyBorder="1" applyAlignment="1">
      <alignment horizontal="right" vertical="center"/>
    </xf>
    <xf numFmtId="38" fontId="24" fillId="0" borderId="125" xfId="49" applyFont="1" applyFill="1" applyBorder="1" applyAlignment="1">
      <alignment horizontal="right" vertical="center"/>
    </xf>
    <xf numFmtId="38" fontId="24" fillId="0" borderId="110" xfId="49" applyFont="1" applyFill="1" applyBorder="1" applyAlignment="1">
      <alignment horizontal="right" vertical="center"/>
    </xf>
    <xf numFmtId="38" fontId="24" fillId="0" borderId="126" xfId="49" applyFont="1" applyFill="1" applyBorder="1" applyAlignment="1">
      <alignment horizontal="right" vertical="center"/>
    </xf>
    <xf numFmtId="38" fontId="24" fillId="0" borderId="127" xfId="49" applyFont="1" applyFill="1" applyBorder="1" applyAlignment="1">
      <alignment horizontal="right" vertical="center"/>
    </xf>
    <xf numFmtId="176" fontId="11" fillId="0" borderId="60" xfId="62" applyNumberFormat="1" applyFont="1" applyFill="1" applyBorder="1" applyAlignment="1" applyProtection="1">
      <alignment vertical="center"/>
      <protection locked="0"/>
    </xf>
    <xf numFmtId="176" fontId="11" fillId="0" borderId="78" xfId="62" applyNumberFormat="1" applyFont="1" applyFill="1" applyBorder="1" applyAlignment="1" applyProtection="1">
      <alignment vertical="center"/>
      <protection locked="0"/>
    </xf>
    <xf numFmtId="176" fontId="11" fillId="0" borderId="125" xfId="62" applyNumberFormat="1" applyFont="1" applyFill="1" applyBorder="1" applyAlignment="1" applyProtection="1">
      <alignment vertical="center"/>
      <protection locked="0"/>
    </xf>
    <xf numFmtId="176" fontId="11" fillId="0" borderId="66" xfId="62" applyNumberFormat="1" applyFont="1" applyFill="1" applyBorder="1" applyAlignment="1" applyProtection="1">
      <alignment vertical="center"/>
      <protection locked="0"/>
    </xf>
    <xf numFmtId="176" fontId="11" fillId="0" borderId="110" xfId="62" applyNumberFormat="1" applyFont="1" applyFill="1" applyBorder="1" applyAlignment="1" applyProtection="1">
      <alignment vertical="center"/>
      <protection locked="0"/>
    </xf>
    <xf numFmtId="38" fontId="11" fillId="0" borderId="33" xfId="49" applyFont="1" applyFill="1" applyBorder="1" applyAlignment="1">
      <alignment horizontal="right" vertical="center"/>
    </xf>
    <xf numFmtId="38" fontId="11" fillId="0" borderId="42" xfId="49" applyFont="1" applyFill="1" applyBorder="1" applyAlignment="1">
      <alignment horizontal="right" vertical="center"/>
    </xf>
    <xf numFmtId="38" fontId="11" fillId="0" borderId="34" xfId="49" applyFont="1" applyFill="1" applyBorder="1" applyAlignment="1">
      <alignment horizontal="right" vertical="center"/>
    </xf>
    <xf numFmtId="38" fontId="11" fillId="0" borderId="46" xfId="49" applyFont="1" applyFill="1" applyBorder="1" applyAlignment="1">
      <alignment horizontal="right" vertical="center"/>
    </xf>
    <xf numFmtId="38" fontId="11" fillId="0" borderId="49" xfId="49" applyFont="1" applyFill="1" applyBorder="1" applyAlignment="1">
      <alignment horizontal="right" vertical="center"/>
    </xf>
    <xf numFmtId="38" fontId="11" fillId="0" borderId="21" xfId="49" applyFont="1" applyFill="1" applyBorder="1" applyAlignment="1">
      <alignment horizontal="right" vertical="center"/>
    </xf>
    <xf numFmtId="176" fontId="28" fillId="33" borderId="125" xfId="62" applyNumberFormat="1" applyFont="1" applyFill="1" applyBorder="1" applyAlignment="1" applyProtection="1">
      <alignment vertical="center"/>
      <protection locked="0"/>
    </xf>
    <xf numFmtId="0" fontId="11" fillId="0" borderId="11" xfId="61" applyFont="1" applyFill="1" applyBorder="1" applyAlignment="1">
      <alignment horizontal="centerContinuous" vertical="center"/>
      <protection/>
    </xf>
    <xf numFmtId="0" fontId="11" fillId="0" borderId="12" xfId="61" applyFont="1" applyFill="1" applyBorder="1" applyAlignment="1">
      <alignment horizontal="centerContinuous" vertical="center"/>
      <protection/>
    </xf>
    <xf numFmtId="0" fontId="11" fillId="0" borderId="13" xfId="61" applyFont="1" applyFill="1" applyBorder="1" applyAlignment="1">
      <alignment horizontal="centerContinuous" vertical="center"/>
      <protection/>
    </xf>
    <xf numFmtId="0" fontId="15" fillId="0" borderId="31" xfId="61" applyFont="1" applyFill="1" applyBorder="1" applyAlignment="1">
      <alignment horizontal="center" vertical="center"/>
      <protection/>
    </xf>
    <xf numFmtId="0" fontId="15" fillId="0" borderId="50" xfId="61" applyFont="1" applyFill="1" applyBorder="1" applyAlignment="1">
      <alignment horizontal="center" vertical="center"/>
      <protection/>
    </xf>
    <xf numFmtId="0" fontId="15" fillId="0" borderId="128" xfId="61" applyFont="1" applyFill="1" applyBorder="1" applyAlignment="1">
      <alignment horizontal="center" vertical="center" wrapText="1"/>
      <protection/>
    </xf>
    <xf numFmtId="0" fontId="15" fillId="0" borderId="49" xfId="61" applyFont="1" applyFill="1" applyBorder="1" applyAlignment="1">
      <alignment horizontal="distributed" vertical="center"/>
      <protection/>
    </xf>
    <xf numFmtId="0" fontId="15" fillId="0" borderId="31" xfId="61" applyFont="1" applyFill="1" applyBorder="1" applyAlignment="1">
      <alignment horizontal="distributed" vertical="center"/>
      <protection/>
    </xf>
    <xf numFmtId="0" fontId="16" fillId="0" borderId="31" xfId="61" applyFont="1" applyFill="1" applyBorder="1" applyAlignment="1">
      <alignment horizontal="distributed" vertical="center"/>
      <protection/>
    </xf>
    <xf numFmtId="0" fontId="11" fillId="0" borderId="91" xfId="61" applyFont="1" applyFill="1" applyBorder="1" applyAlignment="1">
      <alignment horizontal="center" vertical="center"/>
      <protection/>
    </xf>
    <xf numFmtId="0" fontId="16" fillId="0" borderId="19" xfId="61" applyFont="1" applyFill="1" applyBorder="1" applyAlignment="1">
      <alignment vertical="center"/>
      <protection/>
    </xf>
    <xf numFmtId="0" fontId="16" fillId="0" borderId="10" xfId="61" applyFont="1" applyFill="1" applyBorder="1" applyAlignment="1">
      <alignment horizontal="centerContinuous" vertical="center"/>
      <protection/>
    </xf>
    <xf numFmtId="38" fontId="11" fillId="0" borderId="129" xfId="49" applyFont="1" applyFill="1" applyBorder="1" applyAlignment="1">
      <alignment horizontal="right" vertical="center"/>
    </xf>
    <xf numFmtId="38" fontId="11" fillId="0" borderId="41" xfId="49" applyFont="1" applyFill="1" applyBorder="1" applyAlignment="1">
      <alignment horizontal="right" vertical="center"/>
    </xf>
    <xf numFmtId="0" fontId="17" fillId="0" borderId="10" xfId="61" applyFont="1" applyFill="1" applyBorder="1" applyAlignment="1">
      <alignment vertical="center"/>
      <protection/>
    </xf>
    <xf numFmtId="0" fontId="16" fillId="0" borderId="10" xfId="61" applyFont="1" applyFill="1" applyBorder="1" applyAlignment="1">
      <alignment vertical="center"/>
      <protection/>
    </xf>
    <xf numFmtId="38" fontId="11" fillId="0" borderId="39" xfId="49" applyFont="1" applyFill="1" applyBorder="1" applyAlignment="1">
      <alignment horizontal="right" vertical="center"/>
    </xf>
    <xf numFmtId="38" fontId="11" fillId="0" borderId="130" xfId="49" applyFont="1" applyFill="1" applyBorder="1" applyAlignment="1">
      <alignment horizontal="right" vertical="center"/>
    </xf>
    <xf numFmtId="0" fontId="16" fillId="0" borderId="14" xfId="61" applyFont="1" applyFill="1" applyBorder="1" applyAlignment="1">
      <alignment horizontal="centerContinuous" vertical="center"/>
      <protection/>
    </xf>
    <xf numFmtId="0" fontId="16" fillId="0" borderId="15" xfId="61" applyFont="1" applyFill="1" applyBorder="1" applyAlignment="1">
      <alignment horizontal="centerContinuous" vertical="center"/>
      <protection/>
    </xf>
    <xf numFmtId="38" fontId="11" fillId="0" borderId="43" xfId="49" applyFont="1" applyFill="1" applyBorder="1" applyAlignment="1">
      <alignment horizontal="right" vertical="center"/>
    </xf>
    <xf numFmtId="38" fontId="11" fillId="0" borderId="131" xfId="49" applyFont="1" applyFill="1" applyBorder="1" applyAlignment="1">
      <alignment horizontal="right" vertical="center"/>
    </xf>
    <xf numFmtId="38" fontId="11" fillId="0" borderId="45" xfId="49" applyFont="1" applyFill="1" applyBorder="1" applyAlignment="1">
      <alignment horizontal="right" vertical="center"/>
    </xf>
    <xf numFmtId="38" fontId="13" fillId="0" borderId="21" xfId="49" applyFont="1" applyBorder="1" applyAlignment="1">
      <alignment horizontal="right" vertical="center"/>
    </xf>
    <xf numFmtId="38" fontId="13" fillId="0" borderId="36" xfId="49" applyFont="1" applyBorder="1" applyAlignment="1">
      <alignment horizontal="right" vertical="center"/>
    </xf>
    <xf numFmtId="38" fontId="13" fillId="0" borderId="37" xfId="49" applyFont="1" applyBorder="1" applyAlignment="1">
      <alignment horizontal="right" vertical="center"/>
    </xf>
    <xf numFmtId="38" fontId="13" fillId="0" borderId="56" xfId="49" applyFont="1" applyBorder="1" applyAlignment="1">
      <alignment horizontal="right" vertical="center"/>
    </xf>
    <xf numFmtId="38" fontId="13" fillId="0" borderId="85" xfId="49" applyFont="1" applyBorder="1" applyAlignment="1">
      <alignment horizontal="right" vertical="center"/>
    </xf>
    <xf numFmtId="38" fontId="13" fillId="0" borderId="119" xfId="49" applyFont="1" applyBorder="1" applyAlignment="1">
      <alignment horizontal="right" vertical="center"/>
    </xf>
    <xf numFmtId="0" fontId="5" fillId="0" borderId="132" xfId="61" applyFont="1" applyBorder="1" applyAlignment="1">
      <alignment horizontal="center" vertical="center"/>
      <protection/>
    </xf>
    <xf numFmtId="0" fontId="5" fillId="0" borderId="133" xfId="61" applyFont="1" applyBorder="1" applyAlignment="1">
      <alignment horizontal="center" vertical="center"/>
      <protection/>
    </xf>
    <xf numFmtId="0" fontId="5" fillId="0" borderId="134" xfId="61" applyFont="1" applyBorder="1" applyAlignment="1">
      <alignment horizontal="center" vertical="center"/>
      <protection/>
    </xf>
    <xf numFmtId="0" fontId="5" fillId="0" borderId="135" xfId="61" applyFont="1" applyBorder="1" applyAlignment="1">
      <alignment horizontal="center" vertical="center"/>
      <protection/>
    </xf>
    <xf numFmtId="0" fontId="11" fillId="0" borderId="31" xfId="61" applyFont="1" applyBorder="1" applyAlignment="1">
      <alignment horizontal="center" vertical="center" wrapText="1"/>
      <protection/>
    </xf>
    <xf numFmtId="0" fontId="11" fillId="0" borderId="12" xfId="61" applyFont="1" applyBorder="1" applyAlignment="1">
      <alignment horizontal="center" vertical="center" wrapText="1"/>
      <protection/>
    </xf>
    <xf numFmtId="0" fontId="11" fillId="0" borderId="13" xfId="61" applyFont="1" applyBorder="1" applyAlignment="1">
      <alignment horizontal="center" vertical="center" wrapText="1"/>
      <protection/>
    </xf>
    <xf numFmtId="0" fontId="11" fillId="0" borderId="21" xfId="61" applyFont="1" applyBorder="1" applyAlignment="1">
      <alignment horizontal="center" vertical="center" wrapText="1"/>
      <protection/>
    </xf>
    <xf numFmtId="0" fontId="11" fillId="0" borderId="36" xfId="61" applyFont="1" applyBorder="1" applyAlignment="1">
      <alignment horizontal="center" vertical="center"/>
      <protection/>
    </xf>
    <xf numFmtId="0" fontId="11" fillId="0" borderId="37" xfId="61" applyFont="1" applyBorder="1" applyAlignment="1">
      <alignment horizontal="center" vertical="center"/>
      <protection/>
    </xf>
    <xf numFmtId="38" fontId="13" fillId="0" borderId="136" xfId="49" applyFont="1" applyBorder="1" applyAlignment="1">
      <alignment horizontal="right" vertical="center"/>
    </xf>
    <xf numFmtId="38" fontId="13" fillId="0" borderId="57" xfId="49" applyFont="1" applyBorder="1" applyAlignment="1">
      <alignment horizontal="right" vertical="center"/>
    </xf>
    <xf numFmtId="0" fontId="11" fillId="0" borderId="31" xfId="61" applyFont="1" applyBorder="1" applyAlignment="1">
      <alignment horizontal="center" vertical="center"/>
      <protection/>
    </xf>
    <xf numFmtId="0" fontId="11" fillId="0" borderId="12" xfId="61" applyFont="1" applyBorder="1" applyAlignment="1">
      <alignment horizontal="center" vertical="center"/>
      <protection/>
    </xf>
    <xf numFmtId="0" fontId="11" fillId="0" borderId="89" xfId="61" applyFont="1" applyBorder="1" applyAlignment="1">
      <alignment horizontal="center" vertical="center"/>
      <protection/>
    </xf>
    <xf numFmtId="0" fontId="11" fillId="0" borderId="51" xfId="61" applyFont="1" applyBorder="1" applyAlignment="1">
      <alignment horizontal="center" vertical="center"/>
      <protection/>
    </xf>
    <xf numFmtId="0" fontId="11" fillId="0" borderId="137" xfId="61" applyFont="1" applyBorder="1" applyAlignment="1">
      <alignment horizontal="center" vertical="center"/>
      <protection/>
    </xf>
    <xf numFmtId="0" fontId="11" fillId="0" borderId="41" xfId="61" applyFont="1" applyBorder="1" applyAlignment="1">
      <alignment horizontal="center" vertical="center"/>
      <protection/>
    </xf>
    <xf numFmtId="0" fontId="11" fillId="0" borderId="138" xfId="61" applyFont="1" applyBorder="1" applyAlignment="1">
      <alignment horizontal="center" vertical="center"/>
      <protection/>
    </xf>
    <xf numFmtId="0" fontId="11" fillId="0" borderId="17" xfId="61" applyFont="1" applyBorder="1" applyAlignment="1">
      <alignment horizontal="center" vertical="center"/>
      <protection/>
    </xf>
    <xf numFmtId="0" fontId="11" fillId="0" borderId="90" xfId="61" applyFont="1" applyBorder="1" applyAlignment="1">
      <alignment horizontal="center" vertical="center"/>
      <protection/>
    </xf>
    <xf numFmtId="0" fontId="24" fillId="0" borderId="91" xfId="61" applyFont="1" applyFill="1" applyBorder="1" applyAlignment="1">
      <alignment horizontal="center" vertical="center"/>
      <protection/>
    </xf>
    <xf numFmtId="0" fontId="24" fillId="0" borderId="92" xfId="61" applyFont="1" applyFill="1" applyBorder="1" applyAlignment="1">
      <alignment horizontal="center" vertical="center"/>
      <protection/>
    </xf>
    <xf numFmtId="0" fontId="24" fillId="0" borderId="16" xfId="61" applyFont="1" applyFill="1" applyBorder="1" applyAlignment="1">
      <alignment horizontal="center" vertical="center"/>
      <protection/>
    </xf>
    <xf numFmtId="0" fontId="24" fillId="0" borderId="17" xfId="61" applyFont="1" applyFill="1" applyBorder="1" applyAlignment="1">
      <alignment horizontal="center" vertical="center"/>
      <protection/>
    </xf>
    <xf numFmtId="0" fontId="24" fillId="0" borderId="18" xfId="61" applyFont="1" applyFill="1" applyBorder="1" applyAlignment="1">
      <alignment horizontal="center" vertical="center"/>
      <protection/>
    </xf>
    <xf numFmtId="0" fontId="24" fillId="0" borderId="19" xfId="61" applyFont="1" applyFill="1" applyBorder="1" applyAlignment="1">
      <alignment horizontal="center" vertical="center"/>
      <protection/>
    </xf>
    <xf numFmtId="0" fontId="24" fillId="0" borderId="10" xfId="61" applyFont="1" applyFill="1" applyBorder="1" applyAlignment="1">
      <alignment horizontal="center" vertical="center"/>
      <protection/>
    </xf>
    <xf numFmtId="0" fontId="24" fillId="0" borderId="20" xfId="61" applyFont="1" applyFill="1" applyBorder="1" applyAlignment="1">
      <alignment horizontal="center" vertical="center"/>
      <protection/>
    </xf>
    <xf numFmtId="0" fontId="24" fillId="0" borderId="65" xfId="61" applyFont="1" applyFill="1" applyBorder="1" applyAlignment="1">
      <alignment horizontal="left" vertical="center" shrinkToFit="1"/>
      <protection/>
    </xf>
    <xf numFmtId="0" fontId="24" fillId="0" borderId="139" xfId="61" applyFont="1" applyFill="1" applyBorder="1" applyAlignment="1">
      <alignment horizontal="left" vertical="center" shrinkToFit="1"/>
      <protection/>
    </xf>
    <xf numFmtId="0" fontId="24" fillId="0" borderId="109" xfId="61" applyFont="1" applyFill="1" applyBorder="1" applyAlignment="1">
      <alignment horizontal="left" vertical="center" shrinkToFit="1"/>
      <protection/>
    </xf>
    <xf numFmtId="0" fontId="24" fillId="0" borderId="140" xfId="61" applyFont="1" applyFill="1" applyBorder="1" applyAlignment="1">
      <alignment horizontal="left" vertical="center" shrinkToFit="1"/>
      <protection/>
    </xf>
    <xf numFmtId="0" fontId="24" fillId="0" borderId="141" xfId="61" applyFont="1" applyFill="1" applyBorder="1" applyAlignment="1">
      <alignment horizontal="left" vertical="center" shrinkToFit="1"/>
      <protection/>
    </xf>
    <xf numFmtId="0" fontId="24" fillId="0" borderId="142" xfId="61" applyFont="1" applyFill="1" applyBorder="1" applyAlignment="1">
      <alignment horizontal="left" vertical="center" shrinkToFit="1"/>
      <protection/>
    </xf>
    <xf numFmtId="0" fontId="24" fillId="0" borderId="31" xfId="61" applyFont="1" applyFill="1" applyBorder="1" applyAlignment="1">
      <alignment horizontal="center" vertical="center"/>
      <protection/>
    </xf>
    <xf numFmtId="0" fontId="24" fillId="0" borderId="12" xfId="61" applyFont="1" applyFill="1" applyBorder="1" applyAlignment="1">
      <alignment horizontal="center" vertical="center"/>
      <protection/>
    </xf>
    <xf numFmtId="0" fontId="24" fillId="0" borderId="89" xfId="61" applyFont="1" applyFill="1" applyBorder="1" applyAlignment="1">
      <alignment horizontal="center" vertical="center"/>
      <protection/>
    </xf>
    <xf numFmtId="0" fontId="24" fillId="0" borderId="90" xfId="61" applyFont="1" applyFill="1" applyBorder="1" applyAlignment="1">
      <alignment horizontal="center" vertical="center"/>
      <protection/>
    </xf>
    <xf numFmtId="38" fontId="11" fillId="0" borderId="21" xfId="49" applyFont="1" applyFill="1" applyBorder="1" applyAlignment="1">
      <alignment horizontal="right" vertical="center"/>
    </xf>
    <xf numFmtId="38" fontId="11" fillId="0" borderId="57" xfId="49" applyFont="1" applyFill="1" applyBorder="1" applyAlignment="1">
      <alignment horizontal="right" vertical="center"/>
    </xf>
    <xf numFmtId="38" fontId="11" fillId="0" borderId="56" xfId="49" applyFont="1" applyBorder="1" applyAlignment="1">
      <alignment horizontal="right" vertical="center"/>
    </xf>
    <xf numFmtId="38" fontId="11" fillId="0" borderId="136" xfId="49" applyFont="1" applyBorder="1" applyAlignment="1">
      <alignment horizontal="right" vertical="center"/>
    </xf>
    <xf numFmtId="38" fontId="11" fillId="0" borderId="21" xfId="49" applyFont="1" applyBorder="1" applyAlignment="1">
      <alignment horizontal="right" vertical="center"/>
    </xf>
    <xf numFmtId="38" fontId="11" fillId="0" borderId="57" xfId="49" applyFont="1" applyBorder="1" applyAlignment="1">
      <alignment horizontal="right" vertical="center"/>
    </xf>
    <xf numFmtId="38" fontId="11" fillId="0" borderId="34" xfId="49" applyFont="1" applyBorder="1" applyAlignment="1">
      <alignment horizontal="right" vertical="center"/>
    </xf>
    <xf numFmtId="38" fontId="11" fillId="0" borderId="143" xfId="49" applyFont="1" applyBorder="1" applyAlignment="1">
      <alignment horizontal="right" vertical="center"/>
    </xf>
    <xf numFmtId="0" fontId="6" fillId="0" borderId="0" xfId="61" applyFont="1" applyFill="1" applyAlignment="1">
      <alignment horizontal="center" vertical="center"/>
      <protection/>
    </xf>
    <xf numFmtId="0" fontId="0" fillId="0" borderId="0" xfId="0" applyAlignment="1" applyProtection="1">
      <alignment horizontal="left" vertical="center" indent="4"/>
      <protection locked="0"/>
    </xf>
    <xf numFmtId="176" fontId="28" fillId="0" borderId="125" xfId="62" applyNumberFormat="1" applyFont="1" applyFill="1" applyBorder="1" applyAlignment="1" applyProtection="1">
      <alignment vertical="center"/>
      <protection locked="0"/>
    </xf>
    <xf numFmtId="176" fontId="28" fillId="0" borderId="144" xfId="62" applyNumberFormat="1" applyFont="1" applyFill="1" applyBorder="1" applyAlignment="1" applyProtection="1">
      <alignment vertical="center"/>
      <protection locked="0"/>
    </xf>
    <xf numFmtId="176" fontId="28" fillId="0" borderId="76" xfId="62" applyNumberFormat="1" applyFont="1" applyFill="1" applyBorder="1" applyAlignment="1" applyProtection="1">
      <alignment vertical="center"/>
      <protection locked="0"/>
    </xf>
    <xf numFmtId="176" fontId="28" fillId="0" borderId="33" xfId="62" applyNumberFormat="1" applyFont="1" applyFill="1" applyBorder="1" applyAlignment="1" applyProtection="1">
      <alignment vertical="center"/>
      <protection locked="0"/>
    </xf>
    <xf numFmtId="176" fontId="28" fillId="0" borderId="42" xfId="62" applyNumberFormat="1" applyFont="1" applyFill="1" applyBorder="1" applyAlignment="1" applyProtection="1">
      <alignment vertical="center"/>
      <protection locked="0"/>
    </xf>
    <xf numFmtId="176" fontId="28" fillId="0" borderId="145" xfId="62" applyNumberFormat="1" applyFont="1" applyFill="1" applyBorder="1" applyAlignment="1" applyProtection="1">
      <alignment vertical="center"/>
      <protection locked="0"/>
    </xf>
    <xf numFmtId="176" fontId="28" fillId="0" borderId="64" xfId="62" applyNumberFormat="1" applyFont="1" applyFill="1" applyBorder="1" applyAlignment="1" applyProtection="1">
      <alignment vertical="center"/>
      <protection locked="0"/>
    </xf>
    <xf numFmtId="176" fontId="28" fillId="0" borderId="59" xfId="62" applyNumberFormat="1" applyFont="1" applyFill="1" applyBorder="1" applyAlignment="1" applyProtection="1">
      <alignment vertical="center"/>
      <protection locked="0"/>
    </xf>
    <xf numFmtId="176" fontId="28" fillId="0" borderId="71" xfId="62" applyNumberFormat="1" applyFont="1" applyFill="1" applyBorder="1" applyAlignment="1" applyProtection="1">
      <alignment vertical="center"/>
      <protection locked="0"/>
    </xf>
    <xf numFmtId="176" fontId="28" fillId="0" borderId="60" xfId="62" applyNumberFormat="1" applyFont="1" applyFill="1" applyBorder="1" applyAlignment="1" applyProtection="1">
      <alignment vertical="center"/>
      <protection locked="0"/>
    </xf>
    <xf numFmtId="176" fontId="28" fillId="0" borderId="146" xfId="62" applyNumberFormat="1" applyFont="1" applyFill="1" applyBorder="1" applyAlignment="1" applyProtection="1">
      <alignment vertical="center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2別紙　月報様式　訂正後" xfId="61"/>
    <cellStyle name="標準_06月報新様式（案）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13</xdr:row>
      <xdr:rowOff>0</xdr:rowOff>
    </xdr:from>
    <xdr:to>
      <xdr:col>13</xdr:col>
      <xdr:colOff>0</xdr:colOff>
      <xdr:row>14</xdr:row>
      <xdr:rowOff>0</xdr:rowOff>
    </xdr:to>
    <xdr:sp>
      <xdr:nvSpPr>
        <xdr:cNvPr id="1" name="Line 5"/>
        <xdr:cNvSpPr>
          <a:spLocks/>
        </xdr:cNvSpPr>
      </xdr:nvSpPr>
      <xdr:spPr>
        <a:xfrm flipV="1">
          <a:off x="3381375" y="2800350"/>
          <a:ext cx="10477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14</xdr:row>
      <xdr:rowOff>9525</xdr:rowOff>
    </xdr:from>
    <xdr:to>
      <xdr:col>13</xdr:col>
      <xdr:colOff>0</xdr:colOff>
      <xdr:row>15</xdr:row>
      <xdr:rowOff>0</xdr:rowOff>
    </xdr:to>
    <xdr:sp>
      <xdr:nvSpPr>
        <xdr:cNvPr id="2" name="Line 6"/>
        <xdr:cNvSpPr>
          <a:spLocks/>
        </xdr:cNvSpPr>
      </xdr:nvSpPr>
      <xdr:spPr>
        <a:xfrm flipV="1">
          <a:off x="3390900" y="3086100"/>
          <a:ext cx="103822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13</xdr:row>
      <xdr:rowOff>9525</xdr:rowOff>
    </xdr:from>
    <xdr:to>
      <xdr:col>18</xdr:col>
      <xdr:colOff>0</xdr:colOff>
      <xdr:row>14</xdr:row>
      <xdr:rowOff>0</xdr:rowOff>
    </xdr:to>
    <xdr:sp>
      <xdr:nvSpPr>
        <xdr:cNvPr id="3" name="Line 7"/>
        <xdr:cNvSpPr>
          <a:spLocks/>
        </xdr:cNvSpPr>
      </xdr:nvSpPr>
      <xdr:spPr>
        <a:xfrm flipV="1">
          <a:off x="4429125" y="2809875"/>
          <a:ext cx="104775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14</xdr:row>
      <xdr:rowOff>0</xdr:rowOff>
    </xdr:from>
    <xdr:to>
      <xdr:col>18</xdr:col>
      <xdr:colOff>0</xdr:colOff>
      <xdr:row>15</xdr:row>
      <xdr:rowOff>0</xdr:rowOff>
    </xdr:to>
    <xdr:sp>
      <xdr:nvSpPr>
        <xdr:cNvPr id="4" name="Line 8"/>
        <xdr:cNvSpPr>
          <a:spLocks/>
        </xdr:cNvSpPr>
      </xdr:nvSpPr>
      <xdr:spPr>
        <a:xfrm flipV="1">
          <a:off x="4429125" y="3076575"/>
          <a:ext cx="10477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28575</xdr:colOff>
      <xdr:row>26</xdr:row>
      <xdr:rowOff>0</xdr:rowOff>
    </xdr:from>
    <xdr:to>
      <xdr:col>12</xdr:col>
      <xdr:colOff>180975</xdr:colOff>
      <xdr:row>26</xdr:row>
      <xdr:rowOff>0</xdr:rowOff>
    </xdr:to>
    <xdr:sp>
      <xdr:nvSpPr>
        <xdr:cNvPr id="5" name="テキスト 18"/>
        <xdr:cNvSpPr txBox="1">
          <a:spLocks noChangeArrowheads="1"/>
        </xdr:cNvSpPr>
      </xdr:nvSpPr>
      <xdr:spPr>
        <a:xfrm>
          <a:off x="3409950" y="6048375"/>
          <a:ext cx="990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年度末現在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被保険者数</a:t>
          </a:r>
        </a:p>
      </xdr:txBody>
    </xdr:sp>
    <xdr:clientData/>
  </xdr:twoCellAnchor>
  <xdr:twoCellAnchor>
    <xdr:from>
      <xdr:col>8</xdr:col>
      <xdr:colOff>0</xdr:colOff>
      <xdr:row>15</xdr:row>
      <xdr:rowOff>0</xdr:rowOff>
    </xdr:from>
    <xdr:to>
      <xdr:col>13</xdr:col>
      <xdr:colOff>0</xdr:colOff>
      <xdr:row>16</xdr:row>
      <xdr:rowOff>0</xdr:rowOff>
    </xdr:to>
    <xdr:sp>
      <xdr:nvSpPr>
        <xdr:cNvPr id="6" name="Line 12"/>
        <xdr:cNvSpPr>
          <a:spLocks/>
        </xdr:cNvSpPr>
      </xdr:nvSpPr>
      <xdr:spPr>
        <a:xfrm flipV="1">
          <a:off x="3381375" y="3352800"/>
          <a:ext cx="10477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16</xdr:row>
      <xdr:rowOff>9525</xdr:rowOff>
    </xdr:from>
    <xdr:to>
      <xdr:col>13</xdr:col>
      <xdr:colOff>0</xdr:colOff>
      <xdr:row>17</xdr:row>
      <xdr:rowOff>0</xdr:rowOff>
    </xdr:to>
    <xdr:sp>
      <xdr:nvSpPr>
        <xdr:cNvPr id="7" name="Line 13"/>
        <xdr:cNvSpPr>
          <a:spLocks/>
        </xdr:cNvSpPr>
      </xdr:nvSpPr>
      <xdr:spPr>
        <a:xfrm flipV="1">
          <a:off x="3390900" y="3638550"/>
          <a:ext cx="103822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15</xdr:row>
      <xdr:rowOff>9525</xdr:rowOff>
    </xdr:from>
    <xdr:to>
      <xdr:col>18</xdr:col>
      <xdr:colOff>0</xdr:colOff>
      <xdr:row>16</xdr:row>
      <xdr:rowOff>0</xdr:rowOff>
    </xdr:to>
    <xdr:sp>
      <xdr:nvSpPr>
        <xdr:cNvPr id="8" name="Line 14"/>
        <xdr:cNvSpPr>
          <a:spLocks/>
        </xdr:cNvSpPr>
      </xdr:nvSpPr>
      <xdr:spPr>
        <a:xfrm flipV="1">
          <a:off x="4429125" y="3362325"/>
          <a:ext cx="104775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0</xdr:rowOff>
    </xdr:from>
    <xdr:to>
      <xdr:col>18</xdr:col>
      <xdr:colOff>0</xdr:colOff>
      <xdr:row>17</xdr:row>
      <xdr:rowOff>0</xdr:rowOff>
    </xdr:to>
    <xdr:sp>
      <xdr:nvSpPr>
        <xdr:cNvPr id="9" name="Line 15"/>
        <xdr:cNvSpPr>
          <a:spLocks/>
        </xdr:cNvSpPr>
      </xdr:nvSpPr>
      <xdr:spPr>
        <a:xfrm flipV="1">
          <a:off x="4429125" y="3629025"/>
          <a:ext cx="10477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" name="Line 30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" name="Line 31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" name="Line 32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" name="Line 33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5" name="Line 34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6" name="Line 35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7" name="Line 36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8" name="Line 37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9" name="Line 38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0" name="Line 39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1" name="Line 40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2" name="Line 41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3" name="Line 42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4" name="Line 43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5" name="Line 44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6" name="Line 5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" name="Line 5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8" name="Line 5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" name="Line 5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0" name="Line 5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1" name="Line 5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2" name="Line 5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3" name="Line 6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" name="Line 6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5" name="Line 6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" name="Line 6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7" name="Line 6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8" name="Line 6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" name="Line 6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0" name="Line 6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1" name="Line 6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2" name="Line 6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3" name="Line 7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4" name="Line 7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5" name="Line 7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6" name="Line 7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7" name="Line 7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8" name="Line 7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9" name="Line 7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0" name="Line 7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1" name="Line 7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2" name="Line 7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3" name="Line 8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4" name="Line 8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5" name="Line 8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6" name="Line 9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7" name="Line 9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8" name="Line 9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9" name="Line 9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0" name="Line 9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1" name="Line 9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2" name="Line 9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3" name="Line 9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4" name="Line 9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5" name="Line 9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6" name="Line 10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7" name="Line 10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8" name="Line 10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9" name="Line 10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60" name="Line 10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61" name="Line 19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62" name="Line 19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63" name="Line 19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64" name="Line 19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65" name="Line 19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66" name="Line 19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67" name="Line 20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68" name="Line 20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69" name="Line 20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0" name="Line 20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1" name="Line 20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2" name="Line 20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3" name="Line 20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4" name="Line 20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5" name="Line 20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6" name="Line 21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7" name="Line 21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8" name="Line 21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9" name="Line 22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0" name="Line 22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1" name="Line 22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2" name="Line 22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3" name="Line 22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4" name="Line 22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5" name="Line 22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6" name="Line 22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7" name="Line 22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8" name="Line 22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9" name="Line 23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90" name="Line 23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91" name="Line 23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92" name="Line 23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93" name="Line 23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94" name="Line 23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95" name="Line 23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96" name="Line 23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97" name="Line 23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98" name="Line 23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99" name="Line 24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0" name="Line 24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1" name="Line 24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2" name="Line 24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3" name="Line 24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4" name="Line 24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5" name="Line 24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106" name="Line 254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107" name="Line 255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108" name="Line 256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109" name="Line 257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110" name="Line 258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111" name="Line 259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12" name="Line 260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13" name="Line 261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14" name="Line 262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15" name="Line 263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16" name="Line 264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17" name="Line 265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18" name="Line 266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19" name="Line 267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20" name="Line 269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121" name="Line 276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122" name="Line 277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123" name="Line 278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124" name="Line 279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125" name="Line 280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126" name="Line 281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27" name="Line 282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28" name="Line 283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29" name="Line 284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30" name="Line 285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31" name="Line 286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32" name="Line 287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33" name="Line 288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34" name="Line 289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35" name="Line 291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6" name="Line 30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7" name="Line 30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8" name="Line 30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9" name="Line 30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40" name="Line 30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41" name="Line 30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42" name="Line 30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43" name="Line 30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44" name="Line 30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45" name="Line 30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46" name="Line 31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47" name="Line 31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48" name="Line 31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49" name="Line 31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0" name="Line 31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1" name="Line 31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2" name="Line 31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3" name="Line 31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4" name="Line 31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5" name="Line 31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6" name="Line 32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7" name="Line 32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8" name="Line 32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9" name="Line 32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0" name="Line 32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1" name="Line 32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2" name="Line 32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3" name="Line 32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4" name="Line 32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5" name="Line 33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6" name="Line 33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7" name="Line 33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8" name="Line 33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9" name="Line 34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70" name="Line 34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71" name="Line 34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72" name="Line 34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73" name="Line 34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74" name="Line 34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75" name="Line 34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76" name="Line 34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77" name="Line 34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78" name="Line 34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79" name="Line 35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0" name="Line 35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1" name="Line 35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2" name="Line 36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3" name="Line 36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4" name="Line 36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5" name="Line 36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6" name="Line 36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7" name="Line 36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8" name="Line 36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9" name="Line 36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90" name="Line 36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91" name="Line 36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92" name="Line 37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93" name="Line 37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94" name="Line 37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95" name="Line 37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96" name="Line 38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97" name="Line 38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98" name="Line 38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99" name="Line 38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00" name="Line 38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01" name="Line 38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02" name="Line 38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03" name="Line 39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04" name="Line 39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05" name="Line 39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06" name="Line 39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07" name="Line 39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08" name="Line 39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09" name="Line 39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0" name="Line 39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1" name="Line 39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2" name="Line 39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3" name="Line 40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4" name="Line 40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5" name="Line 40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6" name="Line 40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7" name="Line 40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8" name="Line 40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9" name="Line 40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20" name="Line 40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21" name="Line 40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22" name="Line 40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23" name="Line 41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24" name="Line 41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25" name="Line 41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226" name="Line 420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227" name="Line 421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228" name="Line 422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229" name="Line 423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230" name="Line 424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231" name="Line 425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32" name="Line 426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33" name="Line 427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34" name="Line 428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35" name="Line 429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36" name="Line 430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37" name="Line 431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38" name="Line 432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39" name="Line 433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40" name="Line 435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41" name="Line 30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42" name="Line 31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43" name="Line 32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44" name="Line 33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45" name="Line 34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46" name="Line 35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47" name="Line 36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48" name="Line 37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49" name="Line 38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50" name="Line 39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51" name="Line 40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52" name="Line 41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53" name="Line 42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54" name="Line 43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55" name="Line 44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56" name="Line 5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57" name="Line 5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58" name="Line 5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59" name="Line 5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0" name="Line 5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1" name="Line 5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2" name="Line 5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3" name="Line 6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4" name="Line 6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5" name="Line 6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6" name="Line 6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7" name="Line 6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8" name="Line 6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9" name="Line 6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70" name="Line 6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71" name="Line 6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72" name="Line 6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73" name="Line 7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74" name="Line 7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75" name="Line 7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76" name="Line 7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77" name="Line 7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78" name="Line 7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79" name="Line 7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80" name="Line 7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81" name="Line 7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82" name="Line 7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83" name="Line 8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84" name="Line 8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85" name="Line 8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86" name="Line 9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87" name="Line 9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88" name="Line 9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89" name="Line 9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0" name="Line 9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1" name="Line 9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2" name="Line 9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3" name="Line 9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4" name="Line 9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5" name="Line 9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6" name="Line 10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7" name="Line 10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8" name="Line 10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9" name="Line 10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00" name="Line 10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01" name="Line 19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02" name="Line 19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03" name="Line 19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04" name="Line 19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05" name="Line 19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06" name="Line 19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07" name="Line 20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08" name="Line 20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09" name="Line 20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10" name="Line 20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11" name="Line 20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12" name="Line 20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13" name="Line 20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14" name="Line 20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15" name="Line 20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16" name="Line 21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17" name="Line 21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18" name="Line 21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19" name="Line 22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20" name="Line 22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21" name="Line 22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22" name="Line 22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23" name="Line 22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24" name="Line 22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25" name="Line 22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26" name="Line 22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27" name="Line 22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28" name="Line 22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29" name="Line 23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30" name="Line 23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31" name="Line 23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32" name="Line 23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33" name="Line 23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34" name="Line 23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35" name="Line 23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36" name="Line 23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37" name="Line 23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38" name="Line 23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39" name="Line 24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40" name="Line 24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41" name="Line 24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42" name="Line 24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43" name="Line 24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44" name="Line 24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45" name="Line 24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346" name="Line 254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347" name="Line 255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348" name="Line 256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349" name="Line 257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350" name="Line 258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351" name="Line 259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352" name="Line 260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353" name="Line 261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354" name="Line 262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355" name="Line 263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356" name="Line 264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357" name="Line 265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358" name="Line 266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359" name="Line 267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360" name="Line 269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361" name="Line 276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362" name="Line 277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363" name="Line 278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364" name="Line 279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365" name="Line 280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366" name="Line 281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67" name="Line 282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68" name="Line 283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69" name="Line 284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70" name="Line 285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71" name="Line 286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72" name="Line 287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73" name="Line 288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74" name="Line 289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75" name="Line 291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76" name="Line 30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77" name="Line 30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78" name="Line 30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79" name="Line 30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80" name="Line 30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81" name="Line 30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82" name="Line 30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83" name="Line 30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84" name="Line 30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85" name="Line 30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86" name="Line 31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87" name="Line 31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88" name="Line 31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89" name="Line 31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90" name="Line 31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91" name="Line 31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92" name="Line 31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93" name="Line 31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94" name="Line 31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95" name="Line 31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96" name="Line 32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97" name="Line 32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98" name="Line 32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99" name="Line 32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00" name="Line 32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01" name="Line 32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02" name="Line 32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03" name="Line 32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04" name="Line 32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05" name="Line 33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06" name="Line 33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07" name="Line 33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08" name="Line 33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09" name="Line 34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10" name="Line 34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11" name="Line 34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12" name="Line 34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13" name="Line 34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14" name="Line 34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15" name="Line 34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16" name="Line 34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17" name="Line 34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18" name="Line 34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19" name="Line 35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20" name="Line 35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21" name="Line 35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22" name="Line 36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23" name="Line 36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24" name="Line 36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25" name="Line 36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26" name="Line 36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27" name="Line 36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28" name="Line 36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29" name="Line 36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30" name="Line 36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31" name="Line 36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32" name="Line 37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33" name="Line 37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34" name="Line 37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35" name="Line 37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36" name="Line 38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37" name="Line 38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38" name="Line 38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39" name="Line 38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40" name="Line 38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41" name="Line 38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42" name="Line 38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43" name="Line 39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44" name="Line 39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45" name="Line 39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46" name="Line 39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47" name="Line 39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48" name="Line 39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49" name="Line 39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50" name="Line 39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51" name="Line 39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52" name="Line 39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53" name="Line 40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54" name="Line 40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55" name="Line 40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56" name="Line 40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57" name="Line 40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58" name="Line 40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59" name="Line 40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60" name="Line 40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61" name="Line 40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62" name="Line 40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63" name="Line 41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64" name="Line 41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65" name="Line 41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466" name="Line 420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467" name="Line 421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468" name="Line 422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469" name="Line 423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470" name="Line 424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471" name="Line 425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472" name="Line 426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473" name="Line 427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474" name="Line 428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475" name="Line 429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476" name="Line 430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477" name="Line 431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478" name="Line 432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479" name="Line 433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480" name="Line 435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81" name="Line 30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82" name="Line 31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83" name="Line 32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84" name="Line 33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85" name="Line 34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86" name="Line 35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487" name="Line 36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488" name="Line 37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489" name="Line 38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490" name="Line 39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491" name="Line 40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492" name="Line 41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493" name="Line 42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494" name="Line 43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495" name="Line 44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96" name="Line 5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97" name="Line 5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98" name="Line 5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99" name="Line 5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00" name="Line 5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01" name="Line 5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02" name="Line 5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03" name="Line 6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04" name="Line 6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05" name="Line 6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06" name="Line 6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07" name="Line 6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08" name="Line 6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09" name="Line 6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10" name="Line 6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11" name="Line 6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12" name="Line 6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13" name="Line 7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14" name="Line 7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15" name="Line 7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16" name="Line 7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17" name="Line 7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18" name="Line 7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19" name="Line 7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20" name="Line 7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21" name="Line 7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22" name="Line 7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23" name="Line 8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24" name="Line 8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25" name="Line 8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26" name="Line 9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27" name="Line 9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28" name="Line 9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29" name="Line 9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30" name="Line 9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31" name="Line 9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32" name="Line 9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33" name="Line 9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34" name="Line 9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35" name="Line 9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36" name="Line 10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37" name="Line 10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38" name="Line 10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39" name="Line 10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40" name="Line 10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41" name="Line 19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42" name="Line 19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43" name="Line 19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44" name="Line 19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45" name="Line 19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46" name="Line 19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47" name="Line 20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48" name="Line 20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49" name="Line 20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50" name="Line 20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51" name="Line 20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52" name="Line 20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53" name="Line 20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54" name="Line 20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55" name="Line 20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56" name="Line 21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57" name="Line 21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58" name="Line 21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59" name="Line 22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60" name="Line 22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61" name="Line 22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62" name="Line 22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63" name="Line 22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64" name="Line 22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65" name="Line 22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66" name="Line 22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67" name="Line 22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68" name="Line 22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69" name="Line 23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70" name="Line 23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71" name="Line 23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72" name="Line 23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73" name="Line 23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74" name="Line 23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75" name="Line 23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76" name="Line 23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77" name="Line 23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78" name="Line 23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79" name="Line 24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80" name="Line 24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81" name="Line 24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82" name="Line 24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83" name="Line 24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84" name="Line 24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85" name="Line 24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586" name="Line 254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587" name="Line 255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588" name="Line 256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589" name="Line 257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590" name="Line 258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591" name="Line 259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592" name="Line 260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593" name="Line 261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594" name="Line 262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595" name="Line 263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596" name="Line 264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597" name="Line 265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598" name="Line 266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599" name="Line 267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600" name="Line 269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601" name="Line 276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602" name="Line 277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603" name="Line 278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604" name="Line 279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605" name="Line 280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606" name="Line 281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607" name="Line 282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608" name="Line 283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609" name="Line 284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610" name="Line 285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611" name="Line 286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612" name="Line 287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613" name="Line 288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614" name="Line 289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615" name="Line 291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16" name="Line 30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17" name="Line 30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18" name="Line 30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19" name="Line 30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20" name="Line 30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21" name="Line 30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22" name="Line 30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23" name="Line 30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24" name="Line 30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25" name="Line 30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26" name="Line 31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27" name="Line 31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28" name="Line 31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29" name="Line 31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30" name="Line 31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31" name="Line 31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32" name="Line 31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33" name="Line 31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34" name="Line 31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35" name="Line 31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36" name="Line 32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37" name="Line 32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38" name="Line 32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39" name="Line 32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40" name="Line 32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41" name="Line 32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42" name="Line 32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43" name="Line 32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44" name="Line 32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45" name="Line 33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46" name="Line 33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47" name="Line 33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48" name="Line 33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49" name="Line 34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50" name="Line 34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51" name="Line 34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52" name="Line 34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53" name="Line 34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54" name="Line 34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55" name="Line 34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56" name="Line 34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57" name="Line 34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58" name="Line 34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59" name="Line 35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60" name="Line 35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61" name="Line 35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62" name="Line 36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63" name="Line 36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64" name="Line 36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65" name="Line 36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66" name="Line 36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67" name="Line 36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68" name="Line 36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69" name="Line 36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70" name="Line 36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71" name="Line 36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72" name="Line 37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73" name="Line 37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74" name="Line 37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75" name="Line 37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76" name="Line 38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77" name="Line 38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78" name="Line 38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79" name="Line 38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80" name="Line 38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81" name="Line 38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82" name="Line 38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83" name="Line 39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84" name="Line 39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85" name="Line 39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86" name="Line 39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87" name="Line 39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88" name="Line 39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89" name="Line 39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90" name="Line 39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91" name="Line 39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92" name="Line 39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93" name="Line 40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94" name="Line 40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95" name="Line 40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96" name="Line 40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97" name="Line 40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98" name="Line 40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99" name="Line 40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700" name="Line 40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701" name="Line 40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702" name="Line 40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703" name="Line 41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704" name="Line 41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705" name="Line 41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706" name="Line 420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707" name="Line 421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708" name="Line 422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709" name="Line 423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710" name="Line 424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711" name="Line 425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712" name="Line 426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713" name="Line 427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714" name="Line 428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715" name="Line 429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716" name="Line 430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717" name="Line 431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718" name="Line 432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719" name="Line 433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720" name="Line 435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721" name="Line 30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722" name="Line 31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723" name="Line 32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724" name="Line 33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725" name="Line 34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726" name="Line 35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727" name="Line 36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728" name="Line 37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729" name="Line 38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730" name="Line 39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731" name="Line 40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732" name="Line 41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733" name="Line 42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734" name="Line 43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735" name="Line 44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36" name="Line 5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37" name="Line 5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38" name="Line 5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39" name="Line 5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40" name="Line 5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41" name="Line 5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42" name="Line 5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43" name="Line 6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44" name="Line 6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45" name="Line 6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46" name="Line 6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47" name="Line 6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48" name="Line 6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49" name="Line 6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50" name="Line 6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51" name="Line 6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52" name="Line 6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53" name="Line 7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54" name="Line 7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55" name="Line 7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56" name="Line 7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57" name="Line 7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58" name="Line 7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59" name="Line 7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60" name="Line 7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61" name="Line 7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62" name="Line 7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63" name="Line 8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64" name="Line 8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65" name="Line 8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66" name="Line 9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67" name="Line 9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68" name="Line 9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69" name="Line 9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70" name="Line 9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71" name="Line 9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72" name="Line 9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73" name="Line 9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74" name="Line 9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75" name="Line 9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76" name="Line 10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77" name="Line 10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78" name="Line 10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79" name="Line 10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80" name="Line 10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81" name="Line 19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82" name="Line 19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83" name="Line 19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84" name="Line 19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85" name="Line 19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86" name="Line 19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87" name="Line 20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88" name="Line 20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89" name="Line 20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90" name="Line 20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91" name="Line 20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92" name="Line 20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93" name="Line 20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94" name="Line 20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95" name="Line 20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96" name="Line 21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97" name="Line 21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98" name="Line 21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99" name="Line 22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00" name="Line 22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01" name="Line 22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02" name="Line 22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03" name="Line 22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04" name="Line 22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05" name="Line 22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06" name="Line 22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07" name="Line 22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08" name="Line 22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09" name="Line 23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10" name="Line 23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11" name="Line 23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12" name="Line 23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13" name="Line 23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14" name="Line 23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15" name="Line 23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16" name="Line 23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17" name="Line 23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18" name="Line 23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19" name="Line 24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20" name="Line 24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21" name="Line 24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22" name="Line 24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23" name="Line 24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24" name="Line 24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25" name="Line 24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826" name="Line 254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827" name="Line 255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828" name="Line 256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829" name="Line 257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830" name="Line 258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831" name="Line 259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832" name="Line 260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833" name="Line 261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834" name="Line 262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835" name="Line 263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836" name="Line 264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837" name="Line 265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838" name="Line 266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839" name="Line 267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840" name="Line 269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841" name="Line 276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842" name="Line 277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843" name="Line 278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844" name="Line 279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845" name="Line 280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846" name="Line 281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847" name="Line 282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848" name="Line 283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849" name="Line 284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850" name="Line 285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851" name="Line 286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852" name="Line 287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853" name="Line 288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854" name="Line 289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855" name="Line 291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56" name="Line 30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57" name="Line 30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58" name="Line 30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59" name="Line 30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60" name="Line 30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61" name="Line 30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62" name="Line 30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63" name="Line 30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64" name="Line 30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65" name="Line 30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66" name="Line 31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67" name="Line 31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68" name="Line 31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69" name="Line 31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70" name="Line 31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71" name="Line 31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72" name="Line 31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73" name="Line 31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74" name="Line 31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75" name="Line 31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76" name="Line 32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77" name="Line 32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78" name="Line 32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79" name="Line 32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80" name="Line 32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81" name="Line 32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82" name="Line 32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83" name="Line 32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84" name="Line 32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85" name="Line 33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86" name="Line 33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87" name="Line 33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88" name="Line 33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89" name="Line 34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90" name="Line 34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91" name="Line 34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92" name="Line 34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93" name="Line 34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94" name="Line 34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95" name="Line 34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96" name="Line 34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97" name="Line 34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98" name="Line 34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99" name="Line 35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900" name="Line 35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01" name="Line 35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02" name="Line 36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03" name="Line 36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04" name="Line 36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05" name="Line 36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06" name="Line 36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07" name="Line 36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08" name="Line 36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09" name="Line 36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10" name="Line 36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11" name="Line 36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12" name="Line 37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13" name="Line 37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14" name="Line 37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15" name="Line 37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16" name="Line 38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17" name="Line 38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18" name="Line 38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19" name="Line 38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20" name="Line 38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21" name="Line 38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22" name="Line 38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23" name="Line 39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24" name="Line 39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25" name="Line 39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26" name="Line 39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27" name="Line 39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28" name="Line 39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29" name="Line 39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30" name="Line 39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31" name="Line 39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32" name="Line 39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33" name="Line 40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34" name="Line 40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35" name="Line 40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36" name="Line 40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37" name="Line 40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38" name="Line 40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39" name="Line 40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40" name="Line 40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41" name="Line 40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42" name="Line 40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43" name="Line 41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44" name="Line 41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45" name="Line 41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946" name="Line 420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947" name="Line 421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948" name="Line 422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949" name="Line 423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950" name="Line 424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951" name="Line 425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952" name="Line 426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953" name="Line 427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954" name="Line 428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955" name="Line 429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956" name="Line 430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957" name="Line 431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958" name="Line 432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959" name="Line 433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960" name="Line 435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961" name="Line 30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962" name="Line 31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963" name="Line 32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964" name="Line 33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965" name="Line 34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966" name="Line 35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967" name="Line 36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968" name="Line 37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969" name="Line 38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970" name="Line 39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971" name="Line 40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972" name="Line 41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973" name="Line 42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974" name="Line 43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975" name="Line 44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976" name="Line 5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977" name="Line 5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978" name="Line 5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979" name="Line 5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980" name="Line 5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981" name="Line 5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982" name="Line 5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983" name="Line 6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984" name="Line 6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985" name="Line 6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986" name="Line 6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987" name="Line 6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988" name="Line 6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989" name="Line 6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990" name="Line 6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991" name="Line 6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992" name="Line 6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993" name="Line 7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994" name="Line 7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995" name="Line 7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996" name="Line 7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997" name="Line 7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998" name="Line 7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999" name="Line 7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000" name="Line 7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001" name="Line 7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002" name="Line 7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003" name="Line 8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004" name="Line 8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005" name="Line 8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006" name="Line 9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007" name="Line 9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008" name="Line 9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009" name="Line 9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010" name="Line 9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011" name="Line 9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012" name="Line 9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013" name="Line 9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014" name="Line 9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015" name="Line 9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016" name="Line 10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017" name="Line 10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018" name="Line 10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019" name="Line 10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020" name="Line 10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21" name="Line 19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22" name="Line 19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23" name="Line 19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24" name="Line 19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25" name="Line 19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26" name="Line 19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27" name="Line 20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28" name="Line 20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29" name="Line 20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30" name="Line 20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31" name="Line 20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32" name="Line 20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33" name="Line 20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34" name="Line 20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35" name="Line 20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36" name="Line 21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37" name="Line 21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38" name="Line 21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39" name="Line 22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40" name="Line 22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41" name="Line 22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42" name="Line 22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43" name="Line 22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44" name="Line 22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45" name="Line 22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46" name="Line 22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47" name="Line 22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48" name="Line 22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49" name="Line 23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50" name="Line 23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51" name="Line 23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52" name="Line 23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53" name="Line 23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54" name="Line 23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55" name="Line 23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56" name="Line 23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57" name="Line 23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58" name="Line 23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59" name="Line 24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60" name="Line 24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61" name="Line 24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62" name="Line 24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63" name="Line 24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64" name="Line 24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65" name="Line 24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1066" name="Line 254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1067" name="Line 255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1068" name="Line 256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1069" name="Line 257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1070" name="Line 258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1071" name="Line 259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072" name="Line 260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073" name="Line 261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074" name="Line 262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075" name="Line 263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076" name="Line 264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077" name="Line 265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078" name="Line 266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079" name="Line 267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080" name="Line 269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1081" name="Line 276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1082" name="Line 277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1083" name="Line 278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1084" name="Line 279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1085" name="Line 280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1086" name="Line 281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087" name="Line 282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088" name="Line 283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089" name="Line 284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090" name="Line 285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091" name="Line 286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092" name="Line 287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093" name="Line 288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094" name="Line 289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095" name="Line 291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096" name="Line 30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097" name="Line 30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098" name="Line 30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099" name="Line 30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00" name="Line 30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01" name="Line 30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02" name="Line 30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03" name="Line 30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04" name="Line 30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05" name="Line 30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06" name="Line 31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07" name="Line 31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08" name="Line 31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09" name="Line 31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10" name="Line 31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11" name="Line 31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12" name="Line 31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13" name="Line 31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14" name="Line 31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15" name="Line 31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16" name="Line 32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17" name="Line 32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18" name="Line 32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19" name="Line 32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20" name="Line 32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21" name="Line 32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22" name="Line 32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23" name="Line 32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24" name="Line 32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25" name="Line 33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26" name="Line 33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27" name="Line 33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28" name="Line 33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29" name="Line 34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30" name="Line 34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31" name="Line 34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32" name="Line 34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33" name="Line 34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34" name="Line 34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35" name="Line 34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36" name="Line 34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37" name="Line 34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38" name="Line 34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39" name="Line 35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40" name="Line 35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41" name="Line 35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42" name="Line 36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43" name="Line 36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44" name="Line 36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45" name="Line 36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46" name="Line 36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47" name="Line 36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48" name="Line 36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49" name="Line 36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50" name="Line 36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51" name="Line 36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52" name="Line 37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53" name="Line 37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54" name="Line 37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55" name="Line 37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56" name="Line 38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57" name="Line 38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58" name="Line 38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59" name="Line 38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60" name="Line 38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61" name="Line 38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62" name="Line 38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63" name="Line 39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64" name="Line 39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65" name="Line 39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66" name="Line 39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67" name="Line 39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68" name="Line 39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69" name="Line 39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70" name="Line 39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71" name="Line 39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72" name="Line 39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73" name="Line 40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74" name="Line 40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75" name="Line 40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76" name="Line 40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77" name="Line 40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78" name="Line 40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79" name="Line 40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80" name="Line 40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81" name="Line 40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82" name="Line 40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83" name="Line 41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84" name="Line 41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85" name="Line 41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1186" name="Line 420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1187" name="Line 421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1188" name="Line 422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1189" name="Line 423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1190" name="Line 424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1191" name="Line 425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192" name="Line 426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193" name="Line 427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194" name="Line 428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195" name="Line 429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196" name="Line 430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197" name="Line 431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198" name="Line 432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199" name="Line 433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200" name="Line 435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201" name="Line 30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202" name="Line 31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203" name="Line 32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204" name="Line 33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205" name="Line 34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206" name="Line 35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207" name="Line 36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208" name="Line 37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209" name="Line 38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210" name="Line 39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211" name="Line 40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212" name="Line 41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213" name="Line 42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214" name="Line 43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215" name="Line 44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16" name="Line 5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17" name="Line 5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18" name="Line 5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19" name="Line 5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20" name="Line 5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21" name="Line 5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22" name="Line 5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23" name="Line 6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24" name="Line 6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25" name="Line 6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26" name="Line 6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27" name="Line 6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28" name="Line 6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29" name="Line 6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30" name="Line 6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31" name="Line 6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32" name="Line 6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33" name="Line 7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34" name="Line 7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35" name="Line 7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36" name="Line 7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37" name="Line 7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38" name="Line 7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39" name="Line 7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40" name="Line 7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41" name="Line 7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42" name="Line 7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43" name="Line 8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44" name="Line 8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45" name="Line 8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46" name="Line 9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47" name="Line 9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48" name="Line 9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49" name="Line 9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50" name="Line 9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51" name="Line 9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52" name="Line 9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53" name="Line 9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54" name="Line 9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55" name="Line 9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56" name="Line 10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57" name="Line 10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58" name="Line 10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59" name="Line 10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60" name="Line 10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61" name="Line 19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62" name="Line 19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63" name="Line 19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64" name="Line 19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65" name="Line 19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66" name="Line 19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67" name="Line 20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68" name="Line 20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69" name="Line 20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70" name="Line 20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71" name="Line 20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72" name="Line 20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73" name="Line 20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74" name="Line 20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75" name="Line 20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76" name="Line 21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77" name="Line 21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78" name="Line 21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79" name="Line 22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80" name="Line 22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81" name="Line 22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82" name="Line 22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83" name="Line 22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84" name="Line 22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85" name="Line 22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86" name="Line 22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87" name="Line 22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88" name="Line 22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89" name="Line 23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90" name="Line 23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91" name="Line 23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92" name="Line 23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93" name="Line 23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94" name="Line 23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95" name="Line 23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96" name="Line 23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97" name="Line 23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98" name="Line 23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99" name="Line 24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300" name="Line 24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301" name="Line 24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302" name="Line 24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303" name="Line 24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304" name="Line 24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305" name="Line 24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1306" name="Line 254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1307" name="Line 255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1308" name="Line 256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1309" name="Line 257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1310" name="Line 258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1311" name="Line 259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312" name="Line 260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313" name="Line 261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314" name="Line 262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315" name="Line 263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316" name="Line 264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317" name="Line 265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318" name="Line 266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319" name="Line 267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320" name="Line 269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1321" name="Line 276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1322" name="Line 277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1323" name="Line 278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1324" name="Line 279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1325" name="Line 280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1326" name="Line 281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327" name="Line 282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328" name="Line 283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329" name="Line 284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330" name="Line 285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331" name="Line 286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332" name="Line 287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333" name="Line 288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334" name="Line 289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335" name="Line 291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36" name="Line 30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37" name="Line 30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38" name="Line 30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39" name="Line 30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40" name="Line 30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41" name="Line 30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42" name="Line 30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43" name="Line 30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44" name="Line 30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45" name="Line 30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46" name="Line 31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47" name="Line 31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48" name="Line 31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49" name="Line 31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50" name="Line 31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51" name="Line 31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52" name="Line 31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53" name="Line 31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54" name="Line 31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55" name="Line 31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56" name="Line 32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57" name="Line 32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58" name="Line 32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59" name="Line 32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60" name="Line 32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61" name="Line 32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62" name="Line 32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63" name="Line 32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64" name="Line 32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65" name="Line 33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66" name="Line 33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67" name="Line 33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68" name="Line 33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69" name="Line 34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70" name="Line 34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71" name="Line 34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72" name="Line 34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73" name="Line 34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74" name="Line 34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75" name="Line 34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76" name="Line 34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77" name="Line 34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78" name="Line 34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79" name="Line 35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80" name="Line 35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381" name="Line 35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382" name="Line 36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383" name="Line 36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384" name="Line 36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385" name="Line 36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386" name="Line 36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387" name="Line 36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388" name="Line 36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389" name="Line 36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390" name="Line 36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391" name="Line 36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392" name="Line 37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393" name="Line 37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394" name="Line 37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395" name="Line 37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396" name="Line 38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397" name="Line 38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398" name="Line 38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399" name="Line 38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400" name="Line 38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401" name="Line 38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402" name="Line 38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403" name="Line 39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404" name="Line 39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405" name="Line 39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406" name="Line 39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407" name="Line 39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408" name="Line 39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409" name="Line 39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410" name="Line 39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411" name="Line 39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412" name="Line 39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413" name="Line 40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414" name="Line 40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415" name="Line 40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416" name="Line 40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417" name="Line 40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418" name="Line 40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419" name="Line 40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420" name="Line 40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421" name="Line 40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422" name="Line 40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423" name="Line 41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424" name="Line 41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425" name="Line 41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1426" name="Line 420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1427" name="Line 421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1428" name="Line 422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1429" name="Line 423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1430" name="Line 424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1431" name="Line 425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432" name="Line 426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433" name="Line 427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434" name="Line 428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435" name="Line 429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436" name="Line 430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437" name="Line 431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438" name="Line 432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439" name="Line 433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440" name="Line 435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441" name="Line 30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442" name="Line 31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443" name="Line 32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444" name="Line 33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445" name="Line 34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446" name="Line 35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447" name="Line 36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448" name="Line 37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449" name="Line 38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450" name="Line 39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451" name="Line 40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452" name="Line 41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453" name="Line 42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454" name="Line 43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455" name="Line 44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56" name="Line 5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57" name="Line 5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58" name="Line 5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59" name="Line 5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60" name="Line 5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61" name="Line 5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62" name="Line 5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63" name="Line 6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64" name="Line 6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65" name="Line 6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66" name="Line 6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67" name="Line 6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68" name="Line 6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69" name="Line 6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70" name="Line 6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71" name="Line 6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72" name="Line 6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73" name="Line 7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74" name="Line 7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75" name="Line 7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76" name="Line 7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77" name="Line 7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78" name="Line 7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79" name="Line 7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80" name="Line 7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81" name="Line 7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82" name="Line 7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83" name="Line 8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84" name="Line 8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85" name="Line 8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86" name="Line 9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87" name="Line 9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88" name="Line 9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89" name="Line 9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90" name="Line 9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91" name="Line 9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92" name="Line 9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93" name="Line 9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94" name="Line 9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95" name="Line 9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96" name="Line 10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97" name="Line 10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98" name="Line 10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99" name="Line 10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500" name="Line 10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01" name="Line 19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02" name="Line 19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03" name="Line 19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04" name="Line 19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05" name="Line 19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06" name="Line 19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07" name="Line 20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08" name="Line 20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09" name="Line 20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10" name="Line 20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11" name="Line 20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12" name="Line 20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13" name="Line 20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14" name="Line 20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15" name="Line 20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16" name="Line 21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17" name="Line 21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18" name="Line 21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19" name="Line 22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20" name="Line 22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21" name="Line 22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22" name="Line 22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23" name="Line 22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24" name="Line 22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25" name="Line 22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26" name="Line 22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27" name="Line 22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28" name="Line 22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29" name="Line 23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30" name="Line 23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31" name="Line 23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32" name="Line 23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33" name="Line 23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34" name="Line 23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35" name="Line 23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36" name="Line 23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37" name="Line 23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38" name="Line 23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39" name="Line 24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40" name="Line 24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41" name="Line 24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42" name="Line 24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43" name="Line 24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44" name="Line 24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45" name="Line 24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1546" name="Line 254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1547" name="Line 255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1548" name="Line 256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1549" name="Line 257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1550" name="Line 258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1551" name="Line 259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552" name="Line 260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553" name="Line 261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554" name="Line 262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555" name="Line 263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556" name="Line 264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557" name="Line 265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558" name="Line 266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559" name="Line 267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560" name="Line 269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1561" name="Line 276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1562" name="Line 277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1563" name="Line 278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1564" name="Line 279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1565" name="Line 280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1566" name="Line 281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567" name="Line 282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568" name="Line 283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569" name="Line 284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570" name="Line 285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571" name="Line 286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572" name="Line 287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573" name="Line 288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574" name="Line 289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575" name="Line 291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76" name="Line 30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77" name="Line 30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78" name="Line 30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79" name="Line 30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80" name="Line 30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81" name="Line 30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82" name="Line 30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83" name="Line 30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84" name="Line 30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85" name="Line 30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86" name="Line 31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87" name="Line 31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88" name="Line 31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89" name="Line 31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90" name="Line 31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91" name="Line 31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92" name="Line 31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93" name="Line 31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94" name="Line 31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95" name="Line 31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96" name="Line 32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97" name="Line 32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98" name="Line 32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99" name="Line 32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00" name="Line 32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01" name="Line 32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02" name="Line 32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03" name="Line 32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04" name="Line 32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05" name="Line 33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06" name="Line 33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07" name="Line 33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08" name="Line 33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09" name="Line 34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10" name="Line 34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11" name="Line 34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12" name="Line 34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13" name="Line 34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14" name="Line 34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15" name="Line 34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16" name="Line 34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17" name="Line 34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18" name="Line 34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19" name="Line 35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20" name="Line 35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21" name="Line 35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22" name="Line 36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23" name="Line 36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24" name="Line 36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25" name="Line 36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26" name="Line 36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27" name="Line 36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28" name="Line 36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29" name="Line 36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30" name="Line 36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31" name="Line 36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32" name="Line 37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33" name="Line 37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34" name="Line 37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35" name="Line 37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36" name="Line 38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37" name="Line 38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38" name="Line 38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39" name="Line 38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40" name="Line 38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41" name="Line 38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42" name="Line 38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43" name="Line 39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44" name="Line 39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45" name="Line 39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46" name="Line 39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47" name="Line 39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48" name="Line 39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49" name="Line 39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50" name="Line 39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51" name="Line 39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52" name="Line 39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53" name="Line 40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54" name="Line 40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55" name="Line 40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56" name="Line 40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57" name="Line 40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58" name="Line 40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59" name="Line 40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60" name="Line 40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61" name="Line 40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62" name="Line 40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63" name="Line 41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64" name="Line 41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65" name="Line 41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1666" name="Line 420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1667" name="Line 421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1668" name="Line 422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1669" name="Line 423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1670" name="Line 424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1671" name="Line 425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672" name="Line 426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673" name="Line 427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674" name="Line 428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675" name="Line 429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676" name="Line 430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677" name="Line 431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678" name="Line 432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679" name="Line 433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680" name="Line 435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681" name="Line 30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682" name="Line 31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683" name="Line 32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684" name="Line 33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685" name="Line 34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686" name="Line 35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687" name="Line 36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688" name="Line 37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689" name="Line 38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690" name="Line 39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691" name="Line 40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692" name="Line 41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693" name="Line 42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694" name="Line 43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695" name="Line 44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696" name="Line 5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697" name="Line 5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698" name="Line 5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699" name="Line 5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00" name="Line 5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01" name="Line 5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02" name="Line 5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03" name="Line 6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04" name="Line 6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05" name="Line 6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06" name="Line 6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07" name="Line 6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08" name="Line 6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09" name="Line 6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10" name="Line 6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11" name="Line 6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12" name="Line 6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13" name="Line 7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14" name="Line 7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15" name="Line 7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16" name="Line 7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17" name="Line 7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18" name="Line 7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19" name="Line 7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20" name="Line 7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21" name="Line 7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22" name="Line 7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23" name="Line 8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24" name="Line 8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25" name="Line 8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26" name="Line 9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27" name="Line 9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28" name="Line 9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29" name="Line 9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30" name="Line 9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31" name="Line 9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32" name="Line 9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33" name="Line 9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34" name="Line 9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35" name="Line 9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36" name="Line 10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37" name="Line 10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38" name="Line 10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39" name="Line 10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40" name="Line 10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41" name="Line 19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42" name="Line 19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43" name="Line 19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44" name="Line 19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45" name="Line 19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46" name="Line 19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47" name="Line 20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48" name="Line 20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49" name="Line 20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50" name="Line 20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51" name="Line 20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52" name="Line 20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53" name="Line 20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54" name="Line 20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55" name="Line 20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56" name="Line 21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57" name="Line 21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58" name="Line 21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59" name="Line 22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60" name="Line 22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61" name="Line 22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62" name="Line 22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63" name="Line 22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64" name="Line 22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65" name="Line 22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66" name="Line 22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67" name="Line 22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68" name="Line 22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69" name="Line 23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70" name="Line 23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71" name="Line 23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72" name="Line 23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73" name="Line 23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74" name="Line 23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75" name="Line 23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76" name="Line 23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77" name="Line 23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78" name="Line 23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79" name="Line 24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80" name="Line 24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81" name="Line 24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82" name="Line 24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83" name="Line 24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84" name="Line 24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85" name="Line 24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1786" name="Line 254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1787" name="Line 255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1788" name="Line 256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1789" name="Line 257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1790" name="Line 258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1791" name="Line 259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792" name="Line 260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793" name="Line 261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794" name="Line 262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795" name="Line 263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796" name="Line 264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797" name="Line 265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798" name="Line 266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799" name="Line 267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800" name="Line 269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1801" name="Line 276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1802" name="Line 277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1803" name="Line 278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1804" name="Line 279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1805" name="Line 280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1806" name="Line 281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807" name="Line 282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808" name="Line 283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809" name="Line 284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810" name="Line 285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811" name="Line 286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812" name="Line 287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813" name="Line 288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814" name="Line 289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815" name="Line 291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16" name="Line 30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17" name="Line 30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18" name="Line 30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19" name="Line 30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20" name="Line 30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21" name="Line 30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22" name="Line 30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23" name="Line 30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24" name="Line 30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25" name="Line 30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26" name="Line 31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27" name="Line 31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28" name="Line 31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29" name="Line 31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30" name="Line 31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31" name="Line 31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32" name="Line 31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33" name="Line 31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34" name="Line 31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35" name="Line 31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36" name="Line 32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37" name="Line 32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38" name="Line 32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39" name="Line 32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40" name="Line 32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41" name="Line 32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42" name="Line 32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43" name="Line 32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44" name="Line 32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45" name="Line 33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46" name="Line 33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47" name="Line 33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48" name="Line 33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49" name="Line 34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50" name="Line 34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51" name="Line 34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52" name="Line 34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53" name="Line 34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54" name="Line 34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55" name="Line 34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56" name="Line 34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57" name="Line 34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58" name="Line 34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59" name="Line 35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60" name="Line 35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61" name="Line 35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62" name="Line 36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63" name="Line 36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64" name="Line 36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65" name="Line 36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66" name="Line 36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67" name="Line 36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68" name="Line 36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69" name="Line 36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70" name="Line 36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71" name="Line 36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72" name="Line 37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73" name="Line 37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74" name="Line 37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75" name="Line 37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76" name="Line 38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77" name="Line 38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78" name="Line 38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79" name="Line 38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80" name="Line 38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81" name="Line 38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82" name="Line 38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83" name="Line 39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84" name="Line 39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85" name="Line 39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86" name="Line 39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87" name="Line 39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88" name="Line 39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89" name="Line 39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90" name="Line 39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91" name="Line 39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92" name="Line 39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93" name="Line 40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94" name="Line 40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95" name="Line 40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96" name="Line 40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97" name="Line 40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98" name="Line 40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99" name="Line 40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900" name="Line 40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901" name="Line 40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902" name="Line 40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903" name="Line 41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904" name="Line 41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905" name="Line 41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1906" name="Line 420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1907" name="Line 421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1908" name="Line 422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1909" name="Line 423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1910" name="Line 424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1911" name="Line 425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912" name="Line 426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913" name="Line 427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914" name="Line 428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915" name="Line 429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916" name="Line 430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917" name="Line 431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918" name="Line 432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919" name="Line 433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920" name="Line 435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921" name="Line 30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922" name="Line 31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923" name="Line 32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924" name="Line 33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925" name="Line 34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926" name="Line 35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927" name="Line 36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928" name="Line 37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929" name="Line 38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930" name="Line 39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931" name="Line 40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932" name="Line 41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933" name="Line 42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934" name="Line 43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935" name="Line 44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36" name="Line 5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37" name="Line 5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38" name="Line 5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39" name="Line 5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40" name="Line 5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41" name="Line 5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42" name="Line 5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43" name="Line 6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44" name="Line 6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45" name="Line 6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46" name="Line 6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47" name="Line 6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48" name="Line 6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49" name="Line 6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50" name="Line 6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51" name="Line 6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52" name="Line 6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53" name="Line 7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54" name="Line 7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55" name="Line 7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56" name="Line 7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57" name="Line 7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58" name="Line 7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59" name="Line 7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60" name="Line 7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61" name="Line 7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62" name="Line 7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63" name="Line 8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64" name="Line 8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65" name="Line 8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66" name="Line 9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67" name="Line 9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68" name="Line 9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69" name="Line 9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70" name="Line 9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71" name="Line 9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72" name="Line 9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73" name="Line 9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74" name="Line 9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75" name="Line 9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76" name="Line 10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77" name="Line 10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78" name="Line 10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79" name="Line 10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80" name="Line 10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981" name="Line 19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982" name="Line 19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983" name="Line 19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984" name="Line 19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985" name="Line 19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986" name="Line 19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987" name="Line 20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988" name="Line 20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989" name="Line 20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990" name="Line 20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991" name="Line 20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992" name="Line 20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993" name="Line 20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994" name="Line 20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995" name="Line 20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996" name="Line 21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997" name="Line 21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998" name="Line 21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999" name="Line 22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000" name="Line 22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001" name="Line 22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002" name="Line 22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003" name="Line 22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004" name="Line 22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005" name="Line 22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006" name="Line 22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007" name="Line 22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008" name="Line 22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009" name="Line 23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010" name="Line 23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011" name="Line 23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012" name="Line 23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013" name="Line 23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014" name="Line 23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015" name="Line 23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016" name="Line 23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017" name="Line 23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018" name="Line 23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019" name="Line 24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020" name="Line 24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021" name="Line 24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022" name="Line 24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023" name="Line 24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024" name="Line 24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025" name="Line 24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2026" name="Line 254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2027" name="Line 255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2028" name="Line 256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2029" name="Line 257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2030" name="Line 258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2031" name="Line 259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032" name="Line 260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033" name="Line 261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034" name="Line 262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035" name="Line 263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036" name="Line 264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037" name="Line 265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038" name="Line 266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039" name="Line 267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040" name="Line 269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2041" name="Line 276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2042" name="Line 277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2043" name="Line 278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2044" name="Line 279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2045" name="Line 280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2046" name="Line 281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2047" name="Line 282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2048" name="Line 283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2049" name="Line 284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2050" name="Line 285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2051" name="Line 286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2052" name="Line 287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2053" name="Line 288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2054" name="Line 289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2055" name="Line 291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56" name="Line 30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57" name="Line 30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58" name="Line 30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59" name="Line 30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60" name="Line 30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61" name="Line 30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62" name="Line 30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63" name="Line 30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64" name="Line 30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65" name="Line 30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66" name="Line 31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67" name="Line 31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68" name="Line 31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69" name="Line 31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70" name="Line 31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71" name="Line 31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72" name="Line 31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73" name="Line 31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74" name="Line 31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75" name="Line 31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76" name="Line 32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77" name="Line 32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78" name="Line 32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79" name="Line 32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80" name="Line 32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81" name="Line 32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82" name="Line 32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83" name="Line 32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84" name="Line 32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85" name="Line 33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86" name="Line 33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87" name="Line 33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88" name="Line 33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89" name="Line 34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90" name="Line 34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91" name="Line 34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92" name="Line 34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93" name="Line 34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94" name="Line 34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95" name="Line 34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96" name="Line 34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97" name="Line 34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98" name="Line 34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99" name="Line 35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100" name="Line 35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01" name="Line 35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02" name="Line 36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03" name="Line 36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04" name="Line 36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05" name="Line 36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06" name="Line 36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07" name="Line 36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08" name="Line 36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09" name="Line 36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10" name="Line 36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11" name="Line 36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12" name="Line 37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13" name="Line 37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14" name="Line 37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15" name="Line 37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16" name="Line 38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17" name="Line 38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18" name="Line 38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19" name="Line 38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20" name="Line 38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21" name="Line 38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22" name="Line 38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23" name="Line 39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24" name="Line 39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25" name="Line 39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26" name="Line 39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27" name="Line 39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28" name="Line 39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29" name="Line 39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30" name="Line 39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31" name="Line 39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32" name="Line 39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33" name="Line 40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34" name="Line 40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35" name="Line 40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36" name="Line 40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37" name="Line 40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38" name="Line 40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39" name="Line 40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40" name="Line 40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41" name="Line 40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42" name="Line 40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43" name="Line 41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44" name="Line 41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45" name="Line 41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2146" name="Line 420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2147" name="Line 421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2148" name="Line 422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2149" name="Line 423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2150" name="Line 424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2151" name="Line 425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152" name="Line 426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153" name="Line 427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154" name="Line 428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155" name="Line 429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156" name="Line 430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157" name="Line 431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158" name="Line 432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159" name="Line 433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160" name="Line 435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161" name="Line 30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162" name="Line 31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163" name="Line 32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164" name="Line 33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165" name="Line 34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166" name="Line 35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167" name="Line 36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168" name="Line 37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169" name="Line 38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170" name="Line 39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171" name="Line 40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172" name="Line 41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173" name="Line 42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174" name="Line 43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175" name="Line 44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176" name="Line 5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177" name="Line 5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178" name="Line 5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179" name="Line 5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180" name="Line 5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181" name="Line 5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182" name="Line 5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183" name="Line 6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184" name="Line 6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185" name="Line 6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186" name="Line 6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187" name="Line 6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188" name="Line 6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189" name="Line 6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190" name="Line 6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191" name="Line 6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192" name="Line 6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193" name="Line 7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194" name="Line 7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195" name="Line 7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196" name="Line 7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197" name="Line 7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198" name="Line 7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199" name="Line 7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200" name="Line 7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201" name="Line 7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202" name="Line 7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203" name="Line 8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204" name="Line 8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205" name="Line 8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206" name="Line 9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207" name="Line 9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208" name="Line 9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209" name="Line 9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210" name="Line 9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211" name="Line 9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212" name="Line 9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213" name="Line 9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214" name="Line 9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215" name="Line 9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216" name="Line 10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217" name="Line 10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218" name="Line 10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219" name="Line 10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220" name="Line 10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21" name="Line 19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22" name="Line 19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23" name="Line 19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24" name="Line 19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25" name="Line 19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26" name="Line 19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27" name="Line 20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28" name="Line 20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29" name="Line 20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30" name="Line 20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31" name="Line 20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32" name="Line 20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33" name="Line 20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34" name="Line 20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35" name="Line 20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36" name="Line 21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37" name="Line 21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38" name="Line 21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39" name="Line 22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40" name="Line 22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41" name="Line 22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42" name="Line 22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43" name="Line 22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44" name="Line 22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45" name="Line 22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46" name="Line 22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47" name="Line 22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48" name="Line 22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49" name="Line 23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50" name="Line 23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51" name="Line 23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52" name="Line 23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53" name="Line 23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54" name="Line 23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55" name="Line 23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56" name="Line 23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57" name="Line 23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58" name="Line 23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59" name="Line 24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60" name="Line 24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61" name="Line 24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62" name="Line 24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63" name="Line 24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64" name="Line 24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65" name="Line 24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2266" name="Line 254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2267" name="Line 255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2268" name="Line 256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2269" name="Line 257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2270" name="Line 258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2271" name="Line 259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272" name="Line 260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273" name="Line 261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274" name="Line 262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275" name="Line 263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276" name="Line 264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277" name="Line 265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278" name="Line 266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279" name="Line 267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280" name="Line 269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2281" name="Line 276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2282" name="Line 277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2283" name="Line 278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2284" name="Line 279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2285" name="Line 280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2286" name="Line 281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2287" name="Line 282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2288" name="Line 283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2289" name="Line 284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2290" name="Line 285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2291" name="Line 286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2292" name="Line 287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2293" name="Line 288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2294" name="Line 289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2295" name="Line 291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296" name="Line 30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297" name="Line 30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298" name="Line 30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299" name="Line 30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00" name="Line 30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01" name="Line 30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02" name="Line 30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03" name="Line 30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04" name="Line 30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05" name="Line 30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06" name="Line 31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07" name="Line 31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08" name="Line 31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09" name="Line 31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10" name="Line 31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11" name="Line 31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12" name="Line 31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13" name="Line 31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14" name="Line 31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15" name="Line 31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16" name="Line 32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17" name="Line 32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18" name="Line 32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19" name="Line 32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20" name="Line 32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21" name="Line 32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22" name="Line 32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23" name="Line 32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24" name="Line 32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25" name="Line 33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26" name="Line 33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27" name="Line 33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28" name="Line 33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29" name="Line 34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30" name="Line 34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31" name="Line 34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32" name="Line 34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33" name="Line 34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34" name="Line 34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35" name="Line 34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36" name="Line 34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37" name="Line 34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38" name="Line 34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39" name="Line 35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40" name="Line 35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41" name="Line 35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42" name="Line 36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43" name="Line 36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44" name="Line 36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45" name="Line 36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46" name="Line 36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47" name="Line 36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48" name="Line 36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49" name="Line 36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50" name="Line 36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51" name="Line 36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52" name="Line 37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53" name="Line 37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54" name="Line 37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55" name="Line 37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56" name="Line 38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57" name="Line 38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58" name="Line 38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59" name="Line 38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60" name="Line 38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61" name="Line 38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62" name="Line 38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63" name="Line 39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64" name="Line 39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65" name="Line 39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66" name="Line 39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67" name="Line 39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68" name="Line 39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69" name="Line 39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70" name="Line 39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71" name="Line 39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72" name="Line 39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73" name="Line 40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74" name="Line 40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75" name="Line 40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76" name="Line 40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77" name="Line 40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78" name="Line 40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79" name="Line 40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80" name="Line 40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81" name="Line 40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82" name="Line 40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83" name="Line 41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84" name="Line 41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85" name="Line 41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2386" name="Line 420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2387" name="Line 421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2388" name="Line 422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2389" name="Line 423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2390" name="Line 424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2391" name="Line 425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392" name="Line 426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393" name="Line 427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394" name="Line 428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395" name="Line 429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396" name="Line 430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397" name="Line 431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398" name="Line 432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399" name="Line 433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400" name="Line 435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401" name="Line 30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402" name="Line 31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403" name="Line 32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404" name="Line 33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405" name="Line 34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406" name="Line 35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407" name="Line 36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408" name="Line 37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409" name="Line 38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410" name="Line 39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411" name="Line 40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412" name="Line 41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413" name="Line 42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414" name="Line 43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415" name="Line 44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16" name="Line 5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17" name="Line 5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18" name="Line 5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19" name="Line 5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20" name="Line 5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21" name="Line 5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22" name="Line 5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23" name="Line 6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24" name="Line 6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25" name="Line 6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26" name="Line 6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27" name="Line 6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28" name="Line 6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29" name="Line 6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30" name="Line 6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31" name="Line 6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32" name="Line 6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33" name="Line 7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34" name="Line 7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35" name="Line 7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36" name="Line 7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37" name="Line 7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38" name="Line 7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39" name="Line 7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40" name="Line 7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41" name="Line 7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42" name="Line 7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43" name="Line 8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44" name="Line 8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45" name="Line 8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46" name="Line 9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47" name="Line 9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48" name="Line 9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49" name="Line 9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50" name="Line 9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51" name="Line 9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52" name="Line 9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53" name="Line 9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54" name="Line 9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55" name="Line 9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56" name="Line 10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57" name="Line 10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58" name="Line 10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59" name="Line 10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60" name="Line 10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461" name="Line 19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462" name="Line 19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463" name="Line 19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464" name="Line 19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465" name="Line 19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466" name="Line 19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467" name="Line 20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468" name="Line 20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469" name="Line 20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470" name="Line 20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471" name="Line 20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472" name="Line 20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473" name="Line 20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474" name="Line 20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475" name="Line 20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476" name="Line 21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477" name="Line 21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478" name="Line 21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479" name="Line 22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480" name="Line 22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481" name="Line 22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482" name="Line 22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483" name="Line 22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484" name="Line 22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485" name="Line 22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486" name="Line 22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487" name="Line 22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488" name="Line 22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489" name="Line 23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490" name="Line 23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491" name="Line 23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492" name="Line 23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493" name="Line 23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494" name="Line 23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495" name="Line 23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496" name="Line 23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497" name="Line 23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498" name="Line 23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499" name="Line 24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500" name="Line 24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501" name="Line 24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502" name="Line 24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503" name="Line 24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504" name="Line 24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505" name="Line 24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2506" name="Line 254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2507" name="Line 255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2508" name="Line 256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2509" name="Line 257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2510" name="Line 258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2511" name="Line 259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512" name="Line 260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513" name="Line 261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514" name="Line 262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515" name="Line 263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516" name="Line 264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517" name="Line 265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518" name="Line 266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519" name="Line 267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520" name="Line 269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2521" name="Line 276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2522" name="Line 277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2523" name="Line 278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2524" name="Line 279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2525" name="Line 280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2526" name="Line 281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2527" name="Line 282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2528" name="Line 283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2529" name="Line 284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2530" name="Line 285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2531" name="Line 286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2532" name="Line 287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2533" name="Line 288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2534" name="Line 289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2535" name="Line 291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36" name="Line 30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37" name="Line 30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38" name="Line 30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39" name="Line 30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40" name="Line 30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41" name="Line 30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42" name="Line 30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43" name="Line 30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44" name="Line 30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45" name="Line 30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46" name="Line 31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47" name="Line 31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48" name="Line 31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49" name="Line 31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50" name="Line 31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51" name="Line 31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52" name="Line 31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53" name="Line 31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54" name="Line 31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55" name="Line 31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56" name="Line 32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57" name="Line 32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58" name="Line 32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59" name="Line 32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60" name="Line 32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61" name="Line 32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62" name="Line 32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63" name="Line 32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64" name="Line 32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65" name="Line 33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66" name="Line 33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67" name="Line 33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68" name="Line 33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69" name="Line 34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70" name="Line 34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71" name="Line 34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72" name="Line 34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73" name="Line 34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74" name="Line 34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75" name="Line 34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76" name="Line 34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77" name="Line 34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78" name="Line 34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79" name="Line 35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80" name="Line 35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581" name="Line 35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582" name="Line 36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583" name="Line 36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584" name="Line 36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585" name="Line 36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586" name="Line 36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587" name="Line 36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588" name="Line 36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589" name="Line 36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590" name="Line 36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591" name="Line 36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592" name="Line 37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593" name="Line 37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594" name="Line 37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595" name="Line 37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596" name="Line 38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597" name="Line 38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598" name="Line 38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599" name="Line 38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600" name="Line 38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601" name="Line 38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602" name="Line 38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603" name="Line 39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604" name="Line 39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605" name="Line 39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606" name="Line 39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607" name="Line 39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608" name="Line 39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609" name="Line 39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610" name="Line 39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611" name="Line 39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612" name="Line 39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613" name="Line 40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614" name="Line 40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615" name="Line 40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616" name="Line 40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617" name="Line 40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618" name="Line 40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619" name="Line 40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620" name="Line 40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621" name="Line 40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622" name="Line 40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623" name="Line 41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624" name="Line 41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625" name="Line 41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2626" name="Line 420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2627" name="Line 421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2628" name="Line 422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2629" name="Line 423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2630" name="Line 424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2631" name="Line 425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632" name="Line 426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633" name="Line 427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634" name="Line 428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635" name="Line 429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636" name="Line 430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637" name="Line 431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638" name="Line 432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639" name="Line 433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640" name="Line 435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641" name="Line 30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642" name="Line 31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643" name="Line 32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644" name="Line 33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645" name="Line 34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646" name="Line 35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647" name="Line 36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648" name="Line 37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649" name="Line 38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650" name="Line 39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651" name="Line 40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652" name="Line 41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653" name="Line 42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654" name="Line 43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655" name="Line 44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56" name="Line 5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57" name="Line 5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58" name="Line 5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59" name="Line 5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60" name="Line 5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61" name="Line 5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62" name="Line 5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63" name="Line 6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64" name="Line 6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65" name="Line 6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66" name="Line 6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67" name="Line 6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68" name="Line 6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69" name="Line 6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70" name="Line 6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71" name="Line 6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72" name="Line 6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73" name="Line 7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74" name="Line 7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75" name="Line 7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76" name="Line 7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77" name="Line 7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78" name="Line 7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79" name="Line 7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80" name="Line 7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81" name="Line 7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82" name="Line 7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83" name="Line 8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84" name="Line 8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85" name="Line 8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86" name="Line 9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87" name="Line 9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88" name="Line 9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89" name="Line 9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90" name="Line 9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91" name="Line 9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92" name="Line 9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93" name="Line 9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94" name="Line 9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95" name="Line 9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96" name="Line 10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97" name="Line 10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98" name="Line 10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99" name="Line 10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700" name="Line 10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01" name="Line 19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02" name="Line 19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03" name="Line 19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04" name="Line 19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05" name="Line 19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06" name="Line 19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07" name="Line 20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08" name="Line 20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09" name="Line 20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10" name="Line 20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11" name="Line 20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12" name="Line 20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13" name="Line 20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14" name="Line 20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15" name="Line 20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16" name="Line 21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17" name="Line 21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18" name="Line 21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19" name="Line 22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20" name="Line 22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21" name="Line 22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22" name="Line 22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23" name="Line 22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24" name="Line 22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25" name="Line 22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26" name="Line 22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27" name="Line 22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28" name="Line 22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29" name="Line 23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30" name="Line 23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31" name="Line 23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32" name="Line 23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33" name="Line 23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34" name="Line 23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35" name="Line 23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36" name="Line 23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37" name="Line 23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38" name="Line 23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39" name="Line 24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40" name="Line 24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41" name="Line 24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42" name="Line 24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43" name="Line 24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44" name="Line 24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45" name="Line 24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2746" name="Line 254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2747" name="Line 255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2748" name="Line 256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2749" name="Line 257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2750" name="Line 258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2751" name="Line 259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752" name="Line 260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753" name="Line 261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754" name="Line 262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755" name="Line 263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756" name="Line 264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757" name="Line 265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758" name="Line 266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759" name="Line 267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760" name="Line 269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2761" name="Line 276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2762" name="Line 277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2763" name="Line 278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2764" name="Line 279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2765" name="Line 280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2766" name="Line 281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2767" name="Line 282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2768" name="Line 283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2769" name="Line 284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2770" name="Line 285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2771" name="Line 286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2772" name="Line 287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2773" name="Line 288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2774" name="Line 289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2775" name="Line 291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776" name="Line 30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777" name="Line 30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778" name="Line 30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779" name="Line 30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780" name="Line 30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781" name="Line 30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782" name="Line 30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783" name="Line 30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784" name="Line 30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785" name="Line 30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786" name="Line 31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787" name="Line 31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788" name="Line 31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789" name="Line 31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790" name="Line 31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791" name="Line 31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792" name="Line 31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793" name="Line 31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794" name="Line 31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795" name="Line 31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796" name="Line 32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797" name="Line 32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798" name="Line 32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799" name="Line 32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800" name="Line 32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801" name="Line 32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802" name="Line 32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803" name="Line 32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804" name="Line 32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805" name="Line 33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806" name="Line 33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807" name="Line 33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808" name="Line 33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809" name="Line 34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810" name="Line 34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811" name="Line 34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812" name="Line 34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813" name="Line 34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814" name="Line 34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815" name="Line 34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816" name="Line 34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817" name="Line 34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818" name="Line 34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819" name="Line 35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820" name="Line 35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21" name="Line 35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22" name="Line 36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23" name="Line 36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24" name="Line 36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25" name="Line 36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26" name="Line 36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27" name="Line 36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28" name="Line 36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29" name="Line 36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30" name="Line 36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31" name="Line 36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32" name="Line 37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33" name="Line 37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34" name="Line 37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35" name="Line 37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36" name="Line 38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37" name="Line 38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38" name="Line 38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39" name="Line 38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40" name="Line 38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41" name="Line 38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42" name="Line 38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43" name="Line 39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44" name="Line 39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45" name="Line 39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46" name="Line 39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47" name="Line 39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48" name="Line 39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49" name="Line 39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50" name="Line 39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51" name="Line 39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52" name="Line 39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53" name="Line 40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54" name="Line 40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55" name="Line 40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56" name="Line 40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57" name="Line 40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58" name="Line 40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59" name="Line 40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60" name="Line 40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61" name="Line 40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62" name="Line 40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63" name="Line 41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64" name="Line 41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65" name="Line 41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2866" name="Line 420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2867" name="Line 421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2868" name="Line 422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2869" name="Line 423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2870" name="Line 424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2871" name="Line 425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872" name="Line 426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873" name="Line 427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874" name="Line 428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875" name="Line 429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876" name="Line 430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877" name="Line 431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878" name="Line 432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879" name="Line 433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880" name="Line 435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881" name="Line 30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882" name="Line 31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883" name="Line 32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884" name="Line 33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885" name="Line 34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886" name="Line 35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887" name="Line 36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888" name="Line 37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889" name="Line 38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890" name="Line 39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891" name="Line 40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892" name="Line 41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893" name="Line 42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894" name="Line 43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895" name="Line 44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896" name="Line 5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897" name="Line 5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898" name="Line 5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899" name="Line 5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00" name="Line 5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01" name="Line 5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02" name="Line 5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03" name="Line 6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04" name="Line 6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05" name="Line 6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06" name="Line 6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07" name="Line 6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08" name="Line 6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09" name="Line 6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10" name="Line 6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11" name="Line 6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12" name="Line 6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13" name="Line 7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14" name="Line 7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15" name="Line 7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16" name="Line 7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17" name="Line 7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18" name="Line 7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19" name="Line 7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20" name="Line 7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21" name="Line 7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22" name="Line 7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23" name="Line 8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24" name="Line 8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25" name="Line 8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26" name="Line 9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27" name="Line 9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28" name="Line 9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29" name="Line 9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30" name="Line 9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31" name="Line 9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32" name="Line 9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33" name="Line 9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34" name="Line 9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35" name="Line 9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36" name="Line 10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37" name="Line 10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38" name="Line 10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39" name="Line 10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40" name="Line 10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941" name="Line 19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942" name="Line 19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943" name="Line 19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944" name="Line 19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945" name="Line 19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946" name="Line 19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947" name="Line 20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948" name="Line 20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949" name="Line 20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950" name="Line 20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951" name="Line 20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952" name="Line 20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953" name="Line 20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954" name="Line 20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955" name="Line 20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956" name="Line 21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957" name="Line 21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958" name="Line 21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959" name="Line 22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960" name="Line 22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961" name="Line 22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962" name="Line 22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963" name="Line 22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964" name="Line 22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965" name="Line 22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966" name="Line 22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967" name="Line 22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968" name="Line 22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969" name="Line 23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970" name="Line 23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971" name="Line 23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972" name="Line 23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973" name="Line 23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974" name="Line 23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975" name="Line 23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976" name="Line 23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977" name="Line 23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978" name="Line 23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979" name="Line 24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980" name="Line 24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981" name="Line 24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982" name="Line 24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983" name="Line 24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984" name="Line 24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985" name="Line 24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2986" name="Line 254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2987" name="Line 255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2988" name="Line 256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2989" name="Line 257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2990" name="Line 258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2991" name="Line 259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992" name="Line 260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993" name="Line 261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994" name="Line 262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995" name="Line 263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996" name="Line 264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997" name="Line 265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998" name="Line 266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999" name="Line 267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3000" name="Line 269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3001" name="Line 276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3002" name="Line 277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3003" name="Line 278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3004" name="Line 279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3005" name="Line 280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3006" name="Line 281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007" name="Line 282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008" name="Line 283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009" name="Line 284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010" name="Line 285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011" name="Line 286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012" name="Line 287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013" name="Line 288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014" name="Line 289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015" name="Line 291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016" name="Line 30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017" name="Line 30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018" name="Line 30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019" name="Line 30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020" name="Line 30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021" name="Line 30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022" name="Line 30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023" name="Line 30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024" name="Line 30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025" name="Line 30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026" name="Line 31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027" name="Line 31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028" name="Line 31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029" name="Line 31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030" name="Line 31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031" name="Line 31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032" name="Line 31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033" name="Line 31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034" name="Line 31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035" name="Line 31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036" name="Line 32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037" name="Line 32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038" name="Line 32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039" name="Line 32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040" name="Line 32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041" name="Line 32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042" name="Line 32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043" name="Line 32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044" name="Line 32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045" name="Line 33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046" name="Line 33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047" name="Line 33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048" name="Line 33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049" name="Line 34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050" name="Line 34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051" name="Line 34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052" name="Line 34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053" name="Line 34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054" name="Line 34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055" name="Line 34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056" name="Line 34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057" name="Line 34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058" name="Line 34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059" name="Line 35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060" name="Line 35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061" name="Line 35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062" name="Line 36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063" name="Line 36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064" name="Line 36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065" name="Line 36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066" name="Line 36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067" name="Line 36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068" name="Line 36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069" name="Line 36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070" name="Line 36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071" name="Line 36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072" name="Line 37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073" name="Line 37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074" name="Line 37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075" name="Line 37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076" name="Line 38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077" name="Line 38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078" name="Line 38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079" name="Line 38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080" name="Line 38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081" name="Line 38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082" name="Line 38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083" name="Line 39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084" name="Line 39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085" name="Line 39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086" name="Line 39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087" name="Line 39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088" name="Line 39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089" name="Line 39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090" name="Line 39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091" name="Line 39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092" name="Line 39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093" name="Line 40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094" name="Line 40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095" name="Line 40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096" name="Line 40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097" name="Line 40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098" name="Line 40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099" name="Line 40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100" name="Line 40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101" name="Line 40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102" name="Line 40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103" name="Line 41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104" name="Line 41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105" name="Line 41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3106" name="Line 420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3107" name="Line 421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3108" name="Line 422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3109" name="Line 423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3110" name="Line 424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3111" name="Line 425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3112" name="Line 426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3113" name="Line 427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3114" name="Line 428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3115" name="Line 429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3116" name="Line 430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3117" name="Line 431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3118" name="Line 432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3119" name="Line 433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3120" name="Line 435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121" name="Line 30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122" name="Line 31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123" name="Line 32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124" name="Line 33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125" name="Line 34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126" name="Line 35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3127" name="Line 36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3128" name="Line 37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3129" name="Line 38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3130" name="Line 39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3131" name="Line 40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3132" name="Line 41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3133" name="Line 42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3134" name="Line 43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3135" name="Line 44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136" name="Line 5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137" name="Line 5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138" name="Line 5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139" name="Line 5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140" name="Line 5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141" name="Line 5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142" name="Line 5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143" name="Line 6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144" name="Line 6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145" name="Line 6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146" name="Line 6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147" name="Line 6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148" name="Line 6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149" name="Line 6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150" name="Line 6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151" name="Line 6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152" name="Line 6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153" name="Line 7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154" name="Line 7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155" name="Line 7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156" name="Line 7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157" name="Line 7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158" name="Line 7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159" name="Line 7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160" name="Line 7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161" name="Line 7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162" name="Line 7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163" name="Line 8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164" name="Line 8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165" name="Line 8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166" name="Line 9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167" name="Line 9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168" name="Line 9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169" name="Line 9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170" name="Line 9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171" name="Line 9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172" name="Line 9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173" name="Line 9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174" name="Line 9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175" name="Line 9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176" name="Line 10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177" name="Line 10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178" name="Line 10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179" name="Line 10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180" name="Line 10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181" name="Line 19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182" name="Line 19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183" name="Line 19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184" name="Line 19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185" name="Line 19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186" name="Line 19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187" name="Line 20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188" name="Line 20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189" name="Line 20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190" name="Line 20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191" name="Line 20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192" name="Line 20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193" name="Line 20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194" name="Line 20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195" name="Line 20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196" name="Line 21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197" name="Line 21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198" name="Line 21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199" name="Line 22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200" name="Line 22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201" name="Line 22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202" name="Line 22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203" name="Line 22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204" name="Line 22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205" name="Line 22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206" name="Line 22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207" name="Line 22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208" name="Line 22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209" name="Line 23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210" name="Line 23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211" name="Line 23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212" name="Line 23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213" name="Line 23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214" name="Line 23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215" name="Line 23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216" name="Line 23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217" name="Line 23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218" name="Line 23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219" name="Line 24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220" name="Line 24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221" name="Line 24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222" name="Line 24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223" name="Line 24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224" name="Line 24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225" name="Line 24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3226" name="Line 254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3227" name="Line 255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3228" name="Line 256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3229" name="Line 257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3230" name="Line 258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3231" name="Line 259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3232" name="Line 260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3233" name="Line 261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3234" name="Line 262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3235" name="Line 263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3236" name="Line 264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3237" name="Line 265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3238" name="Line 266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3239" name="Line 267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3240" name="Line 269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3241" name="Line 276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3242" name="Line 277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3243" name="Line 278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3244" name="Line 279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3245" name="Line 280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3246" name="Line 281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247" name="Line 282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248" name="Line 283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249" name="Line 284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250" name="Line 285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251" name="Line 286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252" name="Line 287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253" name="Line 288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254" name="Line 289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255" name="Line 291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256" name="Line 30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257" name="Line 30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258" name="Line 30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259" name="Line 30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260" name="Line 30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261" name="Line 30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262" name="Line 30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263" name="Line 30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264" name="Line 30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265" name="Line 30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266" name="Line 31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267" name="Line 31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268" name="Line 31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269" name="Line 31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270" name="Line 31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271" name="Line 31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272" name="Line 31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273" name="Line 31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274" name="Line 31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275" name="Line 31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276" name="Line 32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277" name="Line 32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278" name="Line 32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279" name="Line 32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280" name="Line 32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281" name="Line 32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282" name="Line 32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283" name="Line 32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284" name="Line 32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285" name="Line 33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286" name="Line 33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287" name="Line 33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288" name="Line 33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289" name="Line 34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290" name="Line 34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291" name="Line 34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292" name="Line 34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293" name="Line 34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294" name="Line 34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295" name="Line 34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296" name="Line 34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297" name="Line 34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298" name="Line 34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299" name="Line 35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300" name="Line 35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301" name="Line 35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302" name="Line 36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303" name="Line 36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304" name="Line 36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305" name="Line 36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306" name="Line 36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307" name="Line 36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308" name="Line 36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309" name="Line 36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310" name="Line 36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311" name="Line 36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312" name="Line 37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313" name="Line 37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314" name="Line 37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315" name="Line 37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316" name="Line 38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317" name="Line 38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318" name="Line 38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319" name="Line 38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320" name="Line 38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321" name="Line 38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322" name="Line 38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323" name="Line 39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324" name="Line 39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325" name="Line 39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326" name="Line 39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327" name="Line 39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328" name="Line 39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329" name="Line 39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330" name="Line 39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331" name="Line 39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332" name="Line 39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333" name="Line 40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334" name="Line 40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335" name="Line 40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336" name="Line 40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337" name="Line 40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338" name="Line 40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339" name="Line 40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340" name="Line 40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341" name="Line 40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342" name="Line 40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343" name="Line 41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344" name="Line 41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345" name="Line 41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3346" name="Line 420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3347" name="Line 421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3348" name="Line 422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3349" name="Line 423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3350" name="Line 424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3351" name="Line 425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3352" name="Line 426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3353" name="Line 427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3354" name="Line 428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3355" name="Line 429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3356" name="Line 430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3357" name="Line 431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3358" name="Line 432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3359" name="Line 433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3360" name="Line 435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361" name="Line 30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362" name="Line 31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363" name="Line 32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364" name="Line 33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365" name="Line 34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366" name="Line 35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3367" name="Line 36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3368" name="Line 37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3369" name="Line 38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3370" name="Line 39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3371" name="Line 40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3372" name="Line 41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3373" name="Line 42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3374" name="Line 43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3375" name="Line 44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376" name="Line 5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377" name="Line 5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378" name="Line 5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379" name="Line 5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380" name="Line 5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381" name="Line 5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382" name="Line 5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383" name="Line 6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384" name="Line 6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385" name="Line 6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386" name="Line 6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387" name="Line 6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388" name="Line 6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389" name="Line 6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390" name="Line 6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391" name="Line 6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392" name="Line 6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393" name="Line 7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394" name="Line 7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395" name="Line 7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396" name="Line 7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397" name="Line 7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398" name="Line 7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399" name="Line 7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400" name="Line 7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401" name="Line 7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402" name="Line 7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403" name="Line 8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404" name="Line 8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405" name="Line 8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406" name="Line 9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407" name="Line 9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408" name="Line 9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409" name="Line 9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410" name="Line 9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411" name="Line 9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412" name="Line 9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413" name="Line 9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414" name="Line 9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415" name="Line 9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416" name="Line 10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417" name="Line 10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418" name="Line 10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419" name="Line 10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420" name="Line 10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421" name="Line 19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422" name="Line 19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423" name="Line 19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424" name="Line 19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425" name="Line 19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426" name="Line 19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427" name="Line 20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428" name="Line 20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429" name="Line 20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430" name="Line 20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431" name="Line 20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432" name="Line 20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433" name="Line 20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434" name="Line 20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435" name="Line 20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436" name="Line 21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437" name="Line 21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438" name="Line 21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439" name="Line 22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440" name="Line 22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441" name="Line 22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442" name="Line 22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443" name="Line 22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444" name="Line 22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445" name="Line 22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446" name="Line 22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447" name="Line 22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448" name="Line 22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449" name="Line 23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450" name="Line 23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451" name="Line 23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452" name="Line 23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453" name="Line 23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454" name="Line 23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455" name="Line 23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456" name="Line 23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457" name="Line 23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458" name="Line 23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459" name="Line 24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460" name="Line 24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461" name="Line 24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462" name="Line 24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463" name="Line 24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464" name="Line 24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465" name="Line 24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3466" name="Line 254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3467" name="Line 255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3468" name="Line 256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3469" name="Line 257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3470" name="Line 258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3471" name="Line 259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3472" name="Line 260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3473" name="Line 261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3474" name="Line 262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3475" name="Line 263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3476" name="Line 264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3477" name="Line 265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3478" name="Line 266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3479" name="Line 267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3480" name="Line 269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3481" name="Line 276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3482" name="Line 277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3483" name="Line 278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3484" name="Line 279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3485" name="Line 280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3486" name="Line 281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487" name="Line 282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488" name="Line 283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489" name="Line 284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490" name="Line 285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491" name="Line 286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492" name="Line 287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493" name="Line 288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494" name="Line 289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495" name="Line 291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496" name="Line 30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497" name="Line 30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498" name="Line 30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499" name="Line 30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500" name="Line 30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501" name="Line 30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502" name="Line 30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503" name="Line 30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504" name="Line 30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505" name="Line 30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506" name="Line 31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507" name="Line 31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508" name="Line 31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509" name="Line 31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510" name="Line 31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511" name="Line 31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512" name="Line 31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513" name="Line 31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514" name="Line 31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515" name="Line 31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516" name="Line 32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517" name="Line 32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518" name="Line 32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519" name="Line 32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520" name="Line 32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521" name="Line 32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522" name="Line 32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523" name="Line 32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524" name="Line 32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525" name="Line 33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526" name="Line 33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527" name="Line 33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528" name="Line 33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529" name="Line 34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530" name="Line 34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531" name="Line 34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532" name="Line 34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533" name="Line 34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534" name="Line 34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535" name="Line 34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536" name="Line 34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537" name="Line 34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538" name="Line 34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539" name="Line 35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540" name="Line 35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541" name="Line 35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542" name="Line 36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543" name="Line 36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544" name="Line 36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545" name="Line 36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546" name="Line 36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547" name="Line 36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548" name="Line 36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549" name="Line 36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550" name="Line 36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551" name="Line 36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552" name="Line 37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553" name="Line 37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554" name="Line 37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555" name="Line 37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556" name="Line 38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557" name="Line 38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558" name="Line 38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559" name="Line 38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560" name="Line 38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561" name="Line 38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562" name="Line 38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563" name="Line 39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564" name="Line 39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565" name="Line 39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566" name="Line 39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567" name="Line 39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568" name="Line 39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569" name="Line 39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570" name="Line 39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571" name="Line 39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572" name="Line 39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573" name="Line 40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574" name="Line 40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575" name="Line 40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576" name="Line 40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577" name="Line 40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578" name="Line 40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579" name="Line 40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580" name="Line 40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581" name="Line 40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582" name="Line 40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583" name="Line 41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584" name="Line 41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585" name="Line 41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3586" name="Line 420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3587" name="Line 421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3588" name="Line 422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3589" name="Line 423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3590" name="Line 424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3591" name="Line 425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3592" name="Line 426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3593" name="Line 427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3594" name="Line 428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3595" name="Line 429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3596" name="Line 430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3597" name="Line 431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3598" name="Line 432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3599" name="Line 433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3600" name="Line 435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601" name="Line 30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602" name="Line 31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603" name="Line 32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604" name="Line 33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605" name="Line 34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606" name="Line 35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3607" name="Line 36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3608" name="Line 37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3609" name="Line 38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3610" name="Line 39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3611" name="Line 40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3612" name="Line 41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3613" name="Line 42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3614" name="Line 43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3615" name="Line 44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616" name="Line 5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617" name="Line 5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618" name="Line 5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619" name="Line 5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620" name="Line 5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621" name="Line 5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622" name="Line 5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623" name="Line 6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624" name="Line 6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625" name="Line 6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626" name="Line 6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627" name="Line 6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628" name="Line 6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629" name="Line 6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630" name="Line 6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631" name="Line 6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632" name="Line 6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633" name="Line 7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634" name="Line 7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635" name="Line 7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636" name="Line 7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637" name="Line 7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638" name="Line 7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639" name="Line 7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640" name="Line 7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641" name="Line 7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642" name="Line 7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643" name="Line 8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644" name="Line 8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645" name="Line 8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646" name="Line 9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647" name="Line 9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648" name="Line 9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649" name="Line 9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650" name="Line 9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651" name="Line 9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652" name="Line 9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653" name="Line 9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654" name="Line 9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655" name="Line 9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656" name="Line 10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657" name="Line 10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658" name="Line 10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659" name="Line 10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660" name="Line 10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661" name="Line 19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662" name="Line 19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663" name="Line 19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664" name="Line 19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665" name="Line 19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666" name="Line 19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667" name="Line 20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668" name="Line 20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669" name="Line 20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670" name="Line 20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671" name="Line 20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672" name="Line 20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673" name="Line 20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674" name="Line 20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675" name="Line 20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676" name="Line 21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677" name="Line 21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678" name="Line 21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679" name="Line 22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680" name="Line 22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681" name="Line 22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682" name="Line 22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683" name="Line 22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684" name="Line 22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685" name="Line 22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686" name="Line 22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687" name="Line 22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688" name="Line 22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689" name="Line 23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690" name="Line 23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691" name="Line 23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692" name="Line 23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693" name="Line 23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694" name="Line 23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695" name="Line 23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696" name="Line 23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697" name="Line 23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698" name="Line 23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699" name="Line 24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700" name="Line 24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701" name="Line 24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702" name="Line 24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703" name="Line 24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704" name="Line 24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705" name="Line 24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3706" name="Line 254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3707" name="Line 255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3708" name="Line 256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3709" name="Line 257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3710" name="Line 258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3711" name="Line 259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3712" name="Line 260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3713" name="Line 261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3714" name="Line 262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3715" name="Line 263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3716" name="Line 264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3717" name="Line 265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3718" name="Line 266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3719" name="Line 267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3720" name="Line 269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3721" name="Line 276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3722" name="Line 277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3723" name="Line 278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3724" name="Line 279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3725" name="Line 280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3726" name="Line 281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727" name="Line 282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728" name="Line 283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729" name="Line 284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730" name="Line 285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731" name="Line 286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732" name="Line 287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733" name="Line 288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734" name="Line 289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735" name="Line 291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736" name="Line 30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737" name="Line 30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738" name="Line 30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739" name="Line 30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740" name="Line 30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741" name="Line 30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742" name="Line 30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743" name="Line 30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744" name="Line 30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745" name="Line 30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746" name="Line 31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747" name="Line 31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748" name="Line 31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749" name="Line 31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750" name="Line 31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751" name="Line 31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752" name="Line 31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753" name="Line 31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754" name="Line 31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755" name="Line 31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756" name="Line 32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757" name="Line 32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758" name="Line 32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759" name="Line 32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760" name="Line 32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761" name="Line 32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762" name="Line 32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763" name="Line 32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764" name="Line 32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765" name="Line 33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766" name="Line 33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767" name="Line 33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768" name="Line 33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769" name="Line 34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770" name="Line 34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771" name="Line 34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772" name="Line 34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773" name="Line 34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774" name="Line 34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775" name="Line 34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776" name="Line 34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777" name="Line 34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778" name="Line 34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779" name="Line 35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780" name="Line 35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781" name="Line 35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782" name="Line 36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783" name="Line 36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784" name="Line 36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785" name="Line 36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786" name="Line 36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787" name="Line 36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788" name="Line 36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789" name="Line 36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790" name="Line 36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791" name="Line 36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792" name="Line 37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793" name="Line 37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794" name="Line 37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795" name="Line 37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796" name="Line 38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797" name="Line 38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798" name="Line 38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799" name="Line 38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800" name="Line 38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801" name="Line 38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802" name="Line 38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803" name="Line 39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804" name="Line 39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805" name="Line 39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806" name="Line 39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807" name="Line 39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808" name="Line 39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809" name="Line 39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810" name="Line 39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811" name="Line 39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812" name="Line 39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813" name="Line 40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814" name="Line 40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815" name="Line 40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816" name="Line 40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817" name="Line 40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818" name="Line 40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819" name="Line 40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820" name="Line 40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821" name="Line 40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822" name="Line 40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823" name="Line 41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824" name="Line 41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825" name="Line 41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3826" name="Line 420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3827" name="Line 421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3828" name="Line 422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3829" name="Line 423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3830" name="Line 424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3831" name="Line 425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3832" name="Line 426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3833" name="Line 427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3834" name="Line 428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3835" name="Line 429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3836" name="Line 430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3837" name="Line 431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3838" name="Line 432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3839" name="Line 433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3840" name="Line 435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841" name="Line 30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842" name="Line 31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843" name="Line 32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844" name="Line 33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845" name="Line 34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846" name="Line 35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3847" name="Line 36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3848" name="Line 37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3849" name="Line 38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3850" name="Line 39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3851" name="Line 40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3852" name="Line 41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3853" name="Line 42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3854" name="Line 43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3855" name="Line 44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856" name="Line 5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857" name="Line 5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858" name="Line 5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859" name="Line 5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860" name="Line 5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861" name="Line 5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862" name="Line 5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863" name="Line 6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864" name="Line 6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865" name="Line 6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866" name="Line 6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867" name="Line 6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868" name="Line 6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869" name="Line 6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870" name="Line 6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871" name="Line 6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872" name="Line 6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873" name="Line 7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874" name="Line 7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875" name="Line 7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876" name="Line 7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877" name="Line 7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878" name="Line 7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879" name="Line 7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880" name="Line 7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881" name="Line 7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882" name="Line 7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883" name="Line 8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884" name="Line 8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885" name="Line 8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886" name="Line 9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887" name="Line 9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888" name="Line 9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889" name="Line 9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890" name="Line 9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891" name="Line 9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892" name="Line 9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893" name="Line 9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894" name="Line 9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895" name="Line 9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896" name="Line 10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897" name="Line 10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898" name="Line 10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899" name="Line 10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900" name="Line 10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901" name="Line 19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902" name="Line 19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903" name="Line 19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904" name="Line 19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905" name="Line 19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906" name="Line 19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907" name="Line 20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908" name="Line 20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909" name="Line 20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910" name="Line 20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911" name="Line 20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912" name="Line 20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913" name="Line 20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914" name="Line 20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915" name="Line 20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916" name="Line 21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917" name="Line 21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918" name="Line 21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919" name="Line 22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920" name="Line 22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921" name="Line 22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922" name="Line 22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923" name="Line 22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924" name="Line 22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925" name="Line 22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926" name="Line 22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927" name="Line 22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928" name="Line 22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929" name="Line 23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930" name="Line 23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931" name="Line 23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932" name="Line 23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933" name="Line 23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934" name="Line 23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935" name="Line 23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936" name="Line 23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937" name="Line 23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938" name="Line 23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939" name="Line 24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940" name="Line 24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941" name="Line 24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942" name="Line 24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943" name="Line 24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944" name="Line 24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945" name="Line 24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3946" name="Line 254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3947" name="Line 255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3948" name="Line 256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3949" name="Line 257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3950" name="Line 258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3951" name="Line 259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3952" name="Line 260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3953" name="Line 261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3954" name="Line 262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3955" name="Line 263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3956" name="Line 264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3957" name="Line 265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3958" name="Line 266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3959" name="Line 267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3960" name="Line 269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3961" name="Line 276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3962" name="Line 277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3963" name="Line 278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3964" name="Line 279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3965" name="Line 280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3966" name="Line 281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967" name="Line 282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968" name="Line 283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969" name="Line 284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970" name="Line 285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971" name="Line 286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972" name="Line 287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973" name="Line 288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974" name="Line 289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975" name="Line 291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976" name="Line 30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977" name="Line 30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978" name="Line 30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979" name="Line 30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980" name="Line 30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981" name="Line 30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982" name="Line 30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983" name="Line 30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984" name="Line 30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985" name="Line 30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986" name="Line 31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987" name="Line 31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988" name="Line 31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989" name="Line 31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990" name="Line 31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991" name="Line 31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992" name="Line 31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993" name="Line 31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994" name="Line 31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995" name="Line 31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996" name="Line 32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997" name="Line 32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998" name="Line 32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999" name="Line 32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000" name="Line 32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001" name="Line 32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002" name="Line 32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003" name="Line 32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004" name="Line 32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005" name="Line 33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006" name="Line 33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007" name="Line 33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008" name="Line 33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009" name="Line 34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010" name="Line 34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011" name="Line 34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012" name="Line 34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013" name="Line 34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014" name="Line 34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015" name="Line 34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016" name="Line 34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017" name="Line 34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018" name="Line 34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019" name="Line 35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020" name="Line 35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021" name="Line 35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022" name="Line 36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023" name="Line 36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024" name="Line 36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025" name="Line 36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026" name="Line 36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027" name="Line 36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028" name="Line 36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029" name="Line 36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030" name="Line 36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031" name="Line 36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032" name="Line 37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033" name="Line 37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034" name="Line 37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035" name="Line 37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036" name="Line 38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037" name="Line 38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038" name="Line 38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039" name="Line 38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040" name="Line 38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041" name="Line 38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042" name="Line 38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043" name="Line 39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044" name="Line 39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045" name="Line 39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046" name="Line 39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047" name="Line 39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048" name="Line 39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049" name="Line 39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050" name="Line 39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051" name="Line 39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052" name="Line 39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053" name="Line 40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054" name="Line 40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055" name="Line 40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056" name="Line 40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057" name="Line 40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058" name="Line 40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059" name="Line 40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060" name="Line 40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061" name="Line 40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062" name="Line 40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063" name="Line 41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064" name="Line 41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065" name="Line 41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4066" name="Line 420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4067" name="Line 421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4068" name="Line 422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4069" name="Line 423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4070" name="Line 424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4071" name="Line 425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4072" name="Line 426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4073" name="Line 427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4074" name="Line 428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4075" name="Line 429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4076" name="Line 430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4077" name="Line 431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4078" name="Line 432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4079" name="Line 433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4080" name="Line 435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081" name="Line 9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082" name="Line 10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083" name="Line 11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084" name="Line 12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085" name="Line 13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086" name="Line 14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4087" name="Line 15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4088" name="Line 16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4089" name="Line 17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4090" name="Line 18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4091" name="Line 19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4092" name="Line 20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4093" name="Line 21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4094" name="Line 22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4095" name="Line 23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096" name="Line 3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097" name="Line 3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098" name="Line 3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099" name="Line 3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100" name="Line 3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101" name="Line 3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102" name="Line 3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103" name="Line 3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104" name="Line 4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105" name="Line 4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106" name="Line 4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107" name="Line 4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108" name="Line 4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109" name="Line 4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110" name="Line 4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111" name="Line 4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112" name="Line 4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113" name="Line 4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114" name="Line 5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115" name="Line 5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116" name="Line 5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117" name="Line 5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118" name="Line 5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119" name="Line 5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120" name="Line 5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121" name="Line 5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122" name="Line 5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123" name="Line 6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124" name="Line 6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125" name="Line 6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126" name="Line 6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127" name="Line 7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128" name="Line 7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129" name="Line 7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130" name="Line 7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131" name="Line 7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132" name="Line 7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133" name="Line 7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134" name="Line 7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135" name="Line 7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136" name="Line 7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137" name="Line 8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138" name="Line 8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139" name="Line 8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140" name="Line 8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141" name="Line 9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142" name="Line 9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143" name="Line 9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144" name="Line 9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145" name="Line 9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146" name="Line 9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147" name="Line 9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148" name="Line 9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149" name="Line 9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150" name="Line 10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151" name="Line 10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152" name="Line 10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153" name="Line 10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154" name="Line 10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155" name="Line 10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156" name="Line 11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157" name="Line 11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158" name="Line 11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159" name="Line 11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160" name="Line 11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161" name="Line 11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162" name="Line 12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163" name="Line 12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164" name="Line 12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165" name="Line 12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166" name="Line 12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167" name="Line 12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168" name="Line 12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169" name="Line 12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170" name="Line 12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171" name="Line 12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172" name="Line 13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173" name="Line 13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174" name="Line 13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175" name="Line 13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176" name="Line 13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177" name="Line 13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178" name="Line 13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179" name="Line 13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180" name="Line 13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181" name="Line 13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182" name="Line 14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183" name="Line 14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184" name="Line 14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185" name="Line 14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4186" name="Line 151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4187" name="Line 152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4188" name="Line 153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4189" name="Line 154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4190" name="Line 155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4191" name="Line 156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4192" name="Line 157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4193" name="Line 158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4194" name="Line 159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4195" name="Line 160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4196" name="Line 161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4197" name="Line 162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4198" name="Line 163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4199" name="Line 164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4200" name="Line 166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4201" name="Line 173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4202" name="Line 174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4203" name="Line 175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4204" name="Line 176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4205" name="Line 177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4206" name="Line 178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4207" name="Line 179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4208" name="Line 180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4209" name="Line 181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4210" name="Line 182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4211" name="Line 183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4212" name="Line 184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4213" name="Line 185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4214" name="Line 186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4215" name="Line 188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216" name="Line 19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217" name="Line 19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218" name="Line 19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219" name="Line 20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220" name="Line 20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221" name="Line 20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222" name="Line 20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223" name="Line 20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224" name="Line 20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225" name="Line 20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226" name="Line 20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227" name="Line 20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228" name="Line 20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229" name="Line 21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230" name="Line 21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231" name="Line 21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232" name="Line 21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233" name="Line 21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234" name="Line 21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235" name="Line 21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236" name="Line 21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237" name="Line 21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238" name="Line 21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239" name="Line 22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240" name="Line 22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241" name="Line 22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242" name="Line 22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243" name="Line 22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244" name="Line 22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245" name="Line 22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246" name="Line 23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247" name="Line 23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248" name="Line 23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249" name="Line 23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250" name="Line 23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251" name="Line 23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252" name="Line 24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253" name="Line 24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254" name="Line 24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255" name="Line 24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256" name="Line 24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257" name="Line 24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258" name="Line 24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259" name="Line 24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260" name="Line 24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261" name="Line 25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262" name="Line 25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263" name="Line 25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264" name="Line 25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265" name="Line 26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266" name="Line 26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267" name="Line 26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268" name="Line 26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269" name="Line 26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270" name="Line 26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271" name="Line 26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272" name="Line 26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273" name="Line 26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274" name="Line 26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275" name="Line 27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276" name="Line 28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277" name="Line 28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278" name="Line 28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279" name="Line 28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280" name="Line 28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281" name="Line 28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282" name="Line 28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283" name="Line 28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284" name="Line 28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285" name="Line 28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286" name="Line 29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287" name="Line 29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288" name="Line 29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289" name="Line 29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290" name="Line 29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291" name="Line 29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292" name="Line 29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293" name="Line 29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294" name="Line 29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295" name="Line 29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296" name="Line 30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297" name="Line 30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298" name="Line 30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299" name="Line 30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300" name="Line 30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301" name="Line 30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302" name="Line 30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303" name="Line 30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304" name="Line 30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305" name="Line 31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4306" name="Line 317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4307" name="Line 318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4308" name="Line 319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4309" name="Line 320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4310" name="Line 321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4311" name="Line 322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4312" name="Line 323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4313" name="Line 324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4314" name="Line 325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4315" name="Line 326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4316" name="Line 327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4317" name="Line 328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4318" name="Line 329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4319" name="Line 330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4320" name="Line 332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321" name="Line 30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322" name="Line 31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323" name="Line 32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324" name="Line 33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325" name="Line 34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326" name="Line 35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4327" name="Line 36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4328" name="Line 37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4329" name="Line 38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4330" name="Line 39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4331" name="Line 40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4332" name="Line 41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4333" name="Line 42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4334" name="Line 43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4335" name="Line 44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336" name="Line 5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337" name="Line 5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338" name="Line 5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339" name="Line 5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340" name="Line 5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341" name="Line 5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342" name="Line 5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343" name="Line 6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344" name="Line 6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345" name="Line 6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346" name="Line 6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347" name="Line 6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348" name="Line 6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349" name="Line 6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350" name="Line 6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351" name="Line 6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352" name="Line 6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353" name="Line 7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354" name="Line 7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355" name="Line 7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356" name="Line 7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357" name="Line 7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358" name="Line 7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359" name="Line 7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360" name="Line 7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361" name="Line 7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362" name="Line 7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363" name="Line 8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364" name="Line 8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365" name="Line 8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366" name="Line 9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367" name="Line 9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368" name="Line 9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369" name="Line 9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370" name="Line 9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371" name="Line 9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372" name="Line 9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373" name="Line 9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374" name="Line 9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375" name="Line 9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376" name="Line 10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377" name="Line 10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378" name="Line 10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379" name="Line 10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380" name="Line 10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381" name="Line 19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382" name="Line 19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383" name="Line 19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384" name="Line 19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385" name="Line 19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386" name="Line 19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387" name="Line 20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388" name="Line 20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389" name="Line 20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390" name="Line 20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391" name="Line 20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392" name="Line 20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393" name="Line 20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394" name="Line 20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395" name="Line 20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396" name="Line 21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397" name="Line 21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398" name="Line 21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399" name="Line 22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400" name="Line 22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401" name="Line 22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402" name="Line 22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403" name="Line 22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404" name="Line 22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405" name="Line 22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406" name="Line 22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407" name="Line 22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408" name="Line 22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409" name="Line 23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410" name="Line 23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411" name="Line 23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412" name="Line 23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413" name="Line 23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414" name="Line 23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415" name="Line 23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416" name="Line 23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417" name="Line 23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418" name="Line 23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419" name="Line 24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420" name="Line 24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421" name="Line 24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422" name="Line 24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423" name="Line 24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424" name="Line 24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425" name="Line 24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4426" name="Line 254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4427" name="Line 255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4428" name="Line 256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4429" name="Line 257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4430" name="Line 258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4431" name="Line 259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4432" name="Line 260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4433" name="Line 261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4434" name="Line 262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4435" name="Line 263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4436" name="Line 264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4437" name="Line 265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4438" name="Line 266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4439" name="Line 267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4440" name="Line 269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4441" name="Line 276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4442" name="Line 277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4443" name="Line 278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4444" name="Line 279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4445" name="Line 280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4446" name="Line 281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4447" name="Line 282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4448" name="Line 283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4449" name="Line 284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4450" name="Line 285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4451" name="Line 286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4452" name="Line 287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4453" name="Line 288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4454" name="Line 289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4455" name="Line 291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456" name="Line 30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457" name="Line 30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458" name="Line 30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459" name="Line 30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460" name="Line 30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461" name="Line 30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462" name="Line 30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463" name="Line 30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464" name="Line 30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465" name="Line 30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466" name="Line 31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467" name="Line 31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468" name="Line 31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469" name="Line 31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470" name="Line 31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471" name="Line 31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472" name="Line 31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473" name="Line 31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474" name="Line 31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475" name="Line 31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476" name="Line 32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477" name="Line 32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478" name="Line 32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479" name="Line 32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480" name="Line 32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481" name="Line 32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482" name="Line 32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483" name="Line 32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484" name="Line 32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485" name="Line 33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486" name="Line 33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487" name="Line 33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488" name="Line 33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489" name="Line 34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490" name="Line 34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491" name="Line 34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492" name="Line 34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493" name="Line 34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494" name="Line 34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495" name="Line 34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496" name="Line 34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497" name="Line 34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498" name="Line 34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499" name="Line 35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500" name="Line 35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501" name="Line 35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502" name="Line 36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503" name="Line 36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504" name="Line 36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505" name="Line 36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506" name="Line 36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507" name="Line 36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508" name="Line 36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509" name="Line 36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510" name="Line 36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511" name="Line 36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512" name="Line 37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513" name="Line 37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514" name="Line 37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515" name="Line 37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516" name="Line 38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517" name="Line 38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518" name="Line 38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519" name="Line 38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520" name="Line 38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521" name="Line 38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522" name="Line 38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523" name="Line 39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524" name="Line 39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525" name="Line 39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526" name="Line 39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527" name="Line 39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528" name="Line 39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529" name="Line 39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530" name="Line 39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531" name="Line 39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532" name="Line 39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533" name="Line 40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534" name="Line 40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535" name="Line 40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536" name="Line 40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537" name="Line 40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538" name="Line 40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539" name="Line 40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540" name="Line 40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541" name="Line 40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542" name="Line 40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543" name="Line 41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544" name="Line 41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545" name="Line 41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4546" name="Line 420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4547" name="Line 421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4548" name="Line 422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4549" name="Line 423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4550" name="Line 424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4551" name="Line 425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4552" name="Line 426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4553" name="Line 427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4554" name="Line 428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4555" name="Line 429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4556" name="Line 430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4557" name="Line 431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4558" name="Line 432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4559" name="Line 433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4560" name="Line 435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1" name="Line 7"/>
        <xdr:cNvSpPr>
          <a:spLocks/>
        </xdr:cNvSpPr>
      </xdr:nvSpPr>
      <xdr:spPr>
        <a:xfrm flipV="1">
          <a:off x="3133725" y="3648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2" name="Line 8"/>
        <xdr:cNvSpPr>
          <a:spLocks/>
        </xdr:cNvSpPr>
      </xdr:nvSpPr>
      <xdr:spPr>
        <a:xfrm flipV="1">
          <a:off x="3133725" y="3648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3" name="Line 9"/>
        <xdr:cNvSpPr>
          <a:spLocks/>
        </xdr:cNvSpPr>
      </xdr:nvSpPr>
      <xdr:spPr>
        <a:xfrm flipV="1">
          <a:off x="3133725" y="3648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4" name="Line 10"/>
        <xdr:cNvSpPr>
          <a:spLocks/>
        </xdr:cNvSpPr>
      </xdr:nvSpPr>
      <xdr:spPr>
        <a:xfrm flipV="1">
          <a:off x="3133725" y="3648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5" name="Line 19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6" name="Line 20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7" name="Line 21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8" name="Line 22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9" name="Line 23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0" name="Line 24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1" name="Line 25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2" name="Line 26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3" name="Line 27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4" name="Line 28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5" name="Line 29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6" name="Line 30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7" name="Line 31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8" name="Line 32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9" name="Line 33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0" name="Line 34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1" name="Line 35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2" name="Line 36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3" name="Line 37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4" name="Line 38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5" name="Line 39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6" name="Line 40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7" name="Line 41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8" name="Line 42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9" name="Line 43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0" name="Line 44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1" name="Line 45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2" name="Line 47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3" name="Line 48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4" name="Line 49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5" name="Line 54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6" name="Line 55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7" name="Line 56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8" name="Line 57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39" name="Line 62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0" name="Line 63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1" name="Line 64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2" name="Line 65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3" name="Line 70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4" name="Line 71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5" name="Line 72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6" name="Line 73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120a90.gyosei.nishi.or.jp\share\00&#24066;&#38263;&#20107;&#21209;&#37096;&#23616;\0026&#20581;&#24247;&#31119;&#31049;&#23616;\002630&#31119;&#31049;&#37096;\00263011&#20171;&#35703;&#20445;&#38522;&#35506;\00263011&#20171;&#35703;&#20445;&#38522;&#35506;_&#19968;&#33324;\&#26376;&#22577;\H29\04-&#32102;&#20184;\&#24179;&#25104;30&#24180;1&#26376;&#26376;&#22577;&#65288;&#32102;&#20184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様式２償還"/>
      <sheetName val="様式２の２償還"/>
      <sheetName val="様式２の３償還"/>
      <sheetName val="様式２の４償還"/>
      <sheetName val="様式２の５償還"/>
      <sheetName val="様式2現物"/>
      <sheetName val="様式2の2現物"/>
      <sheetName val="様式2の3現物"/>
      <sheetName val="様式2の4現物"/>
      <sheetName val="様式2の5現物"/>
      <sheetName val="様式2"/>
      <sheetName val="様式2の2"/>
      <sheetName val="様式2の３"/>
      <sheetName val="様式2の４"/>
      <sheetName val="様式2の５"/>
    </sheetNames>
    <sheetDataSet>
      <sheetData sheetId="0">
        <row r="25">
          <cell r="F25">
            <v>39</v>
          </cell>
          <cell r="G25">
            <v>35</v>
          </cell>
          <cell r="I25">
            <v>0</v>
          </cell>
          <cell r="J25">
            <v>46</v>
          </cell>
          <cell r="K25">
            <v>25</v>
          </cell>
          <cell r="L25">
            <v>32</v>
          </cell>
          <cell r="M25">
            <v>16</v>
          </cell>
          <cell r="N25">
            <v>10</v>
          </cell>
        </row>
        <row r="26">
          <cell r="F26">
            <v>35</v>
          </cell>
          <cell r="G26">
            <v>38</v>
          </cell>
          <cell r="I26">
            <v>0</v>
          </cell>
          <cell r="J26">
            <v>34</v>
          </cell>
          <cell r="K26">
            <v>16</v>
          </cell>
          <cell r="L26">
            <v>24</v>
          </cell>
          <cell r="M26">
            <v>4</v>
          </cell>
          <cell r="N26">
            <v>4</v>
          </cell>
        </row>
        <row r="111">
          <cell r="F111">
            <v>1031468</v>
          </cell>
          <cell r="G111">
            <v>894182</v>
          </cell>
          <cell r="I111">
            <v>0</v>
          </cell>
          <cell r="J111">
            <v>1325044</v>
          </cell>
          <cell r="K111">
            <v>891209</v>
          </cell>
          <cell r="L111">
            <v>906604</v>
          </cell>
          <cell r="M111">
            <v>678983</v>
          </cell>
          <cell r="N111">
            <v>342758</v>
          </cell>
        </row>
        <row r="112">
          <cell r="F112">
            <v>4405170</v>
          </cell>
          <cell r="G112">
            <v>3510820</v>
          </cell>
          <cell r="I112">
            <v>0</v>
          </cell>
          <cell r="J112">
            <v>3177094</v>
          </cell>
          <cell r="K112">
            <v>1771782</v>
          </cell>
          <cell r="L112">
            <v>2788028</v>
          </cell>
          <cell r="M112">
            <v>170580</v>
          </cell>
          <cell r="N112">
            <v>567460</v>
          </cell>
        </row>
        <row r="155">
          <cell r="F155">
            <v>908704</v>
          </cell>
          <cell r="G155">
            <v>790600</v>
          </cell>
          <cell r="I155">
            <v>0</v>
          </cell>
          <cell r="J155">
            <v>1168568</v>
          </cell>
          <cell r="K155">
            <v>802085</v>
          </cell>
          <cell r="L155">
            <v>793248</v>
          </cell>
          <cell r="M155">
            <v>577035</v>
          </cell>
          <cell r="N155">
            <v>302866</v>
          </cell>
        </row>
        <row r="156">
          <cell r="F156">
            <v>3884212</v>
          </cell>
          <cell r="G156">
            <v>3068759</v>
          </cell>
          <cell r="I156">
            <v>0</v>
          </cell>
          <cell r="J156">
            <v>2771094</v>
          </cell>
          <cell r="K156">
            <v>1584203</v>
          </cell>
          <cell r="L156">
            <v>2419674</v>
          </cell>
          <cell r="M156">
            <v>149322</v>
          </cell>
          <cell r="N156">
            <v>510714</v>
          </cell>
        </row>
      </sheetData>
      <sheetData sheetId="5">
        <row r="11">
          <cell r="F11">
            <v>454</v>
          </cell>
          <cell r="G11">
            <v>327</v>
          </cell>
          <cell r="I11">
            <v>0</v>
          </cell>
          <cell r="J11">
            <v>1567</v>
          </cell>
          <cell r="K11">
            <v>952</v>
          </cell>
          <cell r="L11">
            <v>848</v>
          </cell>
          <cell r="M11">
            <v>488</v>
          </cell>
          <cell r="N11">
            <v>574</v>
          </cell>
        </row>
        <row r="12">
          <cell r="F12">
            <v>0</v>
          </cell>
          <cell r="G12">
            <v>2</v>
          </cell>
          <cell r="I12">
            <v>0</v>
          </cell>
          <cell r="J12">
            <v>4</v>
          </cell>
          <cell r="K12">
            <v>13</v>
          </cell>
          <cell r="L12">
            <v>22</v>
          </cell>
          <cell r="M12">
            <v>57</v>
          </cell>
          <cell r="N12">
            <v>150</v>
          </cell>
        </row>
        <row r="13">
          <cell r="F13">
            <v>206</v>
          </cell>
          <cell r="G13">
            <v>376</v>
          </cell>
          <cell r="I13">
            <v>0</v>
          </cell>
          <cell r="J13">
            <v>720</v>
          </cell>
          <cell r="K13">
            <v>511</v>
          </cell>
          <cell r="L13">
            <v>488</v>
          </cell>
          <cell r="M13">
            <v>336</v>
          </cell>
          <cell r="N13">
            <v>396</v>
          </cell>
        </row>
        <row r="14">
          <cell r="F14">
            <v>19</v>
          </cell>
          <cell r="G14">
            <v>36</v>
          </cell>
          <cell r="I14">
            <v>0</v>
          </cell>
          <cell r="J14">
            <v>57</v>
          </cell>
          <cell r="K14">
            <v>53</v>
          </cell>
          <cell r="L14">
            <v>45</v>
          </cell>
          <cell r="M14">
            <v>24</v>
          </cell>
          <cell r="N14">
            <v>29</v>
          </cell>
        </row>
        <row r="15">
          <cell r="F15">
            <v>234</v>
          </cell>
          <cell r="G15">
            <v>452</v>
          </cell>
          <cell r="I15">
            <v>0</v>
          </cell>
          <cell r="J15">
            <v>1083</v>
          </cell>
          <cell r="K15">
            <v>937</v>
          </cell>
          <cell r="L15">
            <v>1035</v>
          </cell>
          <cell r="M15">
            <v>771</v>
          </cell>
          <cell r="N15">
            <v>826</v>
          </cell>
        </row>
        <row r="17">
          <cell r="F17">
            <v>366</v>
          </cell>
          <cell r="G17">
            <v>369</v>
          </cell>
          <cell r="I17">
            <v>0</v>
          </cell>
          <cell r="J17">
            <v>1164</v>
          </cell>
          <cell r="K17">
            <v>646</v>
          </cell>
          <cell r="L17">
            <v>569</v>
          </cell>
          <cell r="M17">
            <v>223</v>
          </cell>
          <cell r="N17">
            <v>181</v>
          </cell>
        </row>
        <row r="18">
          <cell r="F18">
            <v>226</v>
          </cell>
          <cell r="G18">
            <v>243</v>
          </cell>
          <cell r="I18">
            <v>0</v>
          </cell>
          <cell r="J18">
            <v>422</v>
          </cell>
          <cell r="K18">
            <v>230</v>
          </cell>
          <cell r="L18">
            <v>230</v>
          </cell>
          <cell r="M18">
            <v>95</v>
          </cell>
          <cell r="N18">
            <v>57</v>
          </cell>
        </row>
        <row r="20">
          <cell r="F20">
            <v>11</v>
          </cell>
          <cell r="G20">
            <v>27</v>
          </cell>
          <cell r="I20">
            <v>0</v>
          </cell>
          <cell r="J20">
            <v>174</v>
          </cell>
          <cell r="K20">
            <v>184</v>
          </cell>
          <cell r="L20">
            <v>284</v>
          </cell>
          <cell r="M20">
            <v>138</v>
          </cell>
          <cell r="N20">
            <v>89</v>
          </cell>
        </row>
        <row r="21">
          <cell r="F21">
            <v>0</v>
          </cell>
          <cell r="G21">
            <v>1</v>
          </cell>
          <cell r="I21">
            <v>0</v>
          </cell>
          <cell r="J21">
            <v>13</v>
          </cell>
          <cell r="K21">
            <v>9</v>
          </cell>
          <cell r="L21">
            <v>39</v>
          </cell>
          <cell r="M21">
            <v>20</v>
          </cell>
          <cell r="N21">
            <v>28</v>
          </cell>
        </row>
        <row r="22">
          <cell r="F22">
            <v>0</v>
          </cell>
          <cell r="G22">
            <v>0</v>
          </cell>
          <cell r="I22">
            <v>0</v>
          </cell>
          <cell r="J22">
            <v>0</v>
          </cell>
          <cell r="K22">
            <v>2</v>
          </cell>
          <cell r="L22">
            <v>1</v>
          </cell>
          <cell r="M22">
            <v>0</v>
          </cell>
          <cell r="N22">
            <v>2</v>
          </cell>
        </row>
        <row r="24">
          <cell r="F24">
            <v>935</v>
          </cell>
          <cell r="G24">
            <v>1166</v>
          </cell>
          <cell r="I24">
            <v>0</v>
          </cell>
          <cell r="J24">
            <v>1771</v>
          </cell>
          <cell r="K24">
            <v>1286</v>
          </cell>
          <cell r="L24">
            <v>1168</v>
          </cell>
          <cell r="M24">
            <v>662</v>
          </cell>
          <cell r="N24">
            <v>634</v>
          </cell>
        </row>
        <row r="25">
          <cell r="F25">
            <v>0</v>
          </cell>
          <cell r="G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F26">
            <v>0</v>
          </cell>
          <cell r="G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F27">
            <v>106</v>
          </cell>
          <cell r="G27">
            <v>149</v>
          </cell>
          <cell r="I27">
            <v>0</v>
          </cell>
          <cell r="J27">
            <v>239</v>
          </cell>
          <cell r="K27">
            <v>183</v>
          </cell>
          <cell r="L27">
            <v>183</v>
          </cell>
          <cell r="M27">
            <v>146</v>
          </cell>
          <cell r="N27">
            <v>116</v>
          </cell>
        </row>
        <row r="28">
          <cell r="F28">
            <v>1695</v>
          </cell>
          <cell r="G28">
            <v>1754</v>
          </cell>
          <cell r="I28">
            <v>0</v>
          </cell>
          <cell r="J28">
            <v>3050</v>
          </cell>
          <cell r="K28">
            <v>1715</v>
          </cell>
          <cell r="L28">
            <v>1443</v>
          </cell>
          <cell r="M28">
            <v>712</v>
          </cell>
          <cell r="N28">
            <v>647</v>
          </cell>
        </row>
        <row r="30">
          <cell r="F30">
            <v>0</v>
          </cell>
          <cell r="G30">
            <v>0</v>
          </cell>
          <cell r="I30">
            <v>0</v>
          </cell>
          <cell r="J30">
            <v>15</v>
          </cell>
          <cell r="K30">
            <v>11</v>
          </cell>
          <cell r="L30">
            <v>14</v>
          </cell>
          <cell r="M30">
            <v>7</v>
          </cell>
          <cell r="N30">
            <v>1</v>
          </cell>
        </row>
        <row r="31">
          <cell r="F31">
            <v>0</v>
          </cell>
          <cell r="G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F32">
            <v>0</v>
          </cell>
          <cell r="G32">
            <v>0</v>
          </cell>
          <cell r="I32">
            <v>0</v>
          </cell>
          <cell r="J32">
            <v>695</v>
          </cell>
          <cell r="K32">
            <v>386</v>
          </cell>
          <cell r="L32">
            <v>342</v>
          </cell>
          <cell r="M32">
            <v>141</v>
          </cell>
          <cell r="N32">
            <v>77</v>
          </cell>
        </row>
        <row r="33">
          <cell r="F33">
            <v>2</v>
          </cell>
          <cell r="G33">
            <v>11</v>
          </cell>
          <cell r="I33">
            <v>0</v>
          </cell>
          <cell r="J33">
            <v>46</v>
          </cell>
          <cell r="K33">
            <v>31</v>
          </cell>
          <cell r="L33">
            <v>69</v>
          </cell>
          <cell r="M33">
            <v>38</v>
          </cell>
          <cell r="N33">
            <v>35</v>
          </cell>
        </row>
        <row r="34">
          <cell r="F34">
            <v>3</v>
          </cell>
          <cell r="G34">
            <v>6</v>
          </cell>
          <cell r="I34">
            <v>0</v>
          </cell>
          <cell r="J34">
            <v>21</v>
          </cell>
          <cell r="K34">
            <v>11</v>
          </cell>
          <cell r="L34">
            <v>12</v>
          </cell>
          <cell r="M34">
            <v>17</v>
          </cell>
          <cell r="N34">
            <v>6</v>
          </cell>
        </row>
        <row r="35">
          <cell r="F35">
            <v>0</v>
          </cell>
          <cell r="G35">
            <v>6</v>
          </cell>
          <cell r="I35">
            <v>0</v>
          </cell>
          <cell r="J35">
            <v>73</v>
          </cell>
          <cell r="K35">
            <v>82</v>
          </cell>
          <cell r="L35">
            <v>97</v>
          </cell>
          <cell r="M35">
            <v>40</v>
          </cell>
          <cell r="N35">
            <v>35</v>
          </cell>
        </row>
        <row r="36">
          <cell r="F36">
            <v>0</v>
          </cell>
          <cell r="G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F37">
            <v>0</v>
          </cell>
          <cell r="G37">
            <v>0</v>
          </cell>
          <cell r="I37">
            <v>0</v>
          </cell>
          <cell r="J37">
            <v>1</v>
          </cell>
          <cell r="K37">
            <v>2</v>
          </cell>
          <cell r="L37">
            <v>9</v>
          </cell>
          <cell r="M37">
            <v>16</v>
          </cell>
          <cell r="N37">
            <v>21</v>
          </cell>
        </row>
        <row r="38">
          <cell r="F38">
            <v>0</v>
          </cell>
          <cell r="G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40">
          <cell r="F40">
            <v>0</v>
          </cell>
          <cell r="G40">
            <v>0</v>
          </cell>
          <cell r="I40">
            <v>0</v>
          </cell>
          <cell r="J40">
            <v>17</v>
          </cell>
          <cell r="K40">
            <v>69</v>
          </cell>
          <cell r="L40">
            <v>554</v>
          </cell>
          <cell r="M40">
            <v>500</v>
          </cell>
          <cell r="N40">
            <v>450</v>
          </cell>
        </row>
        <row r="41">
          <cell r="F41">
            <v>0</v>
          </cell>
          <cell r="G41">
            <v>0</v>
          </cell>
          <cell r="I41">
            <v>0</v>
          </cell>
          <cell r="J41">
            <v>148</v>
          </cell>
          <cell r="K41">
            <v>177</v>
          </cell>
          <cell r="L41">
            <v>271</v>
          </cell>
          <cell r="M41">
            <v>184</v>
          </cell>
          <cell r="N41">
            <v>167</v>
          </cell>
        </row>
        <row r="42">
          <cell r="F42">
            <v>0</v>
          </cell>
          <cell r="G42">
            <v>0</v>
          </cell>
          <cell r="I42">
            <v>0</v>
          </cell>
          <cell r="J42">
            <v>0</v>
          </cell>
          <cell r="K42">
            <v>0</v>
          </cell>
          <cell r="L42">
            <v>4</v>
          </cell>
          <cell r="M42">
            <v>15</v>
          </cell>
          <cell r="N42">
            <v>63</v>
          </cell>
        </row>
        <row r="55">
          <cell r="F55">
            <v>775344</v>
          </cell>
          <cell r="G55">
            <v>743082</v>
          </cell>
          <cell r="I55">
            <v>0</v>
          </cell>
          <cell r="J55">
            <v>6237114</v>
          </cell>
          <cell r="K55">
            <v>5990428</v>
          </cell>
          <cell r="L55">
            <v>7693759</v>
          </cell>
          <cell r="M55">
            <v>5589762</v>
          </cell>
          <cell r="N55">
            <v>7402180</v>
          </cell>
        </row>
        <row r="56">
          <cell r="F56">
            <v>0</v>
          </cell>
          <cell r="G56">
            <v>5294</v>
          </cell>
          <cell r="I56">
            <v>0</v>
          </cell>
          <cell r="J56">
            <v>20755</v>
          </cell>
          <cell r="K56">
            <v>76760</v>
          </cell>
          <cell r="L56">
            <v>115183</v>
          </cell>
          <cell r="M56">
            <v>359444</v>
          </cell>
          <cell r="N56">
            <v>940597</v>
          </cell>
        </row>
        <row r="57">
          <cell r="F57">
            <v>523507</v>
          </cell>
          <cell r="G57">
            <v>1298105</v>
          </cell>
          <cell r="I57">
            <v>0</v>
          </cell>
          <cell r="J57">
            <v>2779630</v>
          </cell>
          <cell r="K57">
            <v>2076318</v>
          </cell>
          <cell r="L57">
            <v>2180187</v>
          </cell>
          <cell r="M57">
            <v>1582016</v>
          </cell>
          <cell r="N57">
            <v>2164994</v>
          </cell>
        </row>
        <row r="58">
          <cell r="F58">
            <v>53610</v>
          </cell>
          <cell r="G58">
            <v>128578</v>
          </cell>
          <cell r="I58">
            <v>0</v>
          </cell>
          <cell r="J58">
            <v>227213</v>
          </cell>
          <cell r="K58">
            <v>216337</v>
          </cell>
          <cell r="L58">
            <v>188496</v>
          </cell>
          <cell r="M58">
            <v>84952</v>
          </cell>
          <cell r="N58">
            <v>89064</v>
          </cell>
        </row>
        <row r="59">
          <cell r="F59">
            <v>172573</v>
          </cell>
          <cell r="G59">
            <v>364675</v>
          </cell>
          <cell r="I59">
            <v>0</v>
          </cell>
          <cell r="J59">
            <v>899081</v>
          </cell>
          <cell r="K59">
            <v>778924</v>
          </cell>
          <cell r="L59">
            <v>886967</v>
          </cell>
          <cell r="M59">
            <v>670438</v>
          </cell>
          <cell r="N59">
            <v>713659</v>
          </cell>
        </row>
        <row r="61">
          <cell r="F61">
            <v>752684</v>
          </cell>
          <cell r="G61">
            <v>1407295</v>
          </cell>
          <cell r="I61">
            <v>0</v>
          </cell>
          <cell r="J61">
            <v>6496920</v>
          </cell>
          <cell r="K61">
            <v>4363043</v>
          </cell>
          <cell r="L61">
            <v>4653402</v>
          </cell>
          <cell r="M61">
            <v>1962656</v>
          </cell>
          <cell r="N61">
            <v>1612441</v>
          </cell>
        </row>
        <row r="62">
          <cell r="F62">
            <v>496450</v>
          </cell>
          <cell r="G62">
            <v>1028082</v>
          </cell>
          <cell r="I62">
            <v>0</v>
          </cell>
          <cell r="J62">
            <v>2207784</v>
          </cell>
          <cell r="K62">
            <v>1456675</v>
          </cell>
          <cell r="L62">
            <v>1785569</v>
          </cell>
          <cell r="M62">
            <v>808056</v>
          </cell>
          <cell r="N62">
            <v>581730</v>
          </cell>
        </row>
        <row r="64">
          <cell r="F64">
            <v>23816</v>
          </cell>
          <cell r="G64">
            <v>120564</v>
          </cell>
          <cell r="I64">
            <v>0</v>
          </cell>
          <cell r="J64">
            <v>877588</v>
          </cell>
          <cell r="K64">
            <v>1151787</v>
          </cell>
          <cell r="L64">
            <v>2534150</v>
          </cell>
          <cell r="M64">
            <v>1405361</v>
          </cell>
          <cell r="N64">
            <v>760996</v>
          </cell>
        </row>
        <row r="65">
          <cell r="F65">
            <v>0</v>
          </cell>
          <cell r="G65">
            <v>6489</v>
          </cell>
          <cell r="I65">
            <v>0</v>
          </cell>
          <cell r="J65">
            <v>104124</v>
          </cell>
          <cell r="K65">
            <v>39590</v>
          </cell>
          <cell r="L65">
            <v>329082</v>
          </cell>
          <cell r="M65">
            <v>164257</v>
          </cell>
          <cell r="N65">
            <v>182804</v>
          </cell>
        </row>
        <row r="66">
          <cell r="F66">
            <v>0</v>
          </cell>
          <cell r="G66">
            <v>0</v>
          </cell>
          <cell r="I66">
            <v>0</v>
          </cell>
          <cell r="J66">
            <v>0</v>
          </cell>
          <cell r="K66">
            <v>18970</v>
          </cell>
          <cell r="L66">
            <v>7796</v>
          </cell>
          <cell r="M66">
            <v>0</v>
          </cell>
          <cell r="N66">
            <v>28433</v>
          </cell>
        </row>
        <row r="68">
          <cell r="F68">
            <v>621054</v>
          </cell>
          <cell r="G68">
            <v>945322</v>
          </cell>
          <cell r="I68">
            <v>0</v>
          </cell>
          <cell r="J68">
            <v>1964041</v>
          </cell>
          <cell r="K68">
            <v>1848871</v>
          </cell>
          <cell r="L68">
            <v>1924073</v>
          </cell>
          <cell r="M68">
            <v>1356911</v>
          </cell>
          <cell r="N68">
            <v>1498759</v>
          </cell>
        </row>
        <row r="69">
          <cell r="F69">
            <v>620353</v>
          </cell>
          <cell r="G69">
            <v>1473725</v>
          </cell>
          <cell r="I69">
            <v>0</v>
          </cell>
          <cell r="J69">
            <v>4070476</v>
          </cell>
          <cell r="K69">
            <v>3432890</v>
          </cell>
          <cell r="L69">
            <v>3831700</v>
          </cell>
          <cell r="M69">
            <v>3256424</v>
          </cell>
          <cell r="N69">
            <v>2904043</v>
          </cell>
        </row>
        <row r="70">
          <cell r="F70">
            <v>741150</v>
          </cell>
          <cell r="G70">
            <v>767720</v>
          </cell>
          <cell r="I70">
            <v>0</v>
          </cell>
          <cell r="J70">
            <v>3883246</v>
          </cell>
          <cell r="K70">
            <v>2178965</v>
          </cell>
          <cell r="L70">
            <v>2270024</v>
          </cell>
          <cell r="M70">
            <v>1116555</v>
          </cell>
          <cell r="N70">
            <v>1021324</v>
          </cell>
        </row>
        <row r="72">
          <cell r="F72">
            <v>0</v>
          </cell>
          <cell r="G72">
            <v>0</v>
          </cell>
          <cell r="I72">
            <v>0</v>
          </cell>
          <cell r="J72">
            <v>131687</v>
          </cell>
          <cell r="K72">
            <v>122282</v>
          </cell>
          <cell r="L72">
            <v>265437</v>
          </cell>
          <cell r="M72">
            <v>132170</v>
          </cell>
          <cell r="N72">
            <v>28708</v>
          </cell>
        </row>
        <row r="73">
          <cell r="F73">
            <v>0</v>
          </cell>
          <cell r="G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F74">
            <v>0</v>
          </cell>
          <cell r="G74">
            <v>0</v>
          </cell>
          <cell r="I74">
            <v>0</v>
          </cell>
          <cell r="J74">
            <v>3375953</v>
          </cell>
          <cell r="K74">
            <v>2401279</v>
          </cell>
          <cell r="L74">
            <v>2896067</v>
          </cell>
          <cell r="M74">
            <v>1497777</v>
          </cell>
          <cell r="N74">
            <v>927291</v>
          </cell>
        </row>
        <row r="75">
          <cell r="F75">
            <v>4153</v>
          </cell>
          <cell r="G75">
            <v>75645</v>
          </cell>
          <cell r="I75">
            <v>0</v>
          </cell>
          <cell r="J75">
            <v>371766</v>
          </cell>
          <cell r="K75">
            <v>298111</v>
          </cell>
          <cell r="L75">
            <v>748990</v>
          </cell>
          <cell r="M75">
            <v>471738</v>
          </cell>
          <cell r="N75">
            <v>452859</v>
          </cell>
        </row>
        <row r="76">
          <cell r="F76">
            <v>13371</v>
          </cell>
          <cell r="G76">
            <v>47815</v>
          </cell>
          <cell r="I76">
            <v>0</v>
          </cell>
          <cell r="J76">
            <v>269511</v>
          </cell>
          <cell r="K76">
            <v>199768</v>
          </cell>
          <cell r="L76">
            <v>290786</v>
          </cell>
          <cell r="M76">
            <v>452437</v>
          </cell>
          <cell r="N76">
            <v>188945</v>
          </cell>
        </row>
        <row r="77">
          <cell r="F77">
            <v>0</v>
          </cell>
          <cell r="G77">
            <v>149976</v>
          </cell>
          <cell r="I77">
            <v>0</v>
          </cell>
          <cell r="J77">
            <v>1848220</v>
          </cell>
          <cell r="K77">
            <v>2245123</v>
          </cell>
          <cell r="L77">
            <v>2678561</v>
          </cell>
          <cell r="M77">
            <v>1116677</v>
          </cell>
          <cell r="N77">
            <v>1001254</v>
          </cell>
        </row>
        <row r="78">
          <cell r="F78">
            <v>0</v>
          </cell>
          <cell r="G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F79">
            <v>0</v>
          </cell>
          <cell r="G79">
            <v>0</v>
          </cell>
          <cell r="I79">
            <v>0</v>
          </cell>
          <cell r="J79">
            <v>23458</v>
          </cell>
          <cell r="K79">
            <v>52211</v>
          </cell>
          <cell r="L79">
            <v>250192</v>
          </cell>
          <cell r="M79">
            <v>487740</v>
          </cell>
          <cell r="N79">
            <v>656503</v>
          </cell>
        </row>
        <row r="80">
          <cell r="F80">
            <v>0</v>
          </cell>
          <cell r="G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2">
          <cell r="F82">
            <v>0</v>
          </cell>
          <cell r="G82">
            <v>0</v>
          </cell>
          <cell r="I82">
            <v>0</v>
          </cell>
          <cell r="J82">
            <v>362784</v>
          </cell>
          <cell r="K82">
            <v>1530258</v>
          </cell>
          <cell r="L82">
            <v>13657272</v>
          </cell>
          <cell r="M82">
            <v>13508913</v>
          </cell>
          <cell r="N82">
            <v>12937767</v>
          </cell>
        </row>
        <row r="83">
          <cell r="F83">
            <v>0</v>
          </cell>
          <cell r="G83">
            <v>0</v>
          </cell>
          <cell r="I83">
            <v>0</v>
          </cell>
          <cell r="J83">
            <v>3677914</v>
          </cell>
          <cell r="K83">
            <v>4699936</v>
          </cell>
          <cell r="L83">
            <v>7454554</v>
          </cell>
          <cell r="M83">
            <v>5407671</v>
          </cell>
          <cell r="N83">
            <v>5086044</v>
          </cell>
        </row>
        <row r="84">
          <cell r="F84">
            <v>0</v>
          </cell>
          <cell r="G84">
            <v>0</v>
          </cell>
          <cell r="I84">
            <v>0</v>
          </cell>
          <cell r="J84">
            <v>0</v>
          </cell>
          <cell r="K84">
            <v>0</v>
          </cell>
          <cell r="L84">
            <v>111159</v>
          </cell>
          <cell r="M84">
            <v>535481</v>
          </cell>
          <cell r="N84">
            <v>2288824</v>
          </cell>
        </row>
        <row r="97">
          <cell r="F97">
            <v>8562838</v>
          </cell>
          <cell r="G97">
            <v>8202621</v>
          </cell>
          <cell r="I97">
            <v>0</v>
          </cell>
          <cell r="J97">
            <v>68659239</v>
          </cell>
          <cell r="K97">
            <v>65825127</v>
          </cell>
          <cell r="L97">
            <v>84487731</v>
          </cell>
          <cell r="M97">
            <v>61397946</v>
          </cell>
          <cell r="N97">
            <v>81139270</v>
          </cell>
        </row>
        <row r="98">
          <cell r="F98">
            <v>0</v>
          </cell>
          <cell r="G98">
            <v>58498</v>
          </cell>
          <cell r="I98">
            <v>0</v>
          </cell>
          <cell r="J98">
            <v>227460</v>
          </cell>
          <cell r="K98">
            <v>838597</v>
          </cell>
          <cell r="L98">
            <v>1273219</v>
          </cell>
          <cell r="M98">
            <v>3970705</v>
          </cell>
          <cell r="N98">
            <v>10379307</v>
          </cell>
        </row>
        <row r="99">
          <cell r="F99">
            <v>5777557</v>
          </cell>
          <cell r="G99">
            <v>14320367</v>
          </cell>
          <cell r="I99">
            <v>0</v>
          </cell>
          <cell r="J99">
            <v>30644159</v>
          </cell>
          <cell r="K99">
            <v>22905682</v>
          </cell>
          <cell r="L99">
            <v>24025101</v>
          </cell>
          <cell r="M99">
            <v>17422812</v>
          </cell>
          <cell r="N99">
            <v>23833761</v>
          </cell>
        </row>
        <row r="100">
          <cell r="F100">
            <v>580012</v>
          </cell>
          <cell r="G100">
            <v>1389955</v>
          </cell>
          <cell r="I100">
            <v>0</v>
          </cell>
          <cell r="J100">
            <v>2451194</v>
          </cell>
          <cell r="K100">
            <v>2328781</v>
          </cell>
          <cell r="L100">
            <v>2033596</v>
          </cell>
          <cell r="M100">
            <v>915242</v>
          </cell>
          <cell r="N100">
            <v>958248</v>
          </cell>
        </row>
        <row r="101">
          <cell r="F101">
            <v>1725730</v>
          </cell>
          <cell r="G101">
            <v>3646750</v>
          </cell>
          <cell r="I101">
            <v>0</v>
          </cell>
          <cell r="J101">
            <v>8990810</v>
          </cell>
          <cell r="K101">
            <v>7789240</v>
          </cell>
          <cell r="L101">
            <v>8869670</v>
          </cell>
          <cell r="M101">
            <v>6704380</v>
          </cell>
          <cell r="N101">
            <v>7136590</v>
          </cell>
        </row>
        <row r="103">
          <cell r="F103">
            <v>8034368</v>
          </cell>
          <cell r="G103">
            <v>15018473</v>
          </cell>
          <cell r="I103">
            <v>0</v>
          </cell>
          <cell r="J103">
            <v>69242653</v>
          </cell>
          <cell r="K103">
            <v>46491358</v>
          </cell>
          <cell r="L103">
            <v>49585452</v>
          </cell>
          <cell r="M103">
            <v>20908710</v>
          </cell>
          <cell r="N103">
            <v>17140104</v>
          </cell>
        </row>
        <row r="104">
          <cell r="F104">
            <v>5372943</v>
          </cell>
          <cell r="G104">
            <v>11116510</v>
          </cell>
          <cell r="I104">
            <v>0</v>
          </cell>
          <cell r="J104">
            <v>23869753</v>
          </cell>
          <cell r="K104">
            <v>15743127</v>
          </cell>
          <cell r="L104">
            <v>19298484</v>
          </cell>
          <cell r="M104">
            <v>8737110</v>
          </cell>
          <cell r="N104">
            <v>6268392</v>
          </cell>
        </row>
        <row r="106">
          <cell r="F106">
            <v>257923</v>
          </cell>
          <cell r="G106">
            <v>1302346</v>
          </cell>
          <cell r="I106">
            <v>0</v>
          </cell>
          <cell r="J106">
            <v>9491806</v>
          </cell>
          <cell r="K106">
            <v>12453949</v>
          </cell>
          <cell r="L106">
            <v>27325905</v>
          </cell>
          <cell r="M106">
            <v>15217262</v>
          </cell>
          <cell r="N106">
            <v>8238508</v>
          </cell>
        </row>
        <row r="107">
          <cell r="F107">
            <v>0</v>
          </cell>
          <cell r="G107">
            <v>67810</v>
          </cell>
          <cell r="I107">
            <v>0</v>
          </cell>
          <cell r="J107">
            <v>1105698</v>
          </cell>
          <cell r="K107">
            <v>422817</v>
          </cell>
          <cell r="L107">
            <v>3491398</v>
          </cell>
          <cell r="M107">
            <v>1742418</v>
          </cell>
          <cell r="N107">
            <v>1943027</v>
          </cell>
        </row>
        <row r="108">
          <cell r="F108">
            <v>0</v>
          </cell>
          <cell r="G108">
            <v>0</v>
          </cell>
          <cell r="I108">
            <v>0</v>
          </cell>
          <cell r="J108">
            <v>0</v>
          </cell>
          <cell r="K108">
            <v>197621</v>
          </cell>
          <cell r="L108">
            <v>80687</v>
          </cell>
          <cell r="M108">
            <v>0</v>
          </cell>
          <cell r="N108">
            <v>296601</v>
          </cell>
        </row>
        <row r="110">
          <cell r="F110">
            <v>6210540</v>
          </cell>
          <cell r="G110">
            <v>9453220</v>
          </cell>
          <cell r="I110">
            <v>0</v>
          </cell>
          <cell r="J110">
            <v>19640410</v>
          </cell>
          <cell r="K110">
            <v>18488710</v>
          </cell>
          <cell r="L110">
            <v>19240730</v>
          </cell>
          <cell r="M110">
            <v>13569110</v>
          </cell>
          <cell r="N110">
            <v>14987590</v>
          </cell>
        </row>
        <row r="111">
          <cell r="F111">
            <v>0</v>
          </cell>
          <cell r="G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</row>
        <row r="112">
          <cell r="F112">
            <v>0</v>
          </cell>
          <cell r="G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</row>
        <row r="113">
          <cell r="F113">
            <v>6590816</v>
          </cell>
          <cell r="G113">
            <v>15619592</v>
          </cell>
          <cell r="I113">
            <v>0</v>
          </cell>
          <cell r="J113">
            <v>43162022</v>
          </cell>
          <cell r="K113">
            <v>36454872</v>
          </cell>
          <cell r="L113">
            <v>40647485</v>
          </cell>
          <cell r="M113">
            <v>34533944</v>
          </cell>
          <cell r="N113">
            <v>30814371</v>
          </cell>
        </row>
        <row r="114">
          <cell r="F114">
            <v>8187749</v>
          </cell>
          <cell r="G114">
            <v>8478583</v>
          </cell>
          <cell r="I114">
            <v>0</v>
          </cell>
          <cell r="J114">
            <v>42863812</v>
          </cell>
          <cell r="K114">
            <v>24030012</v>
          </cell>
          <cell r="L114">
            <v>25025021</v>
          </cell>
          <cell r="M114">
            <v>12315904</v>
          </cell>
          <cell r="N114">
            <v>11240999</v>
          </cell>
        </row>
        <row r="116">
          <cell r="F116">
            <v>0</v>
          </cell>
          <cell r="G116">
            <v>0</v>
          </cell>
          <cell r="I116">
            <v>0</v>
          </cell>
          <cell r="J116">
            <v>1432031</v>
          </cell>
          <cell r="K116">
            <v>1351210</v>
          </cell>
          <cell r="L116">
            <v>2907307</v>
          </cell>
          <cell r="M116">
            <v>1460475</v>
          </cell>
          <cell r="N116">
            <v>317223</v>
          </cell>
        </row>
        <row r="117">
          <cell r="F117">
            <v>0</v>
          </cell>
          <cell r="G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</row>
        <row r="118">
          <cell r="F118">
            <v>0</v>
          </cell>
          <cell r="G118">
            <v>0</v>
          </cell>
          <cell r="I118">
            <v>0</v>
          </cell>
          <cell r="J118">
            <v>36035217</v>
          </cell>
          <cell r="K118">
            <v>25603529</v>
          </cell>
          <cell r="L118">
            <v>30890369</v>
          </cell>
          <cell r="M118">
            <v>15981835</v>
          </cell>
          <cell r="N118">
            <v>9862309</v>
          </cell>
        </row>
        <row r="119">
          <cell r="F119">
            <v>44976</v>
          </cell>
          <cell r="G119">
            <v>816941</v>
          </cell>
          <cell r="I119">
            <v>0</v>
          </cell>
          <cell r="J119">
            <v>4023969</v>
          </cell>
          <cell r="K119">
            <v>3228528</v>
          </cell>
          <cell r="L119">
            <v>8111521</v>
          </cell>
          <cell r="M119">
            <v>5098818</v>
          </cell>
          <cell r="N119">
            <v>4904446</v>
          </cell>
        </row>
        <row r="120">
          <cell r="F120">
            <v>144806</v>
          </cell>
          <cell r="G120">
            <v>513394</v>
          </cell>
          <cell r="I120">
            <v>0</v>
          </cell>
          <cell r="J120">
            <v>2913620</v>
          </cell>
          <cell r="K120">
            <v>2149402</v>
          </cell>
          <cell r="L120">
            <v>3142565</v>
          </cell>
          <cell r="M120">
            <v>4894679</v>
          </cell>
          <cell r="N120">
            <v>2030033</v>
          </cell>
        </row>
        <row r="121">
          <cell r="F121">
            <v>0</v>
          </cell>
          <cell r="G121">
            <v>1601740</v>
          </cell>
          <cell r="I121">
            <v>0</v>
          </cell>
          <cell r="J121">
            <v>19738931</v>
          </cell>
          <cell r="K121">
            <v>23971479</v>
          </cell>
          <cell r="L121">
            <v>28606973</v>
          </cell>
          <cell r="M121">
            <v>11919223</v>
          </cell>
          <cell r="N121">
            <v>10677374</v>
          </cell>
        </row>
        <row r="122">
          <cell r="F122">
            <v>0</v>
          </cell>
          <cell r="G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</row>
        <row r="123">
          <cell r="F123">
            <v>0</v>
          </cell>
          <cell r="G123">
            <v>0</v>
          </cell>
          <cell r="I123">
            <v>0</v>
          </cell>
          <cell r="J123">
            <v>250531</v>
          </cell>
          <cell r="K123">
            <v>557613</v>
          </cell>
          <cell r="L123">
            <v>2672045</v>
          </cell>
          <cell r="M123">
            <v>5209055</v>
          </cell>
          <cell r="N123">
            <v>6993178</v>
          </cell>
        </row>
        <row r="124">
          <cell r="F124">
            <v>0</v>
          </cell>
          <cell r="G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</row>
        <row r="126">
          <cell r="F126">
            <v>0</v>
          </cell>
          <cell r="G126">
            <v>0</v>
          </cell>
          <cell r="I126">
            <v>0</v>
          </cell>
          <cell r="J126">
            <v>3870611</v>
          </cell>
          <cell r="K126">
            <v>16278413</v>
          </cell>
          <cell r="L126">
            <v>145607491</v>
          </cell>
          <cell r="M126">
            <v>143661226</v>
          </cell>
          <cell r="N126">
            <v>137936226</v>
          </cell>
        </row>
        <row r="127">
          <cell r="F127">
            <v>0</v>
          </cell>
          <cell r="G127">
            <v>0</v>
          </cell>
          <cell r="I127">
            <v>0</v>
          </cell>
          <cell r="J127">
            <v>39118121</v>
          </cell>
          <cell r="K127">
            <v>49949851</v>
          </cell>
          <cell r="L127">
            <v>79136346</v>
          </cell>
          <cell r="M127">
            <v>57393148</v>
          </cell>
          <cell r="N127">
            <v>53997093</v>
          </cell>
        </row>
        <row r="128">
          <cell r="F128">
            <v>0</v>
          </cell>
          <cell r="G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1174572</v>
          </cell>
          <cell r="M128">
            <v>5661163</v>
          </cell>
          <cell r="N128">
            <v>24225773</v>
          </cell>
        </row>
        <row r="141">
          <cell r="F141">
            <v>7611585</v>
          </cell>
          <cell r="G141">
            <v>7279623</v>
          </cell>
          <cell r="I141">
            <v>0</v>
          </cell>
          <cell r="J141">
            <v>61028395</v>
          </cell>
          <cell r="K141">
            <v>58297346</v>
          </cell>
          <cell r="L141">
            <v>74880755</v>
          </cell>
          <cell r="M141">
            <v>54228539</v>
          </cell>
          <cell r="N141">
            <v>71661922</v>
          </cell>
        </row>
        <row r="142">
          <cell r="F142">
            <v>0</v>
          </cell>
          <cell r="G142">
            <v>52647</v>
          </cell>
          <cell r="I142">
            <v>0</v>
          </cell>
          <cell r="J142">
            <v>204711</v>
          </cell>
          <cell r="K142">
            <v>740698</v>
          </cell>
          <cell r="L142">
            <v>1131800</v>
          </cell>
          <cell r="M142">
            <v>3530269</v>
          </cell>
          <cell r="N142">
            <v>9170387</v>
          </cell>
        </row>
        <row r="143">
          <cell r="F143">
            <v>5095491</v>
          </cell>
          <cell r="G143">
            <v>12633183</v>
          </cell>
          <cell r="I143">
            <v>0</v>
          </cell>
          <cell r="J143">
            <v>27105327</v>
          </cell>
          <cell r="K143">
            <v>20173507</v>
          </cell>
          <cell r="L143">
            <v>21217086</v>
          </cell>
          <cell r="M143">
            <v>15415575</v>
          </cell>
          <cell r="N143">
            <v>21115993</v>
          </cell>
        </row>
        <row r="144">
          <cell r="F144">
            <v>509480</v>
          </cell>
          <cell r="G144">
            <v>1239288</v>
          </cell>
          <cell r="I144">
            <v>0</v>
          </cell>
          <cell r="J144">
            <v>2155738</v>
          </cell>
          <cell r="K144">
            <v>2079916</v>
          </cell>
          <cell r="L144">
            <v>1789083</v>
          </cell>
          <cell r="M144">
            <v>802789</v>
          </cell>
          <cell r="N144">
            <v>840222</v>
          </cell>
        </row>
        <row r="145">
          <cell r="F145">
            <v>1511918</v>
          </cell>
          <cell r="G145">
            <v>3215742</v>
          </cell>
          <cell r="I145">
            <v>0</v>
          </cell>
          <cell r="J145">
            <v>7940659</v>
          </cell>
          <cell r="K145">
            <v>6865065</v>
          </cell>
          <cell r="L145">
            <v>7830629</v>
          </cell>
          <cell r="M145">
            <v>5911139</v>
          </cell>
          <cell r="N145">
            <v>6299778</v>
          </cell>
        </row>
        <row r="147">
          <cell r="F147">
            <v>7114933</v>
          </cell>
          <cell r="G147">
            <v>13288344</v>
          </cell>
          <cell r="I147">
            <v>0</v>
          </cell>
          <cell r="J147">
            <v>61522798</v>
          </cell>
          <cell r="K147">
            <v>41252498</v>
          </cell>
          <cell r="L147">
            <v>43988228</v>
          </cell>
          <cell r="M147">
            <v>18621017</v>
          </cell>
          <cell r="N147">
            <v>15316808</v>
          </cell>
        </row>
        <row r="148">
          <cell r="F148">
            <v>4771724</v>
          </cell>
          <cell r="G148">
            <v>9857077</v>
          </cell>
          <cell r="I148">
            <v>0</v>
          </cell>
          <cell r="J148">
            <v>21003829</v>
          </cell>
          <cell r="K148">
            <v>13938225</v>
          </cell>
          <cell r="L148">
            <v>16977884</v>
          </cell>
          <cell r="M148">
            <v>7709799</v>
          </cell>
          <cell r="N148">
            <v>5585617</v>
          </cell>
        </row>
        <row r="150">
          <cell r="F150">
            <v>227562</v>
          </cell>
          <cell r="G150">
            <v>1141170</v>
          </cell>
          <cell r="I150">
            <v>0</v>
          </cell>
          <cell r="J150">
            <v>8415932</v>
          </cell>
          <cell r="K150">
            <v>10979763</v>
          </cell>
          <cell r="L150">
            <v>24246224</v>
          </cell>
          <cell r="M150">
            <v>13588231</v>
          </cell>
          <cell r="N150">
            <v>7329315</v>
          </cell>
        </row>
        <row r="151">
          <cell r="F151">
            <v>0</v>
          </cell>
          <cell r="G151">
            <v>54248</v>
          </cell>
          <cell r="I151">
            <v>0</v>
          </cell>
          <cell r="J151">
            <v>973353</v>
          </cell>
          <cell r="K151">
            <v>372272</v>
          </cell>
          <cell r="L151">
            <v>3057232</v>
          </cell>
          <cell r="M151">
            <v>1531145</v>
          </cell>
          <cell r="N151">
            <v>1744269</v>
          </cell>
        </row>
        <row r="152">
          <cell r="F152">
            <v>0</v>
          </cell>
          <cell r="G152">
            <v>0</v>
          </cell>
          <cell r="I152">
            <v>0</v>
          </cell>
          <cell r="J152">
            <v>0</v>
          </cell>
          <cell r="K152">
            <v>177858</v>
          </cell>
          <cell r="L152">
            <v>72618</v>
          </cell>
          <cell r="M152">
            <v>0</v>
          </cell>
          <cell r="N152">
            <v>254112</v>
          </cell>
        </row>
        <row r="154">
          <cell r="F154">
            <v>5512910</v>
          </cell>
          <cell r="G154">
            <v>8410254</v>
          </cell>
          <cell r="I154">
            <v>0</v>
          </cell>
          <cell r="J154">
            <v>17440949</v>
          </cell>
          <cell r="K154">
            <v>16342929</v>
          </cell>
          <cell r="L154">
            <v>17023871</v>
          </cell>
          <cell r="M154">
            <v>12023629</v>
          </cell>
          <cell r="N154">
            <v>13318147</v>
          </cell>
        </row>
        <row r="155">
          <cell r="F155">
            <v>0</v>
          </cell>
          <cell r="G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</row>
        <row r="156">
          <cell r="F156">
            <v>0</v>
          </cell>
          <cell r="G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</row>
        <row r="157">
          <cell r="F157">
            <v>5731221</v>
          </cell>
          <cell r="G157">
            <v>13709273</v>
          </cell>
          <cell r="I157">
            <v>0</v>
          </cell>
          <cell r="J157">
            <v>37816094</v>
          </cell>
          <cell r="K157">
            <v>31974620</v>
          </cell>
          <cell r="L157">
            <v>35415192</v>
          </cell>
          <cell r="M157">
            <v>30252503</v>
          </cell>
          <cell r="N157">
            <v>27151607</v>
          </cell>
        </row>
        <row r="158">
          <cell r="F158">
            <v>8187749</v>
          </cell>
          <cell r="G158">
            <v>8478583</v>
          </cell>
          <cell r="I158">
            <v>0</v>
          </cell>
          <cell r="J158">
            <v>42863812</v>
          </cell>
          <cell r="K158">
            <v>24030012</v>
          </cell>
          <cell r="L158">
            <v>25025021</v>
          </cell>
          <cell r="M158">
            <v>12315904</v>
          </cell>
          <cell r="N158">
            <v>11240999</v>
          </cell>
        </row>
        <row r="160">
          <cell r="F160">
            <v>0</v>
          </cell>
          <cell r="G160">
            <v>0</v>
          </cell>
          <cell r="I160">
            <v>0</v>
          </cell>
          <cell r="J160">
            <v>1258587</v>
          </cell>
          <cell r="K160">
            <v>1173021</v>
          </cell>
          <cell r="L160">
            <v>2564894</v>
          </cell>
          <cell r="M160">
            <v>1314424</v>
          </cell>
          <cell r="N160">
            <v>285500</v>
          </cell>
        </row>
        <row r="161">
          <cell r="F161">
            <v>0</v>
          </cell>
          <cell r="G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</row>
        <row r="162">
          <cell r="F162">
            <v>0</v>
          </cell>
          <cell r="G162">
            <v>0</v>
          </cell>
          <cell r="I162">
            <v>0</v>
          </cell>
          <cell r="J162">
            <v>32023626</v>
          </cell>
          <cell r="K162">
            <v>22799482</v>
          </cell>
          <cell r="L162">
            <v>27452926</v>
          </cell>
          <cell r="M162">
            <v>14222274</v>
          </cell>
          <cell r="N162">
            <v>8823641</v>
          </cell>
        </row>
        <row r="163">
          <cell r="F163">
            <v>35980</v>
          </cell>
          <cell r="G163">
            <v>720835</v>
          </cell>
          <cell r="I163">
            <v>0</v>
          </cell>
          <cell r="J163">
            <v>3574965</v>
          </cell>
          <cell r="K163">
            <v>2848139</v>
          </cell>
          <cell r="L163">
            <v>7222352</v>
          </cell>
          <cell r="M163">
            <v>4546230</v>
          </cell>
          <cell r="N163">
            <v>4326851</v>
          </cell>
        </row>
        <row r="164">
          <cell r="F164">
            <v>130323</v>
          </cell>
          <cell r="G164">
            <v>437610</v>
          </cell>
          <cell r="I164">
            <v>0</v>
          </cell>
          <cell r="J164">
            <v>2605252</v>
          </cell>
          <cell r="K164">
            <v>1898452</v>
          </cell>
          <cell r="L164">
            <v>2766158</v>
          </cell>
          <cell r="M164">
            <v>4375443</v>
          </cell>
          <cell r="N164">
            <v>1827026</v>
          </cell>
        </row>
        <row r="165">
          <cell r="F165">
            <v>0</v>
          </cell>
          <cell r="G165">
            <v>1441563</v>
          </cell>
          <cell r="I165">
            <v>0</v>
          </cell>
          <cell r="J165">
            <v>17327438</v>
          </cell>
          <cell r="K165">
            <v>21394565</v>
          </cell>
          <cell r="L165">
            <v>25332987</v>
          </cell>
          <cell r="M165">
            <v>10509117</v>
          </cell>
          <cell r="N165">
            <v>9434825</v>
          </cell>
        </row>
        <row r="166">
          <cell r="F166">
            <v>0</v>
          </cell>
          <cell r="G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</row>
        <row r="167">
          <cell r="F167">
            <v>0</v>
          </cell>
          <cell r="G167">
            <v>0</v>
          </cell>
          <cell r="I167">
            <v>0</v>
          </cell>
          <cell r="J167">
            <v>225477</v>
          </cell>
          <cell r="K167">
            <v>501851</v>
          </cell>
          <cell r="L167">
            <v>2374404</v>
          </cell>
          <cell r="M167">
            <v>4688144</v>
          </cell>
          <cell r="N167">
            <v>6183203</v>
          </cell>
        </row>
        <row r="168">
          <cell r="F168">
            <v>0</v>
          </cell>
          <cell r="G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</row>
        <row r="170">
          <cell r="F170">
            <v>0</v>
          </cell>
          <cell r="G170">
            <v>0</v>
          </cell>
          <cell r="I170">
            <v>0</v>
          </cell>
          <cell r="J170">
            <v>3437466</v>
          </cell>
          <cell r="K170">
            <v>14650549</v>
          </cell>
          <cell r="L170">
            <v>130235402</v>
          </cell>
          <cell r="M170">
            <v>128186119</v>
          </cell>
          <cell r="N170">
            <v>123356188</v>
          </cell>
        </row>
        <row r="171">
          <cell r="F171">
            <v>0</v>
          </cell>
          <cell r="G171">
            <v>0</v>
          </cell>
          <cell r="I171">
            <v>0</v>
          </cell>
          <cell r="J171">
            <v>34852856</v>
          </cell>
          <cell r="K171">
            <v>44514786</v>
          </cell>
          <cell r="L171">
            <v>70610586</v>
          </cell>
          <cell r="M171">
            <v>50882300</v>
          </cell>
          <cell r="N171">
            <v>48288651</v>
          </cell>
        </row>
        <row r="172">
          <cell r="F172">
            <v>0</v>
          </cell>
          <cell r="G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1030232</v>
          </cell>
          <cell r="M172">
            <v>5018486</v>
          </cell>
          <cell r="N172">
            <v>21647068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5"/>
  <sheetViews>
    <sheetView view="pageBreakPreview" zoomScaleSheetLayoutView="100" zoomScalePageLayoutView="0" workbookViewId="0" topLeftCell="A1">
      <selection activeCell="S25" sqref="S25"/>
    </sheetView>
  </sheetViews>
  <sheetFormatPr defaultColWidth="8.00390625" defaultRowHeight="24" customHeight="1"/>
  <cols>
    <col min="1" max="1" width="2.75390625" style="2" customWidth="1"/>
    <col min="2" max="2" width="3.375" style="2" customWidth="1"/>
    <col min="3" max="3" width="24.50390625" style="2" customWidth="1"/>
    <col min="4" max="18" width="2.75390625" style="2" customWidth="1"/>
    <col min="19" max="19" width="8.125" style="2" customWidth="1"/>
    <col min="20" max="20" width="5.375" style="2" customWidth="1"/>
    <col min="21" max="21" width="3.875" style="2" customWidth="1"/>
    <col min="22" max="16384" width="8.00390625" style="2" customWidth="1"/>
  </cols>
  <sheetData>
    <row r="1" spans="1:21" ht="17.25" customHeight="1">
      <c r="A1" s="1" t="s">
        <v>15</v>
      </c>
      <c r="O1" s="51"/>
      <c r="P1" s="52"/>
      <c r="Q1" s="52"/>
      <c r="R1" s="52"/>
      <c r="S1" s="25"/>
      <c r="T1" s="52"/>
      <c r="U1" s="53"/>
    </row>
    <row r="2" spans="1:21" ht="17.25" customHeight="1">
      <c r="A2" s="3"/>
      <c r="O2" s="51"/>
      <c r="P2" s="52"/>
      <c r="Q2" s="52"/>
      <c r="R2" s="54"/>
      <c r="S2" s="55"/>
      <c r="T2" s="51"/>
      <c r="U2" s="53"/>
    </row>
    <row r="3" spans="1:20" ht="9.75" customHeight="1">
      <c r="A3" s="1"/>
      <c r="O3" s="56"/>
      <c r="P3" s="12"/>
      <c r="Q3" s="12"/>
      <c r="R3" s="53"/>
      <c r="S3" s="57"/>
      <c r="T3" s="58"/>
    </row>
    <row r="4" spans="1:21" ht="24" customHeight="1">
      <c r="A4" s="4" t="s">
        <v>16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ht="24" customHeight="1">
      <c r="A5" s="6" t="s">
        <v>125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</row>
    <row r="6" spans="1:21" s="9" customFormat="1" ht="1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5:21" ht="16.5" customHeight="1">
      <c r="O7" s="77"/>
      <c r="P7" s="78"/>
      <c r="Q7" s="78"/>
      <c r="R7" s="77"/>
      <c r="S7" s="11"/>
      <c r="T7" s="11"/>
      <c r="U7" s="3"/>
    </row>
    <row r="8" spans="15:21" ht="16.5" customHeight="1">
      <c r="O8" s="53"/>
      <c r="P8" s="53"/>
      <c r="Q8" s="53"/>
      <c r="R8" s="77"/>
      <c r="S8" s="11"/>
      <c r="T8" s="11"/>
      <c r="U8" s="3"/>
    </row>
    <row r="9" ht="15" customHeight="1"/>
    <row r="10" ht="19.5" customHeight="1">
      <c r="A10" s="14" t="s">
        <v>3</v>
      </c>
    </row>
    <row r="11" ht="19.5" customHeight="1">
      <c r="B11" s="16" t="s">
        <v>56</v>
      </c>
    </row>
    <row r="12" ht="4.5" customHeight="1" thickBot="1"/>
    <row r="13" spans="3:20" ht="21.75" customHeight="1">
      <c r="C13" s="59" t="s">
        <v>4</v>
      </c>
      <c r="D13" s="60" t="s">
        <v>52</v>
      </c>
      <c r="E13" s="61"/>
      <c r="F13" s="61"/>
      <c r="G13" s="61"/>
      <c r="H13" s="61"/>
      <c r="I13" s="60" t="s">
        <v>53</v>
      </c>
      <c r="J13" s="61"/>
      <c r="K13" s="61"/>
      <c r="L13" s="61"/>
      <c r="M13" s="61"/>
      <c r="N13" s="60" t="s">
        <v>54</v>
      </c>
      <c r="O13" s="61"/>
      <c r="P13" s="61"/>
      <c r="Q13" s="61"/>
      <c r="R13" s="61"/>
      <c r="S13" s="60" t="s">
        <v>55</v>
      </c>
      <c r="T13" s="62"/>
    </row>
    <row r="14" spans="3:20" ht="21.75" customHeight="1">
      <c r="C14" s="63" t="s">
        <v>17</v>
      </c>
      <c r="D14" s="306">
        <v>58422</v>
      </c>
      <c r="E14" s="307"/>
      <c r="F14" s="307"/>
      <c r="G14" s="307"/>
      <c r="H14" s="308"/>
      <c r="I14" s="64"/>
      <c r="J14" s="10"/>
      <c r="K14" s="10"/>
      <c r="L14" s="10"/>
      <c r="M14" s="10"/>
      <c r="N14" s="64"/>
      <c r="O14" s="10"/>
      <c r="P14" s="10"/>
      <c r="Q14" s="10"/>
      <c r="R14" s="10"/>
      <c r="S14" s="306">
        <v>58375</v>
      </c>
      <c r="T14" s="323"/>
    </row>
    <row r="15" spans="3:20" ht="21.75" customHeight="1">
      <c r="C15" s="63" t="s">
        <v>18</v>
      </c>
      <c r="D15" s="306">
        <v>55074</v>
      </c>
      <c r="E15" s="307"/>
      <c r="F15" s="307"/>
      <c r="G15" s="307"/>
      <c r="H15" s="308"/>
      <c r="I15" s="64"/>
      <c r="J15" s="10"/>
      <c r="K15" s="10"/>
      <c r="L15" s="10"/>
      <c r="M15" s="10"/>
      <c r="N15" s="64"/>
      <c r="O15" s="10"/>
      <c r="P15" s="10"/>
      <c r="Q15" s="10"/>
      <c r="R15" s="10"/>
      <c r="S15" s="306">
        <v>55254</v>
      </c>
      <c r="T15" s="323"/>
    </row>
    <row r="16" spans="3:20" ht="21.75" customHeight="1">
      <c r="C16" s="65" t="s">
        <v>19</v>
      </c>
      <c r="D16" s="306">
        <v>1163</v>
      </c>
      <c r="E16" s="307"/>
      <c r="F16" s="307"/>
      <c r="G16" s="307"/>
      <c r="H16" s="308"/>
      <c r="I16" s="64"/>
      <c r="J16" s="10"/>
      <c r="K16" s="10"/>
      <c r="L16" s="10"/>
      <c r="M16" s="10"/>
      <c r="N16" s="64"/>
      <c r="O16" s="10"/>
      <c r="P16" s="10"/>
      <c r="Q16" s="10"/>
      <c r="R16" s="10"/>
      <c r="S16" s="306">
        <v>1169</v>
      </c>
      <c r="T16" s="323"/>
    </row>
    <row r="17" spans="3:20" ht="21.75" customHeight="1">
      <c r="C17" s="65" t="s">
        <v>20</v>
      </c>
      <c r="D17" s="306">
        <v>687</v>
      </c>
      <c r="E17" s="307"/>
      <c r="F17" s="307"/>
      <c r="G17" s="307"/>
      <c r="H17" s="308"/>
      <c r="I17" s="64"/>
      <c r="J17" s="10"/>
      <c r="K17" s="10"/>
      <c r="L17" s="10"/>
      <c r="M17" s="10"/>
      <c r="N17" s="64"/>
      <c r="O17" s="10"/>
      <c r="P17" s="10"/>
      <c r="Q17" s="10"/>
      <c r="R17" s="10"/>
      <c r="S17" s="306">
        <v>690</v>
      </c>
      <c r="T17" s="323"/>
    </row>
    <row r="18" spans="3:20" ht="21.75" customHeight="1" thickBot="1">
      <c r="C18" s="66" t="s">
        <v>2</v>
      </c>
      <c r="D18" s="309">
        <f>SUM(D14:H15)</f>
        <v>113496</v>
      </c>
      <c r="E18" s="310"/>
      <c r="F18" s="310"/>
      <c r="G18" s="310"/>
      <c r="H18" s="311"/>
      <c r="I18" s="67" t="s">
        <v>21</v>
      </c>
      <c r="J18" s="68"/>
      <c r="K18" s="310">
        <v>604</v>
      </c>
      <c r="L18" s="310"/>
      <c r="M18" s="311"/>
      <c r="N18" s="67" t="s">
        <v>22</v>
      </c>
      <c r="O18" s="68"/>
      <c r="P18" s="310">
        <v>471</v>
      </c>
      <c r="Q18" s="310"/>
      <c r="R18" s="311"/>
      <c r="S18" s="309">
        <f>SUM(S14:T15)</f>
        <v>113629</v>
      </c>
      <c r="T18" s="322"/>
    </row>
    <row r="19" ht="15" customHeight="1"/>
    <row r="20" ht="19.5" customHeight="1">
      <c r="B20" s="16" t="s">
        <v>57</v>
      </c>
    </row>
    <row r="21" ht="4.5" customHeight="1" thickBot="1"/>
    <row r="22" spans="3:20" ht="24.75" customHeight="1">
      <c r="C22" s="312" t="s">
        <v>58</v>
      </c>
      <c r="D22" s="60" t="s">
        <v>5</v>
      </c>
      <c r="E22" s="61"/>
      <c r="F22" s="69"/>
      <c r="G22" s="60" t="s">
        <v>6</v>
      </c>
      <c r="H22" s="61"/>
      <c r="I22" s="69"/>
      <c r="J22" s="60" t="s">
        <v>23</v>
      </c>
      <c r="K22" s="61"/>
      <c r="L22" s="69"/>
      <c r="M22" s="316" t="s">
        <v>36</v>
      </c>
      <c r="N22" s="317"/>
      <c r="O22" s="318"/>
      <c r="P22" s="60" t="s">
        <v>1</v>
      </c>
      <c r="Q22" s="61"/>
      <c r="R22" s="69"/>
      <c r="S22" s="70" t="s">
        <v>2</v>
      </c>
      <c r="T22" s="71"/>
    </row>
    <row r="23" spans="3:20" ht="21.75" customHeight="1">
      <c r="C23" s="313"/>
      <c r="D23" s="306">
        <v>65</v>
      </c>
      <c r="E23" s="307"/>
      <c r="F23" s="308"/>
      <c r="G23" s="306">
        <v>4</v>
      </c>
      <c r="H23" s="307"/>
      <c r="I23" s="308"/>
      <c r="J23" s="306">
        <v>524</v>
      </c>
      <c r="K23" s="307"/>
      <c r="L23" s="308"/>
      <c r="M23" s="306">
        <v>0</v>
      </c>
      <c r="N23" s="307"/>
      <c r="O23" s="308"/>
      <c r="P23" s="306">
        <v>11</v>
      </c>
      <c r="Q23" s="307"/>
      <c r="R23" s="308"/>
      <c r="S23" s="79">
        <f>SUM(D23:R23)</f>
        <v>604</v>
      </c>
      <c r="T23" s="11"/>
    </row>
    <row r="24" spans="3:20" ht="24.75" customHeight="1">
      <c r="C24" s="314" t="s">
        <v>59</v>
      </c>
      <c r="D24" s="72" t="s">
        <v>7</v>
      </c>
      <c r="E24" s="73"/>
      <c r="F24" s="74"/>
      <c r="G24" s="72" t="s">
        <v>8</v>
      </c>
      <c r="H24" s="73"/>
      <c r="I24" s="74"/>
      <c r="J24" s="72" t="s">
        <v>9</v>
      </c>
      <c r="K24" s="73"/>
      <c r="L24" s="74"/>
      <c r="M24" s="319" t="s">
        <v>37</v>
      </c>
      <c r="N24" s="320"/>
      <c r="O24" s="321"/>
      <c r="P24" s="72" t="s">
        <v>110</v>
      </c>
      <c r="Q24" s="73"/>
      <c r="R24" s="74"/>
      <c r="S24" s="75" t="s">
        <v>2</v>
      </c>
      <c r="T24" s="71"/>
    </row>
    <row r="25" spans="3:20" ht="21.75" customHeight="1" thickBot="1">
      <c r="C25" s="315"/>
      <c r="D25" s="309">
        <v>76</v>
      </c>
      <c r="E25" s="310"/>
      <c r="F25" s="311"/>
      <c r="G25" s="309">
        <v>0</v>
      </c>
      <c r="H25" s="310"/>
      <c r="I25" s="311"/>
      <c r="J25" s="309">
        <v>387</v>
      </c>
      <c r="K25" s="310"/>
      <c r="L25" s="311"/>
      <c r="M25" s="309">
        <v>0</v>
      </c>
      <c r="N25" s="310"/>
      <c r="O25" s="311"/>
      <c r="P25" s="309">
        <v>8</v>
      </c>
      <c r="Q25" s="310"/>
      <c r="R25" s="311"/>
      <c r="S25" s="80">
        <f>SUM(D25:R25)</f>
        <v>471</v>
      </c>
      <c r="T25" s="76"/>
    </row>
    <row r="26" ht="15" customHeight="1"/>
    <row r="30" ht="24" customHeight="1">
      <c r="J30" s="53"/>
    </row>
    <row r="32" spans="13:16" ht="24" customHeight="1">
      <c r="M32" s="53"/>
      <c r="N32" s="53"/>
      <c r="O32" s="53"/>
      <c r="P32" s="53"/>
    </row>
    <row r="33" spans="13:16" ht="24" customHeight="1">
      <c r="M33" s="53"/>
      <c r="N33" s="53"/>
      <c r="O33" s="53"/>
      <c r="P33" s="53"/>
    </row>
    <row r="34" spans="13:16" ht="24" customHeight="1">
      <c r="M34" s="53"/>
      <c r="N34" s="53"/>
      <c r="O34" s="53"/>
      <c r="P34" s="53"/>
    </row>
    <row r="35" spans="13:16" ht="24" customHeight="1">
      <c r="M35" s="53"/>
      <c r="N35" s="53"/>
      <c r="O35" s="53"/>
      <c r="P35" s="53"/>
    </row>
  </sheetData>
  <sheetProtection/>
  <mergeCells count="26">
    <mergeCell ref="D18:H18"/>
    <mergeCell ref="S18:T18"/>
    <mergeCell ref="S14:T14"/>
    <mergeCell ref="S15:T15"/>
    <mergeCell ref="S16:T16"/>
    <mergeCell ref="S17:T17"/>
    <mergeCell ref="D14:H14"/>
    <mergeCell ref="D15:H15"/>
    <mergeCell ref="D16:H16"/>
    <mergeCell ref="D17:H17"/>
    <mergeCell ref="K18:M18"/>
    <mergeCell ref="P18:R18"/>
    <mergeCell ref="C22:C23"/>
    <mergeCell ref="C24:C25"/>
    <mergeCell ref="M22:O22"/>
    <mergeCell ref="M24:O24"/>
    <mergeCell ref="D23:F23"/>
    <mergeCell ref="G23:I23"/>
    <mergeCell ref="J23:L23"/>
    <mergeCell ref="M23:O23"/>
    <mergeCell ref="P23:R23"/>
    <mergeCell ref="D25:F25"/>
    <mergeCell ref="G25:I25"/>
    <mergeCell ref="J25:L25"/>
    <mergeCell ref="M25:O25"/>
    <mergeCell ref="P25:R25"/>
  </mergeCells>
  <printOptions horizontalCentered="1"/>
  <pageMargins left="0.5905511811023623" right="0.3937007874015748" top="0.3937007874015748" bottom="0.3937007874015748" header="0.5118110236220472" footer="0.433070866141732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4"/>
  <sheetViews>
    <sheetView view="pageBreakPreview" zoomScaleSheetLayoutView="100" zoomScalePageLayoutView="0" workbookViewId="0" topLeftCell="A1">
      <selection activeCell="N44" sqref="N44"/>
    </sheetView>
  </sheetViews>
  <sheetFormatPr defaultColWidth="8.00390625" defaultRowHeight="13.5"/>
  <cols>
    <col min="1" max="2" width="1.4921875" style="13" customWidth="1"/>
    <col min="3" max="4" width="3.25390625" style="13" customWidth="1"/>
    <col min="5" max="5" width="9.75390625" style="13" customWidth="1"/>
    <col min="6" max="16" width="6.375" style="13" customWidth="1"/>
    <col min="17" max="17" width="1.4921875" style="13" customWidth="1"/>
    <col min="18" max="18" width="3.25390625" style="13" customWidth="1"/>
    <col min="19" max="16384" width="8.00390625" style="13" customWidth="1"/>
  </cols>
  <sheetData>
    <row r="1" spans="1:18" s="3" customFormat="1" ht="17.25">
      <c r="A1" s="1" t="s">
        <v>111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s="3" customFormat="1" ht="1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s="3" customFormat="1" ht="19.5" customHeight="1">
      <c r="A3" s="4" t="s">
        <v>16</v>
      </c>
      <c r="B3" s="5"/>
      <c r="C3" s="5"/>
      <c r="D3" s="5"/>
      <c r="E3" s="5"/>
      <c r="F3" s="5"/>
      <c r="G3" s="5"/>
      <c r="H3" s="5"/>
      <c r="I3" s="5"/>
      <c r="J3" s="5"/>
      <c r="K3" s="5"/>
      <c r="L3" s="6"/>
      <c r="M3" s="6"/>
      <c r="N3" s="6"/>
      <c r="O3" s="6"/>
      <c r="P3" s="6"/>
      <c r="Q3" s="7"/>
      <c r="R3" s="2"/>
    </row>
    <row r="4" spans="1:18" s="3" customFormat="1" ht="19.5" customHeight="1">
      <c r="A4" s="6" t="str">
        <f>'様式１'!A5</f>
        <v>平成３０年１月月報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2"/>
    </row>
    <row r="5" spans="1:11" s="9" customFormat="1" ht="13.5">
      <c r="A5" s="8"/>
      <c r="B5" s="8"/>
      <c r="C5" s="8"/>
      <c r="D5" s="8"/>
      <c r="E5" s="8"/>
      <c r="F5" s="8"/>
      <c r="G5" s="8"/>
      <c r="H5" s="8"/>
      <c r="I5" s="8"/>
      <c r="J5" s="8"/>
      <c r="K5" s="8"/>
    </row>
    <row r="6" spans="12:16" s="2" customFormat="1" ht="17.25">
      <c r="L6" s="11"/>
      <c r="M6" s="11"/>
      <c r="N6" s="11"/>
      <c r="O6" s="11"/>
      <c r="P6" s="11"/>
    </row>
    <row r="7" spans="12:16" s="2" customFormat="1" ht="17.25">
      <c r="L7" s="11"/>
      <c r="M7" s="11"/>
      <c r="N7" s="53"/>
      <c r="O7" s="12"/>
      <c r="P7" s="12"/>
    </row>
    <row r="8" ht="15" customHeight="1"/>
    <row r="9" spans="1:10" s="3" customFormat="1" ht="18.75" customHeight="1">
      <c r="A9" s="14" t="s">
        <v>24</v>
      </c>
      <c r="B9" s="15"/>
      <c r="C9" s="15"/>
      <c r="D9" s="15"/>
      <c r="E9" s="15"/>
      <c r="F9" s="15"/>
      <c r="G9" s="15"/>
      <c r="H9" s="15"/>
      <c r="I9" s="15"/>
      <c r="J9" s="15"/>
    </row>
    <row r="10" s="15" customFormat="1" ht="18.75" customHeight="1" thickBot="1">
      <c r="B10" s="16" t="s">
        <v>39</v>
      </c>
    </row>
    <row r="11" spans="3:17" s="15" customFormat="1" ht="18.75" customHeight="1">
      <c r="C11" s="283"/>
      <c r="D11" s="284"/>
      <c r="E11" s="285"/>
      <c r="F11" s="286" t="s">
        <v>40</v>
      </c>
      <c r="G11" s="286" t="s">
        <v>41</v>
      </c>
      <c r="H11" s="287" t="s">
        <v>42</v>
      </c>
      <c r="I11" s="288" t="s">
        <v>43</v>
      </c>
      <c r="J11" s="289" t="s">
        <v>10</v>
      </c>
      <c r="K11" s="290" t="s">
        <v>11</v>
      </c>
      <c r="L11" s="290" t="s">
        <v>12</v>
      </c>
      <c r="M11" s="290" t="s">
        <v>13</v>
      </c>
      <c r="N11" s="290" t="s">
        <v>14</v>
      </c>
      <c r="O11" s="291" t="s">
        <v>2</v>
      </c>
      <c r="P11" s="292" t="s">
        <v>44</v>
      </c>
      <c r="Q11" s="3"/>
    </row>
    <row r="12" spans="3:17" s="15" customFormat="1" ht="18.75" customHeight="1">
      <c r="C12" s="293" t="s">
        <v>25</v>
      </c>
      <c r="D12" s="294"/>
      <c r="E12" s="294"/>
      <c r="F12" s="276">
        <f>SUM(F13:F14)</f>
        <v>4274</v>
      </c>
      <c r="G12" s="276">
        <f>SUM(G13:G14)</f>
        <v>3235</v>
      </c>
      <c r="H12" s="276">
        <f>SUM(H13:H14)</f>
        <v>7509</v>
      </c>
      <c r="I12" s="295"/>
      <c r="J12" s="277">
        <f aca="true" t="shared" si="0" ref="J12:O12">SUM(J13:J14)</f>
        <v>3928</v>
      </c>
      <c r="K12" s="277">
        <f t="shared" si="0"/>
        <v>2403</v>
      </c>
      <c r="L12" s="277">
        <f t="shared" si="0"/>
        <v>2657</v>
      </c>
      <c r="M12" s="277">
        <f t="shared" si="0"/>
        <v>1717</v>
      </c>
      <c r="N12" s="277">
        <f t="shared" si="0"/>
        <v>1637</v>
      </c>
      <c r="O12" s="277">
        <f t="shared" si="0"/>
        <v>12342</v>
      </c>
      <c r="P12" s="296">
        <f>H12+O12</f>
        <v>19851</v>
      </c>
      <c r="Q12" s="3"/>
    </row>
    <row r="13" spans="3:17" s="15" customFormat="1" ht="18.75" customHeight="1">
      <c r="C13" s="293"/>
      <c r="D13" s="297" t="s">
        <v>17</v>
      </c>
      <c r="E13" s="298"/>
      <c r="F13" s="276">
        <v>574</v>
      </c>
      <c r="G13" s="276">
        <v>414</v>
      </c>
      <c r="H13" s="299">
        <f>SUM(F13:G13)</f>
        <v>988</v>
      </c>
      <c r="I13" s="300"/>
      <c r="J13" s="277">
        <v>471</v>
      </c>
      <c r="K13" s="276">
        <v>286</v>
      </c>
      <c r="L13" s="276">
        <v>273</v>
      </c>
      <c r="M13" s="276">
        <v>200</v>
      </c>
      <c r="N13" s="276">
        <v>200</v>
      </c>
      <c r="O13" s="276">
        <f>SUM(I13:N13)</f>
        <v>1430</v>
      </c>
      <c r="P13" s="296">
        <f>H13+O13</f>
        <v>2418</v>
      </c>
      <c r="Q13" s="3"/>
    </row>
    <row r="14" spans="3:17" s="15" customFormat="1" ht="18.75" customHeight="1">
      <c r="C14" s="293"/>
      <c r="D14" s="298" t="s">
        <v>26</v>
      </c>
      <c r="E14" s="298"/>
      <c r="F14" s="276">
        <v>3700</v>
      </c>
      <c r="G14" s="276">
        <v>2821</v>
      </c>
      <c r="H14" s="299">
        <f>SUM(F14:G14)</f>
        <v>6521</v>
      </c>
      <c r="I14" s="300"/>
      <c r="J14" s="277">
        <v>3457</v>
      </c>
      <c r="K14" s="276">
        <v>2117</v>
      </c>
      <c r="L14" s="276">
        <v>2384</v>
      </c>
      <c r="M14" s="276">
        <v>1517</v>
      </c>
      <c r="N14" s="276">
        <v>1437</v>
      </c>
      <c r="O14" s="276">
        <f>SUM(I14:N14)</f>
        <v>10912</v>
      </c>
      <c r="P14" s="296">
        <f>H14+O14</f>
        <v>17433</v>
      </c>
      <c r="Q14" s="3"/>
    </row>
    <row r="15" spans="3:17" s="15" customFormat="1" ht="18.75" customHeight="1">
      <c r="C15" s="293" t="s">
        <v>27</v>
      </c>
      <c r="D15" s="294"/>
      <c r="E15" s="294"/>
      <c r="F15" s="276">
        <v>63</v>
      </c>
      <c r="G15" s="276">
        <v>69</v>
      </c>
      <c r="H15" s="299">
        <f>SUM(F15:G15)</f>
        <v>132</v>
      </c>
      <c r="I15" s="300"/>
      <c r="J15" s="277">
        <v>117</v>
      </c>
      <c r="K15" s="276">
        <v>46</v>
      </c>
      <c r="L15" s="276">
        <v>49</v>
      </c>
      <c r="M15" s="276">
        <v>41</v>
      </c>
      <c r="N15" s="276">
        <v>59</v>
      </c>
      <c r="O15" s="276">
        <f>SUM(I15:N15)</f>
        <v>312</v>
      </c>
      <c r="P15" s="296">
        <f>H15+O15</f>
        <v>444</v>
      </c>
      <c r="Q15" s="3"/>
    </row>
    <row r="16" spans="3:17" s="15" customFormat="1" ht="18.75" customHeight="1" thickBot="1">
      <c r="C16" s="301" t="s">
        <v>28</v>
      </c>
      <c r="D16" s="302"/>
      <c r="E16" s="302"/>
      <c r="F16" s="278">
        <f>F12+F15</f>
        <v>4337</v>
      </c>
      <c r="G16" s="278">
        <f>G12+G15</f>
        <v>3304</v>
      </c>
      <c r="H16" s="303">
        <f>SUM(F16:G16)</f>
        <v>7641</v>
      </c>
      <c r="I16" s="304"/>
      <c r="J16" s="279">
        <f>J12+J15</f>
        <v>4045</v>
      </c>
      <c r="K16" s="278">
        <f>K12+K15</f>
        <v>2449</v>
      </c>
      <c r="L16" s="278">
        <f>L12+L15</f>
        <v>2706</v>
      </c>
      <c r="M16" s="278">
        <f>M12+M15</f>
        <v>1758</v>
      </c>
      <c r="N16" s="278">
        <f>N12+N15</f>
        <v>1696</v>
      </c>
      <c r="O16" s="278">
        <f>SUM(I16:N16)</f>
        <v>12654</v>
      </c>
      <c r="P16" s="305">
        <f>H16+O16</f>
        <v>20295</v>
      </c>
      <c r="Q16" s="3"/>
    </row>
    <row r="17" spans="3:17" s="15" customFormat="1" ht="18.75" customHeight="1">
      <c r="C17" s="23"/>
      <c r="D17" s="24"/>
      <c r="E17" s="24"/>
      <c r="F17" s="25"/>
      <c r="G17" s="25"/>
      <c r="H17" s="25"/>
      <c r="I17" s="25"/>
      <c r="J17" s="26"/>
      <c r="K17" s="26"/>
      <c r="L17" s="26"/>
      <c r="M17" s="26"/>
      <c r="N17" s="26"/>
      <c r="O17" s="26"/>
      <c r="P17" s="26"/>
      <c r="Q17" s="26"/>
    </row>
    <row r="18" spans="2:5" s="15" customFormat="1" ht="18.75" customHeight="1" thickBot="1">
      <c r="B18" s="16" t="s">
        <v>45</v>
      </c>
      <c r="C18" s="23"/>
      <c r="D18" s="23"/>
      <c r="E18" s="23"/>
    </row>
    <row r="19" spans="3:16" s="15" customFormat="1" ht="18.75" customHeight="1">
      <c r="C19" s="27"/>
      <c r="D19" s="28"/>
      <c r="E19" s="29"/>
      <c r="F19" s="324" t="s">
        <v>46</v>
      </c>
      <c r="G19" s="325"/>
      <c r="H19" s="326"/>
      <c r="I19" s="330" t="s">
        <v>47</v>
      </c>
      <c r="J19" s="325"/>
      <c r="K19" s="325"/>
      <c r="L19" s="325"/>
      <c r="M19" s="325"/>
      <c r="N19" s="325"/>
      <c r="O19" s="326"/>
      <c r="P19" s="327" t="s">
        <v>44</v>
      </c>
    </row>
    <row r="20" spans="3:17" s="15" customFormat="1" ht="18.75" customHeight="1">
      <c r="C20" s="30"/>
      <c r="D20" s="20"/>
      <c r="E20" s="31"/>
      <c r="F20" s="32" t="s">
        <v>60</v>
      </c>
      <c r="G20" s="32" t="s">
        <v>61</v>
      </c>
      <c r="H20" s="33" t="s">
        <v>42</v>
      </c>
      <c r="I20" s="34" t="s">
        <v>43</v>
      </c>
      <c r="J20" s="35" t="s">
        <v>10</v>
      </c>
      <c r="K20" s="36" t="s">
        <v>11</v>
      </c>
      <c r="L20" s="36" t="s">
        <v>12</v>
      </c>
      <c r="M20" s="36" t="s">
        <v>13</v>
      </c>
      <c r="N20" s="36" t="s">
        <v>14</v>
      </c>
      <c r="O20" s="37" t="s">
        <v>2</v>
      </c>
      <c r="P20" s="329"/>
      <c r="Q20" s="3"/>
    </row>
    <row r="21" spans="3:17" s="15" customFormat="1" ht="18.75" customHeight="1">
      <c r="C21" s="30" t="s">
        <v>29</v>
      </c>
      <c r="D21" s="20"/>
      <c r="E21" s="20"/>
      <c r="F21" s="81">
        <v>1846</v>
      </c>
      <c r="G21" s="81">
        <v>1905</v>
      </c>
      <c r="H21" s="82">
        <f>SUM(F21:G21)</f>
        <v>3751</v>
      </c>
      <c r="I21" s="83">
        <v>0</v>
      </c>
      <c r="J21" s="85">
        <v>3200</v>
      </c>
      <c r="K21" s="81">
        <v>1877</v>
      </c>
      <c r="L21" s="81">
        <v>1625</v>
      </c>
      <c r="M21" s="81">
        <v>851</v>
      </c>
      <c r="N21" s="81">
        <v>743</v>
      </c>
      <c r="O21" s="91">
        <f>SUM(I21:N21)</f>
        <v>8296</v>
      </c>
      <c r="P21" s="84">
        <f>O21+H21</f>
        <v>12047</v>
      </c>
      <c r="Q21" s="3"/>
    </row>
    <row r="22" spans="3:17" s="15" customFormat="1" ht="18.75" customHeight="1">
      <c r="C22" s="30" t="s">
        <v>30</v>
      </c>
      <c r="D22" s="20"/>
      <c r="E22" s="20"/>
      <c r="F22" s="81">
        <v>26</v>
      </c>
      <c r="G22" s="81">
        <v>51</v>
      </c>
      <c r="H22" s="82">
        <f>SUM(F22:G22)</f>
        <v>77</v>
      </c>
      <c r="I22" s="83">
        <v>0</v>
      </c>
      <c r="J22" s="85">
        <v>88</v>
      </c>
      <c r="K22" s="81">
        <v>41</v>
      </c>
      <c r="L22" s="81">
        <v>32</v>
      </c>
      <c r="M22" s="81">
        <v>30</v>
      </c>
      <c r="N22" s="81">
        <v>37</v>
      </c>
      <c r="O22" s="91">
        <f>SUM(I22:N22)</f>
        <v>228</v>
      </c>
      <c r="P22" s="84">
        <f>O22+H22</f>
        <v>305</v>
      </c>
      <c r="Q22" s="3"/>
    </row>
    <row r="23" spans="3:17" s="15" customFormat="1" ht="18.75" customHeight="1" thickBot="1">
      <c r="C23" s="21" t="s">
        <v>28</v>
      </c>
      <c r="D23" s="22"/>
      <c r="E23" s="22"/>
      <c r="F23" s="86">
        <f>SUM(F21:F22)</f>
        <v>1872</v>
      </c>
      <c r="G23" s="86">
        <f aca="true" t="shared" si="1" ref="G23:N23">SUM(G21:G22)</f>
        <v>1956</v>
      </c>
      <c r="H23" s="87">
        <f>SUM(F23:G23)</f>
        <v>3828</v>
      </c>
      <c r="I23" s="88">
        <f t="shared" si="1"/>
        <v>0</v>
      </c>
      <c r="J23" s="90">
        <f t="shared" si="1"/>
        <v>3288</v>
      </c>
      <c r="K23" s="90">
        <f t="shared" si="1"/>
        <v>1918</v>
      </c>
      <c r="L23" s="86">
        <f t="shared" si="1"/>
        <v>1657</v>
      </c>
      <c r="M23" s="86">
        <f t="shared" si="1"/>
        <v>881</v>
      </c>
      <c r="N23" s="86">
        <f t="shared" si="1"/>
        <v>780</v>
      </c>
      <c r="O23" s="92">
        <f>SUM(I23:N23)</f>
        <v>8524</v>
      </c>
      <c r="P23" s="89">
        <f>O23+H23</f>
        <v>12352</v>
      </c>
      <c r="Q23" s="3"/>
    </row>
    <row r="24" spans="3:5" s="15" customFormat="1" ht="18.75" customHeight="1">
      <c r="C24" s="23"/>
      <c r="D24" s="23"/>
      <c r="E24" s="23"/>
    </row>
    <row r="25" spans="2:5" s="15" customFormat="1" ht="18.75" customHeight="1" thickBot="1">
      <c r="B25" s="16" t="s">
        <v>48</v>
      </c>
      <c r="C25" s="23"/>
      <c r="D25" s="23"/>
      <c r="E25" s="23"/>
    </row>
    <row r="26" spans="3:16" s="15" customFormat="1" ht="18.75" customHeight="1">
      <c r="C26" s="27"/>
      <c r="D26" s="28"/>
      <c r="E26" s="29"/>
      <c r="F26" s="324" t="s">
        <v>46</v>
      </c>
      <c r="G26" s="325"/>
      <c r="H26" s="326"/>
      <c r="I26" s="330" t="s">
        <v>47</v>
      </c>
      <c r="J26" s="331"/>
      <c r="K26" s="325"/>
      <c r="L26" s="325"/>
      <c r="M26" s="325"/>
      <c r="N26" s="325"/>
      <c r="O26" s="326"/>
      <c r="P26" s="327" t="s">
        <v>44</v>
      </c>
    </row>
    <row r="27" spans="3:17" s="15" customFormat="1" ht="18.75" customHeight="1">
      <c r="C27" s="30"/>
      <c r="D27" s="20"/>
      <c r="E27" s="31"/>
      <c r="F27" s="32" t="s">
        <v>60</v>
      </c>
      <c r="G27" s="32" t="s">
        <v>61</v>
      </c>
      <c r="H27" s="33" t="s">
        <v>42</v>
      </c>
      <c r="I27" s="34" t="s">
        <v>43</v>
      </c>
      <c r="J27" s="35" t="s">
        <v>10</v>
      </c>
      <c r="K27" s="36" t="s">
        <v>11</v>
      </c>
      <c r="L27" s="36" t="s">
        <v>12</v>
      </c>
      <c r="M27" s="36" t="s">
        <v>13</v>
      </c>
      <c r="N27" s="36" t="s">
        <v>14</v>
      </c>
      <c r="O27" s="37" t="s">
        <v>2</v>
      </c>
      <c r="P27" s="329"/>
      <c r="Q27" s="3"/>
    </row>
    <row r="28" spans="3:17" s="15" customFormat="1" ht="18.75" customHeight="1">
      <c r="C28" s="30" t="s">
        <v>29</v>
      </c>
      <c r="D28" s="20"/>
      <c r="E28" s="20"/>
      <c r="F28" s="81">
        <v>5</v>
      </c>
      <c r="G28" s="81">
        <v>22</v>
      </c>
      <c r="H28" s="82">
        <f>SUM(F28:G28)</f>
        <v>27</v>
      </c>
      <c r="I28" s="83">
        <v>0</v>
      </c>
      <c r="J28" s="85">
        <v>760</v>
      </c>
      <c r="K28" s="81">
        <v>465</v>
      </c>
      <c r="L28" s="81">
        <v>475</v>
      </c>
      <c r="M28" s="81">
        <v>224</v>
      </c>
      <c r="N28" s="81">
        <v>157</v>
      </c>
      <c r="O28" s="91">
        <f>SUM(I28:N28)</f>
        <v>2081</v>
      </c>
      <c r="P28" s="84">
        <f>O28+H28</f>
        <v>2108</v>
      </c>
      <c r="Q28" s="3"/>
    </row>
    <row r="29" spans="3:17" s="15" customFormat="1" ht="18.75" customHeight="1">
      <c r="C29" s="30" t="s">
        <v>30</v>
      </c>
      <c r="D29" s="20"/>
      <c r="E29" s="20"/>
      <c r="F29" s="81">
        <v>0</v>
      </c>
      <c r="G29" s="81">
        <v>0</v>
      </c>
      <c r="H29" s="82">
        <f>SUM(F29:G29)</f>
        <v>0</v>
      </c>
      <c r="I29" s="83">
        <v>0</v>
      </c>
      <c r="J29" s="85">
        <v>16</v>
      </c>
      <c r="K29" s="81">
        <v>3</v>
      </c>
      <c r="L29" s="81">
        <v>9</v>
      </c>
      <c r="M29" s="81">
        <v>8</v>
      </c>
      <c r="N29" s="81">
        <v>4</v>
      </c>
      <c r="O29" s="91">
        <f>SUM(I29:N29)</f>
        <v>40</v>
      </c>
      <c r="P29" s="84">
        <f>O29+H29</f>
        <v>40</v>
      </c>
      <c r="Q29" s="3"/>
    </row>
    <row r="30" spans="3:17" s="15" customFormat="1" ht="18.75" customHeight="1" thickBot="1">
      <c r="C30" s="21" t="s">
        <v>28</v>
      </c>
      <c r="D30" s="22"/>
      <c r="E30" s="22"/>
      <c r="F30" s="86">
        <f>SUM(F28:F29)</f>
        <v>5</v>
      </c>
      <c r="G30" s="86">
        <f>SUM(G28:G29)</f>
        <v>22</v>
      </c>
      <c r="H30" s="87">
        <f>SUM(F30:G30)</f>
        <v>27</v>
      </c>
      <c r="I30" s="88">
        <f aca="true" t="shared" si="2" ref="I30:N30">SUM(I28:I29)</f>
        <v>0</v>
      </c>
      <c r="J30" s="90">
        <f t="shared" si="2"/>
        <v>776</v>
      </c>
      <c r="K30" s="86">
        <f t="shared" si="2"/>
        <v>468</v>
      </c>
      <c r="L30" s="86">
        <f t="shared" si="2"/>
        <v>484</v>
      </c>
      <c r="M30" s="86">
        <f t="shared" si="2"/>
        <v>232</v>
      </c>
      <c r="N30" s="86">
        <f t="shared" si="2"/>
        <v>161</v>
      </c>
      <c r="O30" s="92">
        <f>SUM(I30:N30)</f>
        <v>2121</v>
      </c>
      <c r="P30" s="89">
        <f>O30+H30</f>
        <v>2148</v>
      </c>
      <c r="Q30" s="3"/>
    </row>
    <row r="31" s="15" customFormat="1" ht="18.75" customHeight="1"/>
    <row r="32" s="15" customFormat="1" ht="18.75" customHeight="1" thickBot="1">
      <c r="B32" s="16" t="s">
        <v>49</v>
      </c>
    </row>
    <row r="33" spans="2:15" s="15" customFormat="1" ht="18.75" customHeight="1">
      <c r="B33" s="16"/>
      <c r="C33" s="27"/>
      <c r="D33" s="28"/>
      <c r="E33" s="29"/>
      <c r="F33" s="324" t="s">
        <v>46</v>
      </c>
      <c r="G33" s="325"/>
      <c r="H33" s="326"/>
      <c r="I33" s="332" t="s">
        <v>38</v>
      </c>
      <c r="J33" s="325"/>
      <c r="K33" s="325"/>
      <c r="L33" s="325"/>
      <c r="M33" s="325"/>
      <c r="N33" s="326"/>
      <c r="O33" s="327" t="s">
        <v>44</v>
      </c>
    </row>
    <row r="34" spans="2:15" s="15" customFormat="1" ht="18.75" customHeight="1" thickBot="1">
      <c r="B34" s="16"/>
      <c r="C34" s="30"/>
      <c r="D34" s="20"/>
      <c r="E34" s="31"/>
      <c r="F34" s="38" t="s">
        <v>60</v>
      </c>
      <c r="G34" s="38" t="s">
        <v>61</v>
      </c>
      <c r="H34" s="39" t="s">
        <v>42</v>
      </c>
      <c r="I34" s="40" t="s">
        <v>10</v>
      </c>
      <c r="J34" s="41" t="s">
        <v>11</v>
      </c>
      <c r="K34" s="41" t="s">
        <v>12</v>
      </c>
      <c r="L34" s="41" t="s">
        <v>13</v>
      </c>
      <c r="M34" s="41" t="s">
        <v>14</v>
      </c>
      <c r="N34" s="42" t="s">
        <v>2</v>
      </c>
      <c r="O34" s="328"/>
    </row>
    <row r="35" spans="3:15" s="15" customFormat="1" ht="18.75" customHeight="1">
      <c r="C35" s="43" t="s">
        <v>31</v>
      </c>
      <c r="D35" s="44"/>
      <c r="E35" s="19"/>
      <c r="F35" s="93">
        <f>SUM(F36:F37)</f>
        <v>0</v>
      </c>
      <c r="G35" s="93">
        <f>SUM(G36:G37)</f>
        <v>0</v>
      </c>
      <c r="H35" s="94">
        <f aca="true" t="shared" si="3" ref="H35:H43">SUM(F35:G35)</f>
        <v>0</v>
      </c>
      <c r="I35" s="280">
        <f aca="true" t="shared" si="4" ref="I35:N35">I36+I37</f>
        <v>17</v>
      </c>
      <c r="J35" s="280">
        <f t="shared" si="4"/>
        <v>68</v>
      </c>
      <c r="K35" s="280">
        <f t="shared" si="4"/>
        <v>558</v>
      </c>
      <c r="L35" s="280">
        <f t="shared" si="4"/>
        <v>506</v>
      </c>
      <c r="M35" s="280">
        <f t="shared" si="4"/>
        <v>454</v>
      </c>
      <c r="N35" s="93">
        <f t="shared" si="4"/>
        <v>1603</v>
      </c>
      <c r="O35" s="96">
        <f aca="true" t="shared" si="5" ref="O35:O43">SUM(H35+N35)</f>
        <v>1603</v>
      </c>
    </row>
    <row r="36" spans="3:15" s="15" customFormat="1" ht="18.75" customHeight="1">
      <c r="C36" s="45" t="s">
        <v>29</v>
      </c>
      <c r="D36" s="46"/>
      <c r="E36" s="47"/>
      <c r="F36" s="85">
        <v>0</v>
      </c>
      <c r="G36" s="85">
        <v>0</v>
      </c>
      <c r="H36" s="82">
        <f t="shared" si="3"/>
        <v>0</v>
      </c>
      <c r="I36" s="277">
        <v>17</v>
      </c>
      <c r="J36" s="276">
        <v>67</v>
      </c>
      <c r="K36" s="276">
        <v>557</v>
      </c>
      <c r="L36" s="276">
        <v>503</v>
      </c>
      <c r="M36" s="276">
        <v>447</v>
      </c>
      <c r="N36" s="91">
        <f>SUM(I36:M36)</f>
        <v>1591</v>
      </c>
      <c r="O36" s="84">
        <f t="shared" si="5"/>
        <v>1591</v>
      </c>
    </row>
    <row r="37" spans="3:15" s="15" customFormat="1" ht="18.75" customHeight="1" thickBot="1">
      <c r="C37" s="45" t="s">
        <v>30</v>
      </c>
      <c r="D37" s="46"/>
      <c r="E37" s="48"/>
      <c r="F37" s="90">
        <v>0</v>
      </c>
      <c r="G37" s="90">
        <v>0</v>
      </c>
      <c r="H37" s="87">
        <f t="shared" si="3"/>
        <v>0</v>
      </c>
      <c r="I37" s="279">
        <v>0</v>
      </c>
      <c r="J37" s="278">
        <v>1</v>
      </c>
      <c r="K37" s="278">
        <v>1</v>
      </c>
      <c r="L37" s="278">
        <v>3</v>
      </c>
      <c r="M37" s="278">
        <v>7</v>
      </c>
      <c r="N37" s="91">
        <f>SUM(I37:M37)</f>
        <v>12</v>
      </c>
      <c r="O37" s="89">
        <f t="shared" si="5"/>
        <v>12</v>
      </c>
    </row>
    <row r="38" spans="3:15" s="15" customFormat="1" ht="18.75" customHeight="1">
      <c r="C38" s="43" t="s">
        <v>50</v>
      </c>
      <c r="D38" s="44"/>
      <c r="E38" s="18"/>
      <c r="F38" s="93">
        <f>SUM(F39:F40)</f>
        <v>0</v>
      </c>
      <c r="G38" s="93">
        <f>SUM(G39:G40)</f>
        <v>0</v>
      </c>
      <c r="H38" s="94">
        <f t="shared" si="3"/>
        <v>0</v>
      </c>
      <c r="I38" s="280">
        <f aca="true" t="shared" si="6" ref="I38:N38">I39+I40</f>
        <v>147</v>
      </c>
      <c r="J38" s="280">
        <f t="shared" si="6"/>
        <v>175</v>
      </c>
      <c r="K38" s="280">
        <f t="shared" si="6"/>
        <v>269</v>
      </c>
      <c r="L38" s="280">
        <f t="shared" si="6"/>
        <v>183</v>
      </c>
      <c r="M38" s="280">
        <f t="shared" si="6"/>
        <v>165</v>
      </c>
      <c r="N38" s="93">
        <f t="shared" si="6"/>
        <v>939</v>
      </c>
      <c r="O38" s="96">
        <f t="shared" si="5"/>
        <v>939</v>
      </c>
    </row>
    <row r="39" spans="3:15" s="15" customFormat="1" ht="18.75" customHeight="1">
      <c r="C39" s="45" t="s">
        <v>29</v>
      </c>
      <c r="D39" s="46"/>
      <c r="E39" s="46"/>
      <c r="F39" s="85">
        <v>0</v>
      </c>
      <c r="G39" s="85">
        <v>0</v>
      </c>
      <c r="H39" s="82">
        <f t="shared" si="3"/>
        <v>0</v>
      </c>
      <c r="I39" s="277">
        <v>144</v>
      </c>
      <c r="J39" s="276">
        <v>174</v>
      </c>
      <c r="K39" s="276">
        <v>267</v>
      </c>
      <c r="L39" s="276">
        <v>180</v>
      </c>
      <c r="M39" s="276">
        <v>158</v>
      </c>
      <c r="N39" s="91">
        <f aca="true" t="shared" si="7" ref="N39:N44">SUM(I39:M39)</f>
        <v>923</v>
      </c>
      <c r="O39" s="84">
        <f t="shared" si="5"/>
        <v>923</v>
      </c>
    </row>
    <row r="40" spans="3:15" s="15" customFormat="1" ht="18.75" customHeight="1" thickBot="1">
      <c r="C40" s="45" t="s">
        <v>30</v>
      </c>
      <c r="D40" s="46"/>
      <c r="E40" s="46"/>
      <c r="F40" s="90">
        <v>0</v>
      </c>
      <c r="G40" s="90">
        <v>0</v>
      </c>
      <c r="H40" s="87">
        <f t="shared" si="3"/>
        <v>0</v>
      </c>
      <c r="I40" s="279">
        <v>3</v>
      </c>
      <c r="J40" s="278">
        <v>1</v>
      </c>
      <c r="K40" s="278">
        <v>2</v>
      </c>
      <c r="L40" s="278">
        <v>3</v>
      </c>
      <c r="M40" s="278">
        <v>7</v>
      </c>
      <c r="N40" s="92">
        <f t="shared" si="7"/>
        <v>16</v>
      </c>
      <c r="O40" s="89">
        <f t="shared" si="5"/>
        <v>16</v>
      </c>
    </row>
    <row r="41" spans="3:15" s="15" customFormat="1" ht="18.75" customHeight="1">
      <c r="C41" s="43" t="s">
        <v>51</v>
      </c>
      <c r="D41" s="44"/>
      <c r="E41" s="18"/>
      <c r="F41" s="93">
        <f>SUM(F42:F43)</f>
        <v>0</v>
      </c>
      <c r="G41" s="93">
        <f>SUM(G42:G43)</f>
        <v>0</v>
      </c>
      <c r="H41" s="94">
        <f t="shared" si="3"/>
        <v>0</v>
      </c>
      <c r="I41" s="280">
        <f aca="true" t="shared" si="8" ref="I41:N41">I42+I43</f>
        <v>0</v>
      </c>
      <c r="J41" s="280">
        <f>J42+J43</f>
        <v>0</v>
      </c>
      <c r="K41" s="280">
        <f>K42+K43</f>
        <v>3</v>
      </c>
      <c r="L41" s="280">
        <f t="shared" si="8"/>
        <v>15</v>
      </c>
      <c r="M41" s="280">
        <f t="shared" si="8"/>
        <v>63</v>
      </c>
      <c r="N41" s="93">
        <f t="shared" si="8"/>
        <v>81</v>
      </c>
      <c r="O41" s="96">
        <f t="shared" si="5"/>
        <v>81</v>
      </c>
    </row>
    <row r="42" spans="3:15" s="15" customFormat="1" ht="18.75" customHeight="1">
      <c r="C42" s="45" t="s">
        <v>29</v>
      </c>
      <c r="D42" s="46"/>
      <c r="E42" s="46"/>
      <c r="F42" s="85">
        <v>0</v>
      </c>
      <c r="G42" s="85">
        <v>0</v>
      </c>
      <c r="H42" s="82">
        <f t="shared" si="3"/>
        <v>0</v>
      </c>
      <c r="I42" s="277">
        <v>0</v>
      </c>
      <c r="J42" s="276">
        <v>0</v>
      </c>
      <c r="K42" s="276">
        <v>3</v>
      </c>
      <c r="L42" s="276">
        <v>15</v>
      </c>
      <c r="M42" s="276">
        <v>60</v>
      </c>
      <c r="N42" s="91">
        <f t="shared" si="7"/>
        <v>78</v>
      </c>
      <c r="O42" s="84">
        <f t="shared" si="5"/>
        <v>78</v>
      </c>
    </row>
    <row r="43" spans="3:15" s="15" customFormat="1" ht="18.75" customHeight="1" thickBot="1">
      <c r="C43" s="49" t="s">
        <v>30</v>
      </c>
      <c r="D43" s="50"/>
      <c r="E43" s="50"/>
      <c r="F43" s="90">
        <v>0</v>
      </c>
      <c r="G43" s="90">
        <v>0</v>
      </c>
      <c r="H43" s="87">
        <f t="shared" si="3"/>
        <v>0</v>
      </c>
      <c r="I43" s="279">
        <v>0</v>
      </c>
      <c r="J43" s="278">
        <v>0</v>
      </c>
      <c r="K43" s="278">
        <v>0</v>
      </c>
      <c r="L43" s="278">
        <v>0</v>
      </c>
      <c r="M43" s="278">
        <v>3</v>
      </c>
      <c r="N43" s="259">
        <f t="shared" si="7"/>
        <v>3</v>
      </c>
      <c r="O43" s="89">
        <f t="shared" si="5"/>
        <v>3</v>
      </c>
    </row>
    <row r="44" spans="3:15" s="15" customFormat="1" ht="18.75" customHeight="1" thickBot="1">
      <c r="C44" s="260" t="s">
        <v>28</v>
      </c>
      <c r="D44" s="261"/>
      <c r="E44" s="261"/>
      <c r="F44" s="97">
        <v>0</v>
      </c>
      <c r="G44" s="97">
        <v>0</v>
      </c>
      <c r="H44" s="98">
        <v>0</v>
      </c>
      <c r="I44" s="262">
        <v>164</v>
      </c>
      <c r="J44" s="262">
        <v>243</v>
      </c>
      <c r="K44" s="262">
        <v>824</v>
      </c>
      <c r="L44" s="262">
        <v>700</v>
      </c>
      <c r="M44" s="262">
        <v>680</v>
      </c>
      <c r="N44" s="263">
        <f t="shared" si="7"/>
        <v>2611</v>
      </c>
      <c r="O44" s="263">
        <f>SUM(N44)</f>
        <v>2611</v>
      </c>
    </row>
    <row r="45" s="15" customFormat="1" ht="12"/>
  </sheetData>
  <sheetProtection/>
  <mergeCells count="9">
    <mergeCell ref="F33:H33"/>
    <mergeCell ref="O33:O34"/>
    <mergeCell ref="P19:P20"/>
    <mergeCell ref="P26:P27"/>
    <mergeCell ref="F19:H19"/>
    <mergeCell ref="F26:H26"/>
    <mergeCell ref="I19:O19"/>
    <mergeCell ref="I26:O26"/>
    <mergeCell ref="I33:N33"/>
  </mergeCells>
  <printOptions horizontalCentered="1"/>
  <pageMargins left="0.5905511811023623" right="0.3937007874015748" top="0.5905511811023623" bottom="0.3937007874015748" header="0.5118110236220472" footer="0.5118110236220472"/>
  <pageSetup horizontalDpi="600" verticalDpi="600" orientation="portrait" paperSize="9" r:id="rId1"/>
  <ignoredErrors>
    <ignoredError sqref="F41:G41" formulaRange="1"/>
    <ignoredError sqref="H30 H35 H38 H41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B1:Q174"/>
  <sheetViews>
    <sheetView tabSelected="1" view="pageBreakPreview" zoomScale="85" zoomScaleSheetLayoutView="85" zoomScalePageLayoutView="0" workbookViewId="0" topLeftCell="B1">
      <selection activeCell="K2" sqref="K2"/>
    </sheetView>
  </sheetViews>
  <sheetFormatPr defaultColWidth="9.00390625" defaultRowHeight="13.5"/>
  <cols>
    <col min="1" max="4" width="3.625" style="177" customWidth="1"/>
    <col min="5" max="5" width="21.25390625" style="177" customWidth="1"/>
    <col min="6" max="16" width="13.125" style="177" customWidth="1"/>
    <col min="17" max="16384" width="9.00390625" style="249" customWidth="1"/>
  </cols>
  <sheetData>
    <row r="1" ht="13.5">
      <c r="B1" s="177" t="s">
        <v>62</v>
      </c>
    </row>
    <row r="3" spans="2:9" ht="13.5">
      <c r="B3" s="177" t="s">
        <v>91</v>
      </c>
      <c r="H3" s="178" t="s">
        <v>118</v>
      </c>
      <c r="I3" s="257"/>
    </row>
    <row r="4" spans="3:9" ht="13.5">
      <c r="C4" s="177" t="s">
        <v>126</v>
      </c>
      <c r="H4" s="360" t="s">
        <v>127</v>
      </c>
      <c r="I4" s="257"/>
    </row>
    <row r="5" ht="13.5">
      <c r="C5" s="177" t="s">
        <v>128</v>
      </c>
    </row>
    <row r="6" ht="13.5" customHeight="1" thickBot="1"/>
    <row r="7" spans="3:16" ht="17.25" customHeight="1">
      <c r="C7" s="180" t="s">
        <v>92</v>
      </c>
      <c r="D7" s="181"/>
      <c r="E7" s="181"/>
      <c r="F7" s="182" t="s">
        <v>46</v>
      </c>
      <c r="G7" s="183"/>
      <c r="H7" s="184"/>
      <c r="I7" s="185" t="s">
        <v>47</v>
      </c>
      <c r="J7" s="183"/>
      <c r="K7" s="183"/>
      <c r="L7" s="183"/>
      <c r="M7" s="183"/>
      <c r="N7" s="183"/>
      <c r="O7" s="184"/>
      <c r="P7" s="186" t="s">
        <v>44</v>
      </c>
    </row>
    <row r="8" spans="3:16" ht="17.25" customHeight="1">
      <c r="C8" s="187"/>
      <c r="D8" s="188"/>
      <c r="E8" s="188"/>
      <c r="F8" s="189" t="s">
        <v>129</v>
      </c>
      <c r="G8" s="190" t="s">
        <v>130</v>
      </c>
      <c r="H8" s="191" t="s">
        <v>42</v>
      </c>
      <c r="I8" s="192" t="s">
        <v>43</v>
      </c>
      <c r="J8" s="190" t="s">
        <v>10</v>
      </c>
      <c r="K8" s="189" t="s">
        <v>11</v>
      </c>
      <c r="L8" s="189" t="s">
        <v>12</v>
      </c>
      <c r="M8" s="189" t="s">
        <v>13</v>
      </c>
      <c r="N8" s="190" t="s">
        <v>14</v>
      </c>
      <c r="O8" s="191" t="s">
        <v>2</v>
      </c>
      <c r="P8" s="193"/>
    </row>
    <row r="9" spans="3:16" ht="17.25" customHeight="1">
      <c r="C9" s="194" t="s">
        <v>93</v>
      </c>
      <c r="D9" s="195"/>
      <c r="E9" s="195"/>
      <c r="F9" s="196">
        <f>F10+F16+F19+F23+F27+F28</f>
        <v>4326</v>
      </c>
      <c r="G9" s="197">
        <f aca="true" t="shared" si="0" ref="G9:P9">G10+G16+G19+G23+G27+G28</f>
        <v>4975</v>
      </c>
      <c r="H9" s="198">
        <f t="shared" si="0"/>
        <v>9301</v>
      </c>
      <c r="I9" s="199">
        <f t="shared" si="0"/>
        <v>0</v>
      </c>
      <c r="J9" s="197">
        <f t="shared" si="0"/>
        <v>10344</v>
      </c>
      <c r="K9" s="196">
        <f t="shared" si="0"/>
        <v>6762</v>
      </c>
      <c r="L9" s="196">
        <f t="shared" si="0"/>
        <v>6411</v>
      </c>
      <c r="M9" s="196">
        <f t="shared" si="0"/>
        <v>3692</v>
      </c>
      <c r="N9" s="197">
        <f t="shared" si="0"/>
        <v>3743</v>
      </c>
      <c r="O9" s="196">
        <f t="shared" si="0"/>
        <v>30952</v>
      </c>
      <c r="P9" s="200">
        <f t="shared" si="0"/>
        <v>40253</v>
      </c>
    </row>
    <row r="10" spans="3:16" ht="17.25" customHeight="1">
      <c r="C10" s="201"/>
      <c r="D10" s="202" t="s">
        <v>131</v>
      </c>
      <c r="E10" s="203"/>
      <c r="F10" s="204">
        <f>SUM(F11:F15)</f>
        <v>913</v>
      </c>
      <c r="G10" s="205">
        <f aca="true" t="shared" si="1" ref="G10:P10">SUM(G11:G15)</f>
        <v>1193</v>
      </c>
      <c r="H10" s="206">
        <f t="shared" si="1"/>
        <v>2106</v>
      </c>
      <c r="I10" s="207">
        <f t="shared" si="1"/>
        <v>0</v>
      </c>
      <c r="J10" s="205">
        <f t="shared" si="1"/>
        <v>3431</v>
      </c>
      <c r="K10" s="204">
        <f t="shared" si="1"/>
        <v>2466</v>
      </c>
      <c r="L10" s="204">
        <f t="shared" si="1"/>
        <v>2438</v>
      </c>
      <c r="M10" s="204">
        <f t="shared" si="1"/>
        <v>1676</v>
      </c>
      <c r="N10" s="205">
        <f t="shared" si="1"/>
        <v>1975</v>
      </c>
      <c r="O10" s="204">
        <f t="shared" si="1"/>
        <v>11986</v>
      </c>
      <c r="P10" s="208">
        <f t="shared" si="1"/>
        <v>14092</v>
      </c>
    </row>
    <row r="11" spans="3:16" ht="17.25" customHeight="1">
      <c r="C11" s="201"/>
      <c r="D11" s="209"/>
      <c r="E11" s="210" t="s">
        <v>132</v>
      </c>
      <c r="F11" s="211">
        <f>SUM('[1]様式２償還'!F11,'[1]様式2現物'!F11)</f>
        <v>454</v>
      </c>
      <c r="G11" s="212">
        <f>SUM('[1]様式２償還'!G11,'[1]様式2現物'!G11)</f>
        <v>327</v>
      </c>
      <c r="H11" s="206">
        <f aca="true" t="shared" si="2" ref="H11:H38">SUM(F11:G11)</f>
        <v>781</v>
      </c>
      <c r="I11" s="213">
        <f>SUM('[1]様式２償還'!I11,'[1]様式2現物'!I11)</f>
        <v>0</v>
      </c>
      <c r="J11" s="212">
        <f>SUM('[1]様式２償還'!J11,'[1]様式2現物'!J11)</f>
        <v>1567</v>
      </c>
      <c r="K11" s="211">
        <f>SUM('[1]様式２償還'!K11,'[1]様式2現物'!K11)</f>
        <v>952</v>
      </c>
      <c r="L11" s="211">
        <f>SUM('[1]様式２償還'!L11,'[1]様式2現物'!L11)</f>
        <v>848</v>
      </c>
      <c r="M11" s="211">
        <f>SUM('[1]様式２償還'!M11,'[1]様式2現物'!M11)</f>
        <v>488</v>
      </c>
      <c r="N11" s="212">
        <f>SUM('[1]様式２償還'!N11,'[1]様式2現物'!N11)</f>
        <v>574</v>
      </c>
      <c r="O11" s="204">
        <f aca="true" t="shared" si="3" ref="O11:O42">SUM(I11:N11)</f>
        <v>4429</v>
      </c>
      <c r="P11" s="208">
        <f aca="true" t="shared" si="4" ref="P11:P42">H11+O11</f>
        <v>5210</v>
      </c>
    </row>
    <row r="12" spans="3:16" ht="17.25" customHeight="1">
      <c r="C12" s="201"/>
      <c r="D12" s="209"/>
      <c r="E12" s="210" t="s">
        <v>133</v>
      </c>
      <c r="F12" s="211">
        <f>SUM('[1]様式２償還'!F12,'[1]様式2現物'!F12)</f>
        <v>0</v>
      </c>
      <c r="G12" s="212">
        <f>SUM('[1]様式２償還'!G12,'[1]様式2現物'!G12)</f>
        <v>2</v>
      </c>
      <c r="H12" s="206">
        <f t="shared" si="2"/>
        <v>2</v>
      </c>
      <c r="I12" s="213">
        <f>SUM('[1]様式２償還'!I12,'[1]様式2現物'!I12)</f>
        <v>0</v>
      </c>
      <c r="J12" s="212">
        <f>SUM('[1]様式２償還'!J12,'[1]様式2現物'!J12)</f>
        <v>4</v>
      </c>
      <c r="K12" s="211">
        <f>SUM('[1]様式２償還'!K12,'[1]様式2現物'!K12)</f>
        <v>13</v>
      </c>
      <c r="L12" s="211">
        <f>SUM('[1]様式２償還'!L12,'[1]様式2現物'!L12)</f>
        <v>22</v>
      </c>
      <c r="M12" s="211">
        <f>SUM('[1]様式２償還'!M12,'[1]様式2現物'!M12)</f>
        <v>57</v>
      </c>
      <c r="N12" s="212">
        <f>SUM('[1]様式２償還'!N12,'[1]様式2現物'!N12)</f>
        <v>150</v>
      </c>
      <c r="O12" s="204">
        <f t="shared" si="3"/>
        <v>246</v>
      </c>
      <c r="P12" s="208">
        <f t="shared" si="4"/>
        <v>248</v>
      </c>
    </row>
    <row r="13" spans="3:16" ht="17.25" customHeight="1">
      <c r="C13" s="201"/>
      <c r="D13" s="209"/>
      <c r="E13" s="210" t="s">
        <v>134</v>
      </c>
      <c r="F13" s="211">
        <f>SUM('[1]様式２償還'!F13,'[1]様式2現物'!F13)</f>
        <v>206</v>
      </c>
      <c r="G13" s="212">
        <f>SUM('[1]様式２償還'!G13,'[1]様式2現物'!G13)</f>
        <v>376</v>
      </c>
      <c r="H13" s="206">
        <f t="shared" si="2"/>
        <v>582</v>
      </c>
      <c r="I13" s="213">
        <f>SUM('[1]様式２償還'!I13,'[1]様式2現物'!I13)</f>
        <v>0</v>
      </c>
      <c r="J13" s="212">
        <f>SUM('[1]様式２償還'!J13,'[1]様式2現物'!J13)</f>
        <v>720</v>
      </c>
      <c r="K13" s="211">
        <f>SUM('[1]様式２償還'!K13,'[1]様式2現物'!K13)</f>
        <v>511</v>
      </c>
      <c r="L13" s="211">
        <f>SUM('[1]様式２償還'!L13,'[1]様式2現物'!L13)</f>
        <v>488</v>
      </c>
      <c r="M13" s="211">
        <f>SUM('[1]様式２償還'!M13,'[1]様式2現物'!M13)</f>
        <v>336</v>
      </c>
      <c r="N13" s="212">
        <f>SUM('[1]様式２償還'!N13,'[1]様式2現物'!N13)</f>
        <v>396</v>
      </c>
      <c r="O13" s="204">
        <f t="shared" si="3"/>
        <v>2451</v>
      </c>
      <c r="P13" s="208">
        <f t="shared" si="4"/>
        <v>3033</v>
      </c>
    </row>
    <row r="14" spans="3:16" ht="17.25" customHeight="1">
      <c r="C14" s="201"/>
      <c r="D14" s="209"/>
      <c r="E14" s="210" t="s">
        <v>135</v>
      </c>
      <c r="F14" s="211">
        <f>SUM('[1]様式２償還'!F14,'[1]様式2現物'!F14)</f>
        <v>19</v>
      </c>
      <c r="G14" s="212">
        <f>SUM('[1]様式２償還'!G14,'[1]様式2現物'!G14)</f>
        <v>36</v>
      </c>
      <c r="H14" s="206">
        <f t="shared" si="2"/>
        <v>55</v>
      </c>
      <c r="I14" s="213">
        <f>SUM('[1]様式２償還'!I14,'[1]様式2現物'!I14)</f>
        <v>0</v>
      </c>
      <c r="J14" s="212">
        <f>SUM('[1]様式２償還'!J14,'[1]様式2現物'!J14)</f>
        <v>57</v>
      </c>
      <c r="K14" s="211">
        <f>SUM('[1]様式２償還'!K14,'[1]様式2現物'!K14)</f>
        <v>53</v>
      </c>
      <c r="L14" s="211">
        <f>SUM('[1]様式２償還'!L14,'[1]様式2現物'!L14)</f>
        <v>45</v>
      </c>
      <c r="M14" s="211">
        <f>SUM('[1]様式２償還'!M14,'[1]様式2現物'!M14)</f>
        <v>24</v>
      </c>
      <c r="N14" s="212">
        <f>SUM('[1]様式２償還'!N14,'[1]様式2現物'!N14)</f>
        <v>29</v>
      </c>
      <c r="O14" s="204">
        <f t="shared" si="3"/>
        <v>208</v>
      </c>
      <c r="P14" s="208">
        <f t="shared" si="4"/>
        <v>263</v>
      </c>
    </row>
    <row r="15" spans="3:16" ht="17.25" customHeight="1">
      <c r="C15" s="201"/>
      <c r="D15" s="209"/>
      <c r="E15" s="210" t="s">
        <v>136</v>
      </c>
      <c r="F15" s="211">
        <f>SUM('[1]様式２償還'!F15,'[1]様式2現物'!F15)</f>
        <v>234</v>
      </c>
      <c r="G15" s="212">
        <f>SUM('[1]様式２償還'!G15,'[1]様式2現物'!G15)</f>
        <v>452</v>
      </c>
      <c r="H15" s="206">
        <f t="shared" si="2"/>
        <v>686</v>
      </c>
      <c r="I15" s="213">
        <f>SUM('[1]様式２償還'!I15,'[1]様式2現物'!I15)</f>
        <v>0</v>
      </c>
      <c r="J15" s="212">
        <f>SUM('[1]様式２償還'!J15,'[1]様式2現物'!J15)</f>
        <v>1083</v>
      </c>
      <c r="K15" s="211">
        <f>SUM('[1]様式２償還'!K15,'[1]様式2現物'!K15)</f>
        <v>937</v>
      </c>
      <c r="L15" s="211">
        <f>SUM('[1]様式２償還'!L15,'[1]様式2現物'!L15)</f>
        <v>1035</v>
      </c>
      <c r="M15" s="211">
        <f>SUM('[1]様式２償還'!M15,'[1]様式2現物'!M15)</f>
        <v>771</v>
      </c>
      <c r="N15" s="212">
        <f>SUM('[1]様式２償還'!N15,'[1]様式2現物'!N15)</f>
        <v>826</v>
      </c>
      <c r="O15" s="204">
        <f t="shared" si="3"/>
        <v>4652</v>
      </c>
      <c r="P15" s="208">
        <f t="shared" si="4"/>
        <v>5338</v>
      </c>
    </row>
    <row r="16" spans="3:16" ht="17.25" customHeight="1">
      <c r="C16" s="201"/>
      <c r="D16" s="202" t="s">
        <v>94</v>
      </c>
      <c r="E16" s="214"/>
      <c r="F16" s="204">
        <f>SUM(F17:F18)</f>
        <v>592</v>
      </c>
      <c r="G16" s="205">
        <f aca="true" t="shared" si="5" ref="G16:O16">SUM(G17:G18)</f>
        <v>612</v>
      </c>
      <c r="H16" s="206">
        <f t="shared" si="5"/>
        <v>1204</v>
      </c>
      <c r="I16" s="207">
        <f t="shared" si="5"/>
        <v>0</v>
      </c>
      <c r="J16" s="205">
        <f t="shared" si="5"/>
        <v>1586</v>
      </c>
      <c r="K16" s="204">
        <f t="shared" si="5"/>
        <v>876</v>
      </c>
      <c r="L16" s="204">
        <f t="shared" si="5"/>
        <v>799</v>
      </c>
      <c r="M16" s="204">
        <f t="shared" si="5"/>
        <v>318</v>
      </c>
      <c r="N16" s="205">
        <f t="shared" si="5"/>
        <v>238</v>
      </c>
      <c r="O16" s="204">
        <f t="shared" si="5"/>
        <v>3817</v>
      </c>
      <c r="P16" s="208">
        <f>SUM(P17:P18)</f>
        <v>5021</v>
      </c>
    </row>
    <row r="17" spans="3:16" ht="17.25" customHeight="1">
      <c r="C17" s="201"/>
      <c r="D17" s="209"/>
      <c r="E17" s="215" t="s">
        <v>137</v>
      </c>
      <c r="F17" s="211">
        <f>SUM('[1]様式２償還'!F17,'[1]様式2現物'!F17)</f>
        <v>366</v>
      </c>
      <c r="G17" s="212">
        <f>SUM('[1]様式２償還'!G17,'[1]様式2現物'!G17)</f>
        <v>369</v>
      </c>
      <c r="H17" s="206">
        <f t="shared" si="2"/>
        <v>735</v>
      </c>
      <c r="I17" s="213">
        <f>SUM('[1]様式２償還'!I17,'[1]様式2現物'!I17)</f>
        <v>0</v>
      </c>
      <c r="J17" s="212">
        <f>SUM('[1]様式２償還'!J17,'[1]様式2現物'!J17)</f>
        <v>1164</v>
      </c>
      <c r="K17" s="211">
        <f>SUM('[1]様式２償還'!K17,'[1]様式2現物'!K17)</f>
        <v>646</v>
      </c>
      <c r="L17" s="211">
        <f>SUM('[1]様式２償還'!L17,'[1]様式2現物'!L17)</f>
        <v>569</v>
      </c>
      <c r="M17" s="211">
        <f>SUM('[1]様式２償還'!M17,'[1]様式2現物'!M17)</f>
        <v>223</v>
      </c>
      <c r="N17" s="212">
        <f>SUM('[1]様式２償還'!N17,'[1]様式2現物'!N17)</f>
        <v>181</v>
      </c>
      <c r="O17" s="204">
        <f t="shared" si="3"/>
        <v>2783</v>
      </c>
      <c r="P17" s="208">
        <f t="shared" si="4"/>
        <v>3518</v>
      </c>
    </row>
    <row r="18" spans="3:16" ht="17.25" customHeight="1">
      <c r="C18" s="201"/>
      <c r="D18" s="209"/>
      <c r="E18" s="215" t="s">
        <v>138</v>
      </c>
      <c r="F18" s="211">
        <f>SUM('[1]様式２償還'!F18,'[1]様式2現物'!F18)</f>
        <v>226</v>
      </c>
      <c r="G18" s="212">
        <f>SUM('[1]様式２償還'!G18,'[1]様式2現物'!G18)</f>
        <v>243</v>
      </c>
      <c r="H18" s="206">
        <f t="shared" si="2"/>
        <v>469</v>
      </c>
      <c r="I18" s="213">
        <f>SUM('[1]様式２償還'!I18,'[1]様式2現物'!I18)</f>
        <v>0</v>
      </c>
      <c r="J18" s="212">
        <f>SUM('[1]様式２償還'!J18,'[1]様式2現物'!J18)</f>
        <v>422</v>
      </c>
      <c r="K18" s="211">
        <f>SUM('[1]様式２償還'!K18,'[1]様式2現物'!K18)</f>
        <v>230</v>
      </c>
      <c r="L18" s="211">
        <f>SUM('[1]様式２償還'!L18,'[1]様式2現物'!L18)</f>
        <v>230</v>
      </c>
      <c r="M18" s="211">
        <f>SUM('[1]様式２償還'!M18,'[1]様式2現物'!M18)</f>
        <v>95</v>
      </c>
      <c r="N18" s="212">
        <f>SUM('[1]様式２償還'!N18,'[1]様式2現物'!N18)</f>
        <v>57</v>
      </c>
      <c r="O18" s="204">
        <f t="shared" si="3"/>
        <v>1034</v>
      </c>
      <c r="P18" s="208">
        <f t="shared" si="4"/>
        <v>1503</v>
      </c>
    </row>
    <row r="19" spans="3:16" ht="17.25" customHeight="1">
      <c r="C19" s="201"/>
      <c r="D19" s="202" t="s">
        <v>95</v>
      </c>
      <c r="E19" s="203"/>
      <c r="F19" s="204">
        <f>SUM(F20:F22)</f>
        <v>11</v>
      </c>
      <c r="G19" s="205">
        <f aca="true" t="shared" si="6" ref="G19:P19">SUM(G20:G22)</f>
        <v>28</v>
      </c>
      <c r="H19" s="206">
        <f t="shared" si="6"/>
        <v>39</v>
      </c>
      <c r="I19" s="207">
        <f t="shared" si="6"/>
        <v>0</v>
      </c>
      <c r="J19" s="205">
        <f t="shared" si="6"/>
        <v>187</v>
      </c>
      <c r="K19" s="204">
        <f t="shared" si="6"/>
        <v>195</v>
      </c>
      <c r="L19" s="204">
        <f t="shared" si="6"/>
        <v>324</v>
      </c>
      <c r="M19" s="204">
        <f t="shared" si="6"/>
        <v>158</v>
      </c>
      <c r="N19" s="205">
        <f t="shared" si="6"/>
        <v>119</v>
      </c>
      <c r="O19" s="204">
        <f t="shared" si="6"/>
        <v>983</v>
      </c>
      <c r="P19" s="208">
        <f t="shared" si="6"/>
        <v>1022</v>
      </c>
    </row>
    <row r="20" spans="3:16" ht="17.25" customHeight="1">
      <c r="C20" s="201"/>
      <c r="D20" s="209"/>
      <c r="E20" s="210" t="s">
        <v>139</v>
      </c>
      <c r="F20" s="211">
        <f>SUM('[1]様式２償還'!F20,'[1]様式2現物'!F20)</f>
        <v>11</v>
      </c>
      <c r="G20" s="212">
        <f>SUM('[1]様式２償還'!G20,'[1]様式2現物'!G20)</f>
        <v>27</v>
      </c>
      <c r="H20" s="206">
        <f t="shared" si="2"/>
        <v>38</v>
      </c>
      <c r="I20" s="213">
        <f>SUM('[1]様式２償還'!I20,'[1]様式2現物'!I20)</f>
        <v>0</v>
      </c>
      <c r="J20" s="212">
        <f>SUM('[1]様式２償還'!J20,'[1]様式2現物'!J20)</f>
        <v>174</v>
      </c>
      <c r="K20" s="211">
        <f>SUM('[1]様式２償還'!K20,'[1]様式2現物'!K20)</f>
        <v>184</v>
      </c>
      <c r="L20" s="211">
        <f>SUM('[1]様式２償還'!L20,'[1]様式2現物'!L20)</f>
        <v>284</v>
      </c>
      <c r="M20" s="211">
        <f>SUM('[1]様式２償還'!M20,'[1]様式2現物'!M20)</f>
        <v>138</v>
      </c>
      <c r="N20" s="212">
        <f>SUM('[1]様式２償還'!N20,'[1]様式2現物'!N20)</f>
        <v>89</v>
      </c>
      <c r="O20" s="204">
        <f t="shared" si="3"/>
        <v>869</v>
      </c>
      <c r="P20" s="208">
        <f t="shared" si="4"/>
        <v>907</v>
      </c>
    </row>
    <row r="21" spans="3:16" ht="24.75" customHeight="1">
      <c r="C21" s="201"/>
      <c r="D21" s="209"/>
      <c r="E21" s="216" t="s">
        <v>140</v>
      </c>
      <c r="F21" s="211">
        <f>SUM('[1]様式２償還'!F21,'[1]様式2現物'!F21)</f>
        <v>0</v>
      </c>
      <c r="G21" s="212">
        <f>SUM('[1]様式２償還'!G21,'[1]様式2現物'!G21)</f>
        <v>1</v>
      </c>
      <c r="H21" s="206">
        <f t="shared" si="2"/>
        <v>1</v>
      </c>
      <c r="I21" s="213">
        <f>SUM('[1]様式２償還'!I21,'[1]様式2現物'!I21)</f>
        <v>0</v>
      </c>
      <c r="J21" s="212">
        <f>SUM('[1]様式２償還'!J21,'[1]様式2現物'!J21)</f>
        <v>13</v>
      </c>
      <c r="K21" s="211">
        <f>SUM('[1]様式２償還'!K21,'[1]様式2現物'!K21)</f>
        <v>9</v>
      </c>
      <c r="L21" s="211">
        <f>SUM('[1]様式２償還'!L21,'[1]様式2現物'!L21)</f>
        <v>39</v>
      </c>
      <c r="M21" s="211">
        <f>SUM('[1]様式２償還'!M21,'[1]様式2現物'!M21)</f>
        <v>20</v>
      </c>
      <c r="N21" s="212">
        <f>SUM('[1]様式２償還'!N21,'[1]様式2現物'!N21)</f>
        <v>28</v>
      </c>
      <c r="O21" s="204">
        <f t="shared" si="3"/>
        <v>109</v>
      </c>
      <c r="P21" s="208">
        <f t="shared" si="4"/>
        <v>110</v>
      </c>
    </row>
    <row r="22" spans="3:16" ht="24.75" customHeight="1">
      <c r="C22" s="201"/>
      <c r="D22" s="215"/>
      <c r="E22" s="216" t="s">
        <v>141</v>
      </c>
      <c r="F22" s="211">
        <f>SUM('[1]様式２償還'!F22,'[1]様式2現物'!F22)</f>
        <v>0</v>
      </c>
      <c r="G22" s="212">
        <f>SUM('[1]様式２償還'!G22,'[1]様式2現物'!G22)</f>
        <v>0</v>
      </c>
      <c r="H22" s="206">
        <f t="shared" si="2"/>
        <v>0</v>
      </c>
      <c r="I22" s="213">
        <f>SUM('[1]様式２償還'!I22,'[1]様式2現物'!I22)</f>
        <v>0</v>
      </c>
      <c r="J22" s="212">
        <f>SUM('[1]様式２償還'!J22,'[1]様式2現物'!J22)</f>
        <v>0</v>
      </c>
      <c r="K22" s="211">
        <f>SUM('[1]様式２償還'!K22,'[1]様式2現物'!K22)</f>
        <v>2</v>
      </c>
      <c r="L22" s="211">
        <f>SUM('[1]様式２償還'!L22,'[1]様式2現物'!L22)</f>
        <v>1</v>
      </c>
      <c r="M22" s="211">
        <f>SUM('[1]様式２償還'!M22,'[1]様式2現物'!M22)</f>
        <v>0</v>
      </c>
      <c r="N22" s="212">
        <f>SUM('[1]様式２償還'!N22,'[1]様式2現物'!N22)</f>
        <v>2</v>
      </c>
      <c r="O22" s="204">
        <f t="shared" si="3"/>
        <v>5</v>
      </c>
      <c r="P22" s="208">
        <f t="shared" si="4"/>
        <v>5</v>
      </c>
    </row>
    <row r="23" spans="3:16" ht="17.25" customHeight="1">
      <c r="C23" s="201"/>
      <c r="D23" s="202" t="s">
        <v>96</v>
      </c>
      <c r="E23" s="203"/>
      <c r="F23" s="204">
        <f>SUM(F24:F26)</f>
        <v>1009</v>
      </c>
      <c r="G23" s="205">
        <f aca="true" t="shared" si="7" ref="G23:P23">SUM(G24:G26)</f>
        <v>1239</v>
      </c>
      <c r="H23" s="206">
        <f t="shared" si="7"/>
        <v>2248</v>
      </c>
      <c r="I23" s="207">
        <f t="shared" si="7"/>
        <v>0</v>
      </c>
      <c r="J23" s="205">
        <f t="shared" si="7"/>
        <v>1851</v>
      </c>
      <c r="K23" s="204">
        <f t="shared" si="7"/>
        <v>1327</v>
      </c>
      <c r="L23" s="204">
        <f t="shared" si="7"/>
        <v>1224</v>
      </c>
      <c r="M23" s="204">
        <f t="shared" si="7"/>
        <v>682</v>
      </c>
      <c r="N23" s="205">
        <f t="shared" si="7"/>
        <v>648</v>
      </c>
      <c r="O23" s="204">
        <f t="shared" si="7"/>
        <v>5732</v>
      </c>
      <c r="P23" s="208">
        <f t="shared" si="7"/>
        <v>7980</v>
      </c>
    </row>
    <row r="24" spans="3:16" ht="17.25" customHeight="1">
      <c r="C24" s="201"/>
      <c r="D24" s="209"/>
      <c r="E24" s="217" t="s">
        <v>142</v>
      </c>
      <c r="F24" s="211">
        <f>SUM('[1]様式２償還'!F24,'[1]様式2現物'!F24)</f>
        <v>935</v>
      </c>
      <c r="G24" s="212">
        <f>SUM('[1]様式２償還'!G24,'[1]様式2現物'!G24)</f>
        <v>1166</v>
      </c>
      <c r="H24" s="206">
        <f t="shared" si="2"/>
        <v>2101</v>
      </c>
      <c r="I24" s="213">
        <f>SUM('[1]様式２償還'!I24,'[1]様式2現物'!I24)</f>
        <v>0</v>
      </c>
      <c r="J24" s="212">
        <f>SUM('[1]様式２償還'!J24,'[1]様式2現物'!J24)</f>
        <v>1771</v>
      </c>
      <c r="K24" s="211">
        <f>SUM('[1]様式２償還'!K24,'[1]様式2現物'!K24)</f>
        <v>1286</v>
      </c>
      <c r="L24" s="211">
        <f>SUM('[1]様式２償還'!L24,'[1]様式2現物'!L24)</f>
        <v>1168</v>
      </c>
      <c r="M24" s="211">
        <f>SUM('[1]様式２償還'!M24,'[1]様式2現物'!M24)</f>
        <v>662</v>
      </c>
      <c r="N24" s="212">
        <f>SUM('[1]様式２償還'!N24,'[1]様式2現物'!N24)</f>
        <v>634</v>
      </c>
      <c r="O24" s="204">
        <f t="shared" si="3"/>
        <v>5521</v>
      </c>
      <c r="P24" s="208">
        <f t="shared" si="4"/>
        <v>7622</v>
      </c>
    </row>
    <row r="25" spans="3:16" ht="17.25" customHeight="1">
      <c r="C25" s="201"/>
      <c r="D25" s="218"/>
      <c r="E25" s="215" t="s">
        <v>97</v>
      </c>
      <c r="F25" s="211">
        <f>SUM('[1]様式２償還'!F25,'[1]様式2現物'!F25)</f>
        <v>39</v>
      </c>
      <c r="G25" s="212">
        <f>SUM('[1]様式２償還'!G25,'[1]様式2現物'!G25)</f>
        <v>35</v>
      </c>
      <c r="H25" s="206">
        <f t="shared" si="2"/>
        <v>74</v>
      </c>
      <c r="I25" s="213">
        <f>SUM('[1]様式２償還'!I25,'[1]様式2現物'!I25)</f>
        <v>0</v>
      </c>
      <c r="J25" s="212">
        <f>SUM('[1]様式２償還'!J25,'[1]様式2現物'!J25)</f>
        <v>46</v>
      </c>
      <c r="K25" s="211">
        <f>SUM('[1]様式２償還'!K25,'[1]様式2現物'!K25)</f>
        <v>25</v>
      </c>
      <c r="L25" s="211">
        <f>SUM('[1]様式２償還'!L25,'[1]様式2現物'!L25)</f>
        <v>32</v>
      </c>
      <c r="M25" s="211">
        <f>SUM('[1]様式２償還'!M25,'[1]様式2現物'!M25)</f>
        <v>16</v>
      </c>
      <c r="N25" s="212">
        <f>SUM('[1]様式２償還'!N25,'[1]様式2現物'!N25)</f>
        <v>10</v>
      </c>
      <c r="O25" s="204">
        <f t="shared" si="3"/>
        <v>129</v>
      </c>
      <c r="P25" s="208">
        <f t="shared" si="4"/>
        <v>203</v>
      </c>
    </row>
    <row r="26" spans="3:16" ht="17.25" customHeight="1">
      <c r="C26" s="201"/>
      <c r="D26" s="219"/>
      <c r="E26" s="210" t="s">
        <v>98</v>
      </c>
      <c r="F26" s="211">
        <f>SUM('[1]様式２償還'!F26,'[1]様式2現物'!F26)</f>
        <v>35</v>
      </c>
      <c r="G26" s="212">
        <f>SUM('[1]様式２償還'!G26,'[1]様式2現物'!G26)</f>
        <v>38</v>
      </c>
      <c r="H26" s="206">
        <f t="shared" si="2"/>
        <v>73</v>
      </c>
      <c r="I26" s="213">
        <f>SUM('[1]様式２償還'!I26,'[1]様式2現物'!I26)</f>
        <v>0</v>
      </c>
      <c r="J26" s="212">
        <f>SUM('[1]様式２償還'!J26,'[1]様式2現物'!J26)</f>
        <v>34</v>
      </c>
      <c r="K26" s="211">
        <f>SUM('[1]様式２償還'!K26,'[1]様式2現物'!K26)</f>
        <v>16</v>
      </c>
      <c r="L26" s="211">
        <f>SUM('[1]様式２償還'!L26,'[1]様式2現物'!L26)</f>
        <v>24</v>
      </c>
      <c r="M26" s="211">
        <f>SUM('[1]様式２償還'!M26,'[1]様式2現物'!M26)</f>
        <v>4</v>
      </c>
      <c r="N26" s="212">
        <f>SUM('[1]様式２償還'!N26,'[1]様式2現物'!N26)</f>
        <v>4</v>
      </c>
      <c r="O26" s="204">
        <f t="shared" si="3"/>
        <v>82</v>
      </c>
      <c r="P26" s="208">
        <f t="shared" si="4"/>
        <v>155</v>
      </c>
    </row>
    <row r="27" spans="3:16" ht="17.25" customHeight="1">
      <c r="C27" s="201"/>
      <c r="D27" s="209" t="s">
        <v>99</v>
      </c>
      <c r="E27" s="220"/>
      <c r="F27" s="211">
        <f>SUM('[1]様式２償還'!F27,'[1]様式2現物'!F27)</f>
        <v>106</v>
      </c>
      <c r="G27" s="212">
        <f>SUM('[1]様式２償還'!G27,'[1]様式2現物'!G27)</f>
        <v>149</v>
      </c>
      <c r="H27" s="206">
        <f t="shared" si="2"/>
        <v>255</v>
      </c>
      <c r="I27" s="213">
        <f>SUM('[1]様式２償還'!I27,'[1]様式2現物'!I27)</f>
        <v>0</v>
      </c>
      <c r="J27" s="212">
        <f>SUM('[1]様式２償還'!J27,'[1]様式2現物'!J27)</f>
        <v>239</v>
      </c>
      <c r="K27" s="211">
        <f>SUM('[1]様式２償還'!K27,'[1]様式2現物'!K27)</f>
        <v>183</v>
      </c>
      <c r="L27" s="211">
        <f>SUM('[1]様式２償還'!L27,'[1]様式2現物'!L27)</f>
        <v>183</v>
      </c>
      <c r="M27" s="211">
        <f>SUM('[1]様式２償還'!M27,'[1]様式2現物'!M27)</f>
        <v>146</v>
      </c>
      <c r="N27" s="212">
        <f>SUM('[1]様式２償還'!N27,'[1]様式2現物'!N27)</f>
        <v>116</v>
      </c>
      <c r="O27" s="204">
        <f t="shared" si="3"/>
        <v>867</v>
      </c>
      <c r="P27" s="208">
        <f t="shared" si="4"/>
        <v>1122</v>
      </c>
    </row>
    <row r="28" spans="3:16" ht="17.25" customHeight="1">
      <c r="C28" s="221"/>
      <c r="D28" s="222" t="s">
        <v>143</v>
      </c>
      <c r="E28" s="223"/>
      <c r="F28" s="361">
        <f>SUM('[1]様式２償還'!F28,'[1]様式2現物'!F28)</f>
        <v>1695</v>
      </c>
      <c r="G28" s="362">
        <f>SUM('[1]様式２償還'!G28,'[1]様式2現物'!G28)</f>
        <v>1754</v>
      </c>
      <c r="H28" s="224">
        <f t="shared" si="2"/>
        <v>3449</v>
      </c>
      <c r="I28" s="363">
        <f>SUM('[1]様式２償還'!I28,'[1]様式2現物'!I28)</f>
        <v>0</v>
      </c>
      <c r="J28" s="362">
        <f>SUM('[1]様式２償還'!J28,'[1]様式2現物'!J28)</f>
        <v>3050</v>
      </c>
      <c r="K28" s="361">
        <f>SUM('[1]様式２償還'!K28,'[1]様式2現物'!K28)</f>
        <v>1715</v>
      </c>
      <c r="L28" s="361">
        <f>SUM('[1]様式２償還'!L28,'[1]様式2現物'!L28)</f>
        <v>1443</v>
      </c>
      <c r="M28" s="361">
        <f>SUM('[1]様式２償還'!M28,'[1]様式2現物'!M28)</f>
        <v>712</v>
      </c>
      <c r="N28" s="362">
        <f>SUM('[1]様式２償還'!N28,'[1]様式2現物'!N28)</f>
        <v>647</v>
      </c>
      <c r="O28" s="224">
        <f t="shared" si="3"/>
        <v>7567</v>
      </c>
      <c r="P28" s="225">
        <f t="shared" si="4"/>
        <v>11016</v>
      </c>
    </row>
    <row r="29" spans="3:16" ht="17.25" customHeight="1">
      <c r="C29" s="194" t="s">
        <v>100</v>
      </c>
      <c r="D29" s="226"/>
      <c r="E29" s="227"/>
      <c r="F29" s="196">
        <f>SUM(F30:F38)</f>
        <v>5</v>
      </c>
      <c r="G29" s="197">
        <f aca="true" t="shared" si="8" ref="G29:N29">SUM(G30:G38)</f>
        <v>23</v>
      </c>
      <c r="H29" s="198">
        <f>SUM(H30:H38)</f>
        <v>28</v>
      </c>
      <c r="I29" s="199">
        <f t="shared" si="8"/>
        <v>0</v>
      </c>
      <c r="J29" s="197">
        <f t="shared" si="8"/>
        <v>851</v>
      </c>
      <c r="K29" s="196">
        <f t="shared" si="8"/>
        <v>523</v>
      </c>
      <c r="L29" s="196">
        <f t="shared" si="8"/>
        <v>543</v>
      </c>
      <c r="M29" s="196">
        <f t="shared" si="8"/>
        <v>259</v>
      </c>
      <c r="N29" s="197">
        <f t="shared" si="8"/>
        <v>175</v>
      </c>
      <c r="O29" s="196">
        <f>SUM(O30:O38)</f>
        <v>2351</v>
      </c>
      <c r="P29" s="200">
        <f>SUM(P30:P38)</f>
        <v>2379</v>
      </c>
    </row>
    <row r="30" spans="3:16" ht="17.25" customHeight="1">
      <c r="C30" s="201"/>
      <c r="D30" s="210" t="s">
        <v>101</v>
      </c>
      <c r="E30" s="214"/>
      <c r="F30" s="211">
        <f>SUM('[1]様式２償還'!F30,'[1]様式2現物'!F30)</f>
        <v>0</v>
      </c>
      <c r="G30" s="211">
        <f>SUM('[1]様式２償還'!G30,'[1]様式2現物'!G30)</f>
        <v>0</v>
      </c>
      <c r="H30" s="206">
        <f>SUM(F30:G30)</f>
        <v>0</v>
      </c>
      <c r="I30" s="213">
        <f>SUM('[1]様式２償還'!I30,'[1]様式2現物'!I30)</f>
        <v>0</v>
      </c>
      <c r="J30" s="212">
        <f>SUM('[1]様式２償還'!J30,'[1]様式2現物'!J30)</f>
        <v>15</v>
      </c>
      <c r="K30" s="211">
        <f>SUM('[1]様式２償還'!K30,'[1]様式2現物'!K30)</f>
        <v>11</v>
      </c>
      <c r="L30" s="211">
        <f>SUM('[1]様式２償還'!L30,'[1]様式2現物'!L30)</f>
        <v>14</v>
      </c>
      <c r="M30" s="211">
        <f>SUM('[1]様式２償還'!M30,'[1]様式2現物'!M30)</f>
        <v>7</v>
      </c>
      <c r="N30" s="212">
        <f>SUM('[1]様式２償還'!N30,'[1]様式2現物'!N30)</f>
        <v>1</v>
      </c>
      <c r="O30" s="204">
        <f>SUM(I30:N30)</f>
        <v>48</v>
      </c>
      <c r="P30" s="208">
        <f>H30+O30</f>
        <v>48</v>
      </c>
    </row>
    <row r="31" spans="3:16" ht="17.25" customHeight="1">
      <c r="C31" s="201"/>
      <c r="D31" s="210" t="s">
        <v>102</v>
      </c>
      <c r="E31" s="214"/>
      <c r="F31" s="211">
        <f>SUM('[1]様式２償還'!F31,'[1]様式2現物'!F31)</f>
        <v>0</v>
      </c>
      <c r="G31" s="211">
        <f>SUM('[1]様式２償還'!G31,'[1]様式2現物'!G31)</f>
        <v>0</v>
      </c>
      <c r="H31" s="206">
        <f t="shared" si="2"/>
        <v>0</v>
      </c>
      <c r="I31" s="213">
        <f>SUM('[1]様式２償還'!I31,'[1]様式2現物'!I31)</f>
        <v>0</v>
      </c>
      <c r="J31" s="212">
        <f>SUM('[1]様式２償還'!J31,'[1]様式2現物'!J31)</f>
        <v>0</v>
      </c>
      <c r="K31" s="211">
        <f>SUM('[1]様式２償還'!K31,'[1]様式2現物'!K31)</f>
        <v>0</v>
      </c>
      <c r="L31" s="211">
        <f>SUM('[1]様式２償還'!L31,'[1]様式2現物'!L31)</f>
        <v>0</v>
      </c>
      <c r="M31" s="211">
        <f>SUM('[1]様式２償還'!M31,'[1]様式2現物'!M31)</f>
        <v>0</v>
      </c>
      <c r="N31" s="212">
        <f>SUM('[1]様式２償還'!N31,'[1]様式2現物'!N31)</f>
        <v>0</v>
      </c>
      <c r="O31" s="204">
        <f t="shared" si="3"/>
        <v>0</v>
      </c>
      <c r="P31" s="208">
        <f t="shared" si="4"/>
        <v>0</v>
      </c>
    </row>
    <row r="32" spans="3:16" ht="17.25" customHeight="1">
      <c r="C32" s="201"/>
      <c r="D32" s="210" t="s">
        <v>144</v>
      </c>
      <c r="E32" s="214"/>
      <c r="F32" s="211">
        <f>SUM('[1]様式２償還'!F32,'[1]様式2現物'!F32)</f>
        <v>0</v>
      </c>
      <c r="G32" s="211">
        <f>SUM('[1]様式２償還'!G32,'[1]様式2現物'!G32)</f>
        <v>0</v>
      </c>
      <c r="H32" s="206">
        <f t="shared" si="2"/>
        <v>0</v>
      </c>
      <c r="I32" s="213">
        <f>SUM('[1]様式２償還'!I32,'[1]様式2現物'!I32)</f>
        <v>0</v>
      </c>
      <c r="J32" s="212">
        <f>SUM('[1]様式２償還'!J32,'[1]様式2現物'!J32)</f>
        <v>695</v>
      </c>
      <c r="K32" s="211">
        <f>SUM('[1]様式２償還'!K32,'[1]様式2現物'!K32)</f>
        <v>386</v>
      </c>
      <c r="L32" s="211">
        <f>SUM('[1]様式２償還'!L32,'[1]様式2現物'!L32)</f>
        <v>342</v>
      </c>
      <c r="M32" s="211">
        <f>SUM('[1]様式２償還'!M32,'[1]様式2現物'!M32)</f>
        <v>141</v>
      </c>
      <c r="N32" s="212">
        <f>SUM('[1]様式２償還'!N32,'[1]様式2現物'!N32)</f>
        <v>77</v>
      </c>
      <c r="O32" s="204">
        <f t="shared" si="3"/>
        <v>1641</v>
      </c>
      <c r="P32" s="208">
        <f t="shared" si="4"/>
        <v>1641</v>
      </c>
    </row>
    <row r="33" spans="3:16" ht="17.25" customHeight="1">
      <c r="C33" s="201"/>
      <c r="D33" s="210" t="s">
        <v>103</v>
      </c>
      <c r="E33" s="214"/>
      <c r="F33" s="211">
        <f>SUM('[1]様式２償還'!F33,'[1]様式2現物'!F33)</f>
        <v>2</v>
      </c>
      <c r="G33" s="212">
        <f>SUM('[1]様式２償還'!G33,'[1]様式2現物'!G33)</f>
        <v>11</v>
      </c>
      <c r="H33" s="206">
        <f t="shared" si="2"/>
        <v>13</v>
      </c>
      <c r="I33" s="213">
        <f>SUM('[1]様式２償還'!I33,'[1]様式2現物'!I33)</f>
        <v>0</v>
      </c>
      <c r="J33" s="212">
        <f>SUM('[1]様式２償還'!J33,'[1]様式2現物'!J33)</f>
        <v>46</v>
      </c>
      <c r="K33" s="211">
        <f>SUM('[1]様式２償還'!K33,'[1]様式2現物'!K33)</f>
        <v>31</v>
      </c>
      <c r="L33" s="211">
        <f>SUM('[1]様式２償還'!L33,'[1]様式2現物'!L33)</f>
        <v>69</v>
      </c>
      <c r="M33" s="211">
        <f>SUM('[1]様式２償還'!M33,'[1]様式2現物'!M33)</f>
        <v>38</v>
      </c>
      <c r="N33" s="212">
        <f>SUM('[1]様式２償還'!N33,'[1]様式2現物'!N33)</f>
        <v>35</v>
      </c>
      <c r="O33" s="204">
        <f t="shared" si="3"/>
        <v>219</v>
      </c>
      <c r="P33" s="208">
        <f t="shared" si="4"/>
        <v>232</v>
      </c>
    </row>
    <row r="34" spans="3:16" ht="17.25" customHeight="1">
      <c r="C34" s="201"/>
      <c r="D34" s="210" t="s">
        <v>104</v>
      </c>
      <c r="E34" s="214"/>
      <c r="F34" s="211">
        <f>SUM('[1]様式２償還'!F34,'[1]様式2現物'!F34)</f>
        <v>3</v>
      </c>
      <c r="G34" s="212">
        <f>SUM('[1]様式２償還'!G34,'[1]様式2現物'!G34)</f>
        <v>6</v>
      </c>
      <c r="H34" s="206">
        <f t="shared" si="2"/>
        <v>9</v>
      </c>
      <c r="I34" s="213">
        <f>SUM('[1]様式２償還'!I34,'[1]様式2現物'!I34)</f>
        <v>0</v>
      </c>
      <c r="J34" s="212">
        <f>SUM('[1]様式２償還'!J34,'[1]様式2現物'!J34)</f>
        <v>21</v>
      </c>
      <c r="K34" s="211">
        <f>SUM('[1]様式２償還'!K34,'[1]様式2現物'!K34)</f>
        <v>11</v>
      </c>
      <c r="L34" s="211">
        <f>SUM('[1]様式２償還'!L34,'[1]様式2現物'!L34)</f>
        <v>12</v>
      </c>
      <c r="M34" s="211">
        <f>SUM('[1]様式２償還'!M34,'[1]様式2現物'!M34)</f>
        <v>17</v>
      </c>
      <c r="N34" s="212">
        <f>SUM('[1]様式２償還'!N34,'[1]様式2現物'!N34)</f>
        <v>6</v>
      </c>
      <c r="O34" s="204">
        <f t="shared" si="3"/>
        <v>67</v>
      </c>
      <c r="P34" s="208">
        <f t="shared" si="4"/>
        <v>76</v>
      </c>
    </row>
    <row r="35" spans="3:16" ht="17.25" customHeight="1">
      <c r="C35" s="201"/>
      <c r="D35" s="210" t="s">
        <v>105</v>
      </c>
      <c r="E35" s="214"/>
      <c r="F35" s="211">
        <f>SUM('[1]様式２償還'!F35,'[1]様式2現物'!F35)</f>
        <v>0</v>
      </c>
      <c r="G35" s="212">
        <f>SUM('[1]様式２償還'!G35,'[1]様式2現物'!G35)</f>
        <v>6</v>
      </c>
      <c r="H35" s="206">
        <f t="shared" si="2"/>
        <v>6</v>
      </c>
      <c r="I35" s="213">
        <f>SUM('[1]様式２償還'!I35,'[1]様式2現物'!I35)</f>
        <v>0</v>
      </c>
      <c r="J35" s="212">
        <f>SUM('[1]様式２償還'!J35,'[1]様式2現物'!J35)</f>
        <v>73</v>
      </c>
      <c r="K35" s="211">
        <f>SUM('[1]様式２償還'!K35,'[1]様式2現物'!K35)</f>
        <v>82</v>
      </c>
      <c r="L35" s="211">
        <f>SUM('[1]様式２償還'!L35,'[1]様式2現物'!L35)</f>
        <v>97</v>
      </c>
      <c r="M35" s="211">
        <f>SUM('[1]様式２償還'!M35,'[1]様式2現物'!M35)</f>
        <v>40</v>
      </c>
      <c r="N35" s="212">
        <f>SUM('[1]様式２償還'!N35,'[1]様式2現物'!N35)</f>
        <v>35</v>
      </c>
      <c r="O35" s="204">
        <f t="shared" si="3"/>
        <v>327</v>
      </c>
      <c r="P35" s="208">
        <f t="shared" si="4"/>
        <v>333</v>
      </c>
    </row>
    <row r="36" spans="3:16" ht="17.25" customHeight="1">
      <c r="C36" s="201"/>
      <c r="D36" s="210" t="s">
        <v>106</v>
      </c>
      <c r="E36" s="214"/>
      <c r="F36" s="211">
        <f>SUM('[1]様式２償還'!F36,'[1]様式2現物'!F36)</f>
        <v>0</v>
      </c>
      <c r="G36" s="212">
        <f>SUM('[1]様式２償還'!G36,'[1]様式2現物'!G36)</f>
        <v>0</v>
      </c>
      <c r="H36" s="206">
        <f t="shared" si="2"/>
        <v>0</v>
      </c>
      <c r="I36" s="213">
        <f>SUM('[1]様式２償還'!I36,'[1]様式2現物'!I36)</f>
        <v>0</v>
      </c>
      <c r="J36" s="212">
        <f>SUM('[1]様式２償還'!J36,'[1]様式2現物'!J36)</f>
        <v>0</v>
      </c>
      <c r="K36" s="211">
        <f>SUM('[1]様式２償還'!K36,'[1]様式2現物'!K36)</f>
        <v>0</v>
      </c>
      <c r="L36" s="211">
        <f>SUM('[1]様式２償還'!L36,'[1]様式2現物'!L36)</f>
        <v>0</v>
      </c>
      <c r="M36" s="211">
        <f>SUM('[1]様式２償還'!M36,'[1]様式2現物'!M36)</f>
        <v>0</v>
      </c>
      <c r="N36" s="212">
        <f>SUM('[1]様式２償還'!N36,'[1]様式2現物'!N36)</f>
        <v>0</v>
      </c>
      <c r="O36" s="204">
        <f t="shared" si="3"/>
        <v>0</v>
      </c>
      <c r="P36" s="208">
        <f t="shared" si="4"/>
        <v>0</v>
      </c>
    </row>
    <row r="37" spans="3:16" ht="17.25" customHeight="1">
      <c r="C37" s="201"/>
      <c r="D37" s="210" t="s">
        <v>107</v>
      </c>
      <c r="E37" s="258"/>
      <c r="F37" s="211">
        <f>SUM('[1]様式２償還'!F37,'[1]様式2現物'!F37)</f>
        <v>0</v>
      </c>
      <c r="G37" s="212">
        <f>SUM('[1]様式２償還'!G37,'[1]様式2現物'!G37)</f>
        <v>0</v>
      </c>
      <c r="H37" s="206">
        <f t="shared" si="2"/>
        <v>0</v>
      </c>
      <c r="I37" s="213">
        <f>SUM('[1]様式２償還'!I37,'[1]様式2現物'!I37)</f>
        <v>0</v>
      </c>
      <c r="J37" s="212">
        <f>SUM('[1]様式２償還'!J37,'[1]様式2現物'!J37)</f>
        <v>1</v>
      </c>
      <c r="K37" s="211">
        <f>SUM('[1]様式２償還'!K37,'[1]様式2現物'!K37)</f>
        <v>2</v>
      </c>
      <c r="L37" s="211">
        <f>SUM('[1]様式２償還'!L37,'[1]様式2現物'!L37)</f>
        <v>9</v>
      </c>
      <c r="M37" s="211">
        <f>SUM('[1]様式２償還'!M37,'[1]様式2現物'!M37)</f>
        <v>16</v>
      </c>
      <c r="N37" s="212">
        <f>SUM('[1]様式２償還'!N37,'[1]様式2現物'!N37)</f>
        <v>21</v>
      </c>
      <c r="O37" s="204">
        <f t="shared" si="3"/>
        <v>49</v>
      </c>
      <c r="P37" s="208">
        <f t="shared" si="4"/>
        <v>49</v>
      </c>
    </row>
    <row r="38" spans="3:16" ht="17.25" customHeight="1">
      <c r="C38" s="228"/>
      <c r="D38" s="229" t="s">
        <v>145</v>
      </c>
      <c r="E38" s="223"/>
      <c r="F38" s="211">
        <f>SUM('[1]様式２償還'!F38,'[1]様式2現物'!F38)</f>
        <v>0</v>
      </c>
      <c r="G38" s="212">
        <f>SUM('[1]様式２償還'!G38,'[1]様式2現物'!G38)</f>
        <v>0</v>
      </c>
      <c r="H38" s="206">
        <f t="shared" si="2"/>
        <v>0</v>
      </c>
      <c r="I38" s="213">
        <f>SUM('[1]様式２償還'!I38,'[1]様式2現物'!I38)</f>
        <v>0</v>
      </c>
      <c r="J38" s="212">
        <f>SUM('[1]様式２償還'!J38,'[1]様式2現物'!J38)</f>
        <v>0</v>
      </c>
      <c r="K38" s="211">
        <f>SUM('[1]様式２償還'!K38,'[1]様式2現物'!K38)</f>
        <v>0</v>
      </c>
      <c r="L38" s="211">
        <f>SUM('[1]様式２償還'!L38,'[1]様式2現物'!L38)</f>
        <v>0</v>
      </c>
      <c r="M38" s="211">
        <f>SUM('[1]様式２償還'!M38,'[1]様式2現物'!M38)</f>
        <v>0</v>
      </c>
      <c r="N38" s="212">
        <f>SUM('[1]様式２償還'!N38,'[1]様式2現物'!N38)</f>
        <v>0</v>
      </c>
      <c r="O38" s="282">
        <f t="shared" si="3"/>
        <v>0</v>
      </c>
      <c r="P38" s="225">
        <f t="shared" si="4"/>
        <v>0</v>
      </c>
    </row>
    <row r="39" spans="3:16" ht="17.25" customHeight="1">
      <c r="C39" s="201" t="s">
        <v>146</v>
      </c>
      <c r="D39" s="203"/>
      <c r="E39" s="203"/>
      <c r="F39" s="197">
        <f>SUM(F40:F42)</f>
        <v>0</v>
      </c>
      <c r="G39" s="197">
        <f>SUM(G40:G42)</f>
        <v>0</v>
      </c>
      <c r="H39" s="198">
        <f>SUM(H40:H42)</f>
        <v>0</v>
      </c>
      <c r="I39" s="197">
        <f aca="true" t="shared" si="9" ref="I39:P39">SUM(I40:I42)</f>
        <v>0</v>
      </c>
      <c r="J39" s="197">
        <f t="shared" si="9"/>
        <v>165</v>
      </c>
      <c r="K39" s="196">
        <f t="shared" si="9"/>
        <v>246</v>
      </c>
      <c r="L39" s="196">
        <f t="shared" si="9"/>
        <v>829</v>
      </c>
      <c r="M39" s="196">
        <f t="shared" si="9"/>
        <v>699</v>
      </c>
      <c r="N39" s="197">
        <f t="shared" si="9"/>
        <v>680</v>
      </c>
      <c r="O39" s="196">
        <f t="shared" si="9"/>
        <v>2619</v>
      </c>
      <c r="P39" s="200">
        <f t="shared" si="9"/>
        <v>2619</v>
      </c>
    </row>
    <row r="40" spans="3:16" ht="17.25" customHeight="1">
      <c r="C40" s="201"/>
      <c r="D40" s="217" t="s">
        <v>31</v>
      </c>
      <c r="E40" s="217"/>
      <c r="F40" s="212">
        <f>SUM('[1]様式２償還'!F40,'[1]様式2現物'!F40)</f>
        <v>0</v>
      </c>
      <c r="G40" s="212">
        <f>SUM('[1]様式２償還'!G40,'[1]様式2現物'!G40)</f>
        <v>0</v>
      </c>
      <c r="H40" s="206">
        <f>SUM(F40:G40)</f>
        <v>0</v>
      </c>
      <c r="I40" s="213">
        <f>SUM('[1]様式２償還'!I40,'[1]様式2現物'!I40)</f>
        <v>0</v>
      </c>
      <c r="J40" s="212">
        <f>SUM('[1]様式２償還'!J40,'[1]様式2現物'!J40)</f>
        <v>17</v>
      </c>
      <c r="K40" s="211">
        <f>SUM('[1]様式２償還'!K40,'[1]様式2現物'!K40)</f>
        <v>69</v>
      </c>
      <c r="L40" s="211">
        <f>SUM('[1]様式２償還'!L40,'[1]様式2現物'!L40)</f>
        <v>554</v>
      </c>
      <c r="M40" s="211">
        <f>SUM('[1]様式２償還'!M40,'[1]様式2現物'!M40)</f>
        <v>500</v>
      </c>
      <c r="N40" s="212">
        <f>SUM('[1]様式２償還'!N40,'[1]様式2現物'!N40)</f>
        <v>450</v>
      </c>
      <c r="O40" s="204">
        <f t="shared" si="3"/>
        <v>1590</v>
      </c>
      <c r="P40" s="208">
        <f t="shared" si="4"/>
        <v>1590</v>
      </c>
    </row>
    <row r="41" spans="3:16" ht="17.25" customHeight="1">
      <c r="C41" s="201"/>
      <c r="D41" s="217" t="s">
        <v>32</v>
      </c>
      <c r="E41" s="217"/>
      <c r="F41" s="211">
        <f>SUM('[1]様式２償還'!F41,'[1]様式2現物'!F41)</f>
        <v>0</v>
      </c>
      <c r="G41" s="212">
        <f>SUM('[1]様式２償還'!G41,'[1]様式2現物'!G41)</f>
        <v>0</v>
      </c>
      <c r="H41" s="206">
        <f>SUM(F41:G41)</f>
        <v>0</v>
      </c>
      <c r="I41" s="213">
        <f>SUM('[1]様式２償還'!I41,'[1]様式2現物'!I41)</f>
        <v>0</v>
      </c>
      <c r="J41" s="212">
        <f>SUM('[1]様式２償還'!J41,'[1]様式2現物'!J41)</f>
        <v>148</v>
      </c>
      <c r="K41" s="211">
        <f>SUM('[1]様式２償還'!K41,'[1]様式2現物'!K41)</f>
        <v>177</v>
      </c>
      <c r="L41" s="211">
        <f>SUM('[1]様式２償還'!L41,'[1]様式2現物'!L41)</f>
        <v>271</v>
      </c>
      <c r="M41" s="211">
        <f>SUM('[1]様式２償還'!M41,'[1]様式2現物'!M41)</f>
        <v>184</v>
      </c>
      <c r="N41" s="212">
        <f>SUM('[1]様式２償還'!N41,'[1]様式2現物'!N41)</f>
        <v>167</v>
      </c>
      <c r="O41" s="204">
        <f t="shared" si="3"/>
        <v>947</v>
      </c>
      <c r="P41" s="208">
        <f t="shared" si="4"/>
        <v>947</v>
      </c>
    </row>
    <row r="42" spans="3:16" ht="17.25" customHeight="1">
      <c r="C42" s="201"/>
      <c r="D42" s="230" t="s">
        <v>108</v>
      </c>
      <c r="E42" s="230"/>
      <c r="F42" s="364">
        <f>SUM('[1]様式２償還'!F42,'[1]様式2現物'!F42)</f>
        <v>0</v>
      </c>
      <c r="G42" s="365">
        <f>SUM('[1]様式２償還'!G42,'[1]様式2現物'!G42)</f>
        <v>0</v>
      </c>
      <c r="H42" s="231">
        <f>SUM(F42:G42)</f>
        <v>0</v>
      </c>
      <c r="I42" s="213">
        <f>SUM('[1]様式２償還'!I42,'[1]様式2現物'!I42)</f>
        <v>0</v>
      </c>
      <c r="J42" s="366">
        <f>SUM('[1]様式２償還'!J42,'[1]様式2現物'!J42)</f>
        <v>0</v>
      </c>
      <c r="K42" s="367">
        <f>SUM('[1]様式２償還'!K42,'[1]様式2現物'!K42)</f>
        <v>0</v>
      </c>
      <c r="L42" s="367">
        <f>SUM('[1]様式２償還'!L42,'[1]様式2現物'!L42)</f>
        <v>4</v>
      </c>
      <c r="M42" s="367">
        <f>SUM('[1]様式２償還'!M42,'[1]様式2現物'!M42)</f>
        <v>15</v>
      </c>
      <c r="N42" s="366">
        <f>SUM('[1]様式２償還'!N42,'[1]様式2現物'!N42)</f>
        <v>63</v>
      </c>
      <c r="O42" s="232">
        <f t="shared" si="3"/>
        <v>82</v>
      </c>
      <c r="P42" s="233">
        <f t="shared" si="4"/>
        <v>82</v>
      </c>
    </row>
    <row r="43" spans="3:16" ht="17.25" customHeight="1" thickBot="1">
      <c r="C43" s="234" t="s">
        <v>147</v>
      </c>
      <c r="D43" s="235"/>
      <c r="E43" s="235"/>
      <c r="F43" s="236">
        <f>F9+F29+F39</f>
        <v>4331</v>
      </c>
      <c r="G43" s="237">
        <f aca="true" t="shared" si="10" ref="G43:P43">G9+G29+G39</f>
        <v>4998</v>
      </c>
      <c r="H43" s="238">
        <f t="shared" si="10"/>
        <v>9329</v>
      </c>
      <c r="I43" s="239">
        <f t="shared" si="10"/>
        <v>0</v>
      </c>
      <c r="J43" s="237">
        <f t="shared" si="10"/>
        <v>11360</v>
      </c>
      <c r="K43" s="236">
        <f t="shared" si="10"/>
        <v>7531</v>
      </c>
      <c r="L43" s="236">
        <f t="shared" si="10"/>
        <v>7783</v>
      </c>
      <c r="M43" s="236">
        <f t="shared" si="10"/>
        <v>4650</v>
      </c>
      <c r="N43" s="237">
        <f t="shared" si="10"/>
        <v>4598</v>
      </c>
      <c r="O43" s="236">
        <f t="shared" si="10"/>
        <v>35922</v>
      </c>
      <c r="P43" s="240">
        <f t="shared" si="10"/>
        <v>45251</v>
      </c>
    </row>
    <row r="45" ht="13.5">
      <c r="B45" s="177" t="s">
        <v>62</v>
      </c>
    </row>
    <row r="47" spans="2:8" ht="13.5">
      <c r="B47" s="177" t="s">
        <v>91</v>
      </c>
      <c r="H47" s="178" t="s">
        <v>118</v>
      </c>
    </row>
    <row r="48" spans="3:17" ht="13.5">
      <c r="C48" s="177" t="s">
        <v>148</v>
      </c>
      <c r="H48" s="179" t="str">
        <f>H4</f>
        <v>平成３０年１月月報（報告用）</v>
      </c>
      <c r="Q48" s="177"/>
    </row>
    <row r="49" spans="3:17" ht="13.5">
      <c r="C49" s="177" t="s">
        <v>149</v>
      </c>
      <c r="Q49" s="177"/>
    </row>
    <row r="50" ht="14.25" thickBot="1">
      <c r="Q50" s="177"/>
    </row>
    <row r="51" spans="3:17" ht="17.25" customHeight="1">
      <c r="C51" s="180" t="s">
        <v>92</v>
      </c>
      <c r="D51" s="181"/>
      <c r="E51" s="181"/>
      <c r="F51" s="182" t="s">
        <v>46</v>
      </c>
      <c r="G51" s="183"/>
      <c r="H51" s="184"/>
      <c r="I51" s="185" t="s">
        <v>47</v>
      </c>
      <c r="J51" s="183"/>
      <c r="K51" s="183"/>
      <c r="L51" s="183"/>
      <c r="M51" s="183"/>
      <c r="N51" s="183"/>
      <c r="O51" s="183"/>
      <c r="P51" s="186" t="s">
        <v>44</v>
      </c>
      <c r="Q51" s="177"/>
    </row>
    <row r="52" spans="3:17" ht="17.25" customHeight="1">
      <c r="C52" s="187"/>
      <c r="D52" s="188"/>
      <c r="E52" s="188"/>
      <c r="F52" s="189" t="s">
        <v>150</v>
      </c>
      <c r="G52" s="190" t="s">
        <v>41</v>
      </c>
      <c r="H52" s="191" t="s">
        <v>42</v>
      </c>
      <c r="I52" s="192" t="s">
        <v>43</v>
      </c>
      <c r="J52" s="190" t="s">
        <v>10</v>
      </c>
      <c r="K52" s="189" t="s">
        <v>11</v>
      </c>
      <c r="L52" s="189" t="s">
        <v>12</v>
      </c>
      <c r="M52" s="189" t="s">
        <v>13</v>
      </c>
      <c r="N52" s="190" t="s">
        <v>14</v>
      </c>
      <c r="O52" s="191" t="s">
        <v>2</v>
      </c>
      <c r="P52" s="193"/>
      <c r="Q52" s="177"/>
    </row>
    <row r="53" spans="3:17" ht="17.25" customHeight="1">
      <c r="C53" s="194" t="s">
        <v>93</v>
      </c>
      <c r="D53" s="195"/>
      <c r="E53" s="195"/>
      <c r="F53" s="196">
        <f>F54+F60+F63+F67+F69+F70</f>
        <v>4780541</v>
      </c>
      <c r="G53" s="197">
        <f aca="true" t="shared" si="11" ref="G53:P53">G54+G60+G63+G67+G69+G70</f>
        <v>8288931</v>
      </c>
      <c r="H53" s="198">
        <f t="shared" si="11"/>
        <v>13069472</v>
      </c>
      <c r="I53" s="199">
        <f t="shared" si="11"/>
        <v>0</v>
      </c>
      <c r="J53" s="197">
        <f t="shared" si="11"/>
        <v>29767972</v>
      </c>
      <c r="K53" s="196">
        <f t="shared" si="11"/>
        <v>23629558</v>
      </c>
      <c r="L53" s="196">
        <f t="shared" si="11"/>
        <v>28400388</v>
      </c>
      <c r="M53" s="196">
        <f t="shared" si="11"/>
        <v>18356832</v>
      </c>
      <c r="N53" s="197">
        <f t="shared" si="11"/>
        <v>19901024</v>
      </c>
      <c r="O53" s="196">
        <f t="shared" si="11"/>
        <v>120055774</v>
      </c>
      <c r="P53" s="200">
        <f t="shared" si="11"/>
        <v>133125246</v>
      </c>
      <c r="Q53" s="177"/>
    </row>
    <row r="54" spans="3:17" ht="17.25" customHeight="1">
      <c r="C54" s="201"/>
      <c r="D54" s="202" t="s">
        <v>119</v>
      </c>
      <c r="E54" s="203"/>
      <c r="F54" s="204">
        <f>SUM(F55:F59)</f>
        <v>1525034</v>
      </c>
      <c r="G54" s="205">
        <f aca="true" t="shared" si="12" ref="G54:P54">SUM(G55:G59)</f>
        <v>2539734</v>
      </c>
      <c r="H54" s="206">
        <f t="shared" si="12"/>
        <v>4064768</v>
      </c>
      <c r="I54" s="207">
        <f t="shared" si="12"/>
        <v>0</v>
      </c>
      <c r="J54" s="205">
        <f t="shared" si="12"/>
        <v>10163793</v>
      </c>
      <c r="K54" s="204">
        <f t="shared" si="12"/>
        <v>9138767</v>
      </c>
      <c r="L54" s="204">
        <f t="shared" si="12"/>
        <v>11064592</v>
      </c>
      <c r="M54" s="204">
        <f t="shared" si="12"/>
        <v>8286612</v>
      </c>
      <c r="N54" s="205">
        <f t="shared" si="12"/>
        <v>11310494</v>
      </c>
      <c r="O54" s="204">
        <f t="shared" si="12"/>
        <v>49964258</v>
      </c>
      <c r="P54" s="208">
        <f t="shared" si="12"/>
        <v>54029026</v>
      </c>
      <c r="Q54" s="177"/>
    </row>
    <row r="55" spans="3:17" ht="17.25" customHeight="1">
      <c r="C55" s="201"/>
      <c r="D55" s="209"/>
      <c r="E55" s="210" t="s">
        <v>151</v>
      </c>
      <c r="F55" s="211">
        <f>SUM('[1]様式２償還'!F55,'[1]様式2現物'!F55)</f>
        <v>775344</v>
      </c>
      <c r="G55" s="212">
        <f>SUM('[1]様式２償還'!G55,'[1]様式2現物'!G55)</f>
        <v>743082</v>
      </c>
      <c r="H55" s="206">
        <f aca="true" t="shared" si="13" ref="H55:H70">SUM(F55:G55)</f>
        <v>1518426</v>
      </c>
      <c r="I55" s="213">
        <f>SUM('[1]様式２償還'!I55,'[1]様式2現物'!I55)</f>
        <v>0</v>
      </c>
      <c r="J55" s="212">
        <f>SUM('[1]様式２償還'!J55,'[1]様式2現物'!J55)</f>
        <v>6237114</v>
      </c>
      <c r="K55" s="211">
        <f>SUM('[1]様式２償還'!K55,'[1]様式2現物'!K55)</f>
        <v>5990428</v>
      </c>
      <c r="L55" s="211">
        <f>SUM('[1]様式２償還'!L55,'[1]様式2現物'!L55)</f>
        <v>7693759</v>
      </c>
      <c r="M55" s="211">
        <f>SUM('[1]様式２償還'!M55,'[1]様式2現物'!M55)</f>
        <v>5589762</v>
      </c>
      <c r="N55" s="212">
        <f>SUM('[1]様式２償還'!N55,'[1]様式2現物'!N55)</f>
        <v>7402180</v>
      </c>
      <c r="O55" s="204">
        <f aca="true" t="shared" si="14" ref="O55:O84">SUM(I55:N55)</f>
        <v>32913243</v>
      </c>
      <c r="P55" s="208">
        <f aca="true" t="shared" si="15" ref="P55:P84">H55+O55</f>
        <v>34431669</v>
      </c>
      <c r="Q55" s="177"/>
    </row>
    <row r="56" spans="3:17" ht="17.25" customHeight="1">
      <c r="C56" s="201"/>
      <c r="D56" s="209"/>
      <c r="E56" s="210" t="s">
        <v>152</v>
      </c>
      <c r="F56" s="211">
        <f>SUM('[1]様式２償還'!F56,'[1]様式2現物'!F56)</f>
        <v>0</v>
      </c>
      <c r="G56" s="212">
        <f>SUM('[1]様式２償還'!G56,'[1]様式2現物'!G56)</f>
        <v>5294</v>
      </c>
      <c r="H56" s="206">
        <f t="shared" si="13"/>
        <v>5294</v>
      </c>
      <c r="I56" s="213">
        <f>SUM('[1]様式２償還'!I56,'[1]様式2現物'!I56)</f>
        <v>0</v>
      </c>
      <c r="J56" s="212">
        <f>SUM('[1]様式２償還'!J56,'[1]様式2現物'!J56)</f>
        <v>20755</v>
      </c>
      <c r="K56" s="211">
        <f>SUM('[1]様式２償還'!K56,'[1]様式2現物'!K56)</f>
        <v>76760</v>
      </c>
      <c r="L56" s="211">
        <f>SUM('[1]様式２償還'!L56,'[1]様式2現物'!L56)</f>
        <v>115183</v>
      </c>
      <c r="M56" s="211">
        <f>SUM('[1]様式２償還'!M56,'[1]様式2現物'!M56)</f>
        <v>359444</v>
      </c>
      <c r="N56" s="212">
        <f>SUM('[1]様式２償還'!N56,'[1]様式2現物'!N56)</f>
        <v>940597</v>
      </c>
      <c r="O56" s="204">
        <f t="shared" si="14"/>
        <v>1512739</v>
      </c>
      <c r="P56" s="208">
        <f t="shared" si="15"/>
        <v>1518033</v>
      </c>
      <c r="Q56" s="177"/>
    </row>
    <row r="57" spans="3:17" ht="17.25" customHeight="1">
      <c r="C57" s="201"/>
      <c r="D57" s="209"/>
      <c r="E57" s="210" t="s">
        <v>120</v>
      </c>
      <c r="F57" s="211">
        <f>SUM('[1]様式２償還'!F57,'[1]様式2現物'!F57)</f>
        <v>523507</v>
      </c>
      <c r="G57" s="212">
        <f>SUM('[1]様式２償還'!G57,'[1]様式2現物'!G57)</f>
        <v>1298105</v>
      </c>
      <c r="H57" s="206">
        <f t="shared" si="13"/>
        <v>1821612</v>
      </c>
      <c r="I57" s="213">
        <f>SUM('[1]様式２償還'!I57,'[1]様式2現物'!I57)</f>
        <v>0</v>
      </c>
      <c r="J57" s="212">
        <f>SUM('[1]様式２償還'!J57,'[1]様式2現物'!J57)</f>
        <v>2779630</v>
      </c>
      <c r="K57" s="211">
        <f>SUM('[1]様式２償還'!K57,'[1]様式2現物'!K57)</f>
        <v>2076318</v>
      </c>
      <c r="L57" s="211">
        <f>SUM('[1]様式２償還'!L57,'[1]様式2現物'!L57)</f>
        <v>2180187</v>
      </c>
      <c r="M57" s="211">
        <f>SUM('[1]様式２償還'!M57,'[1]様式2現物'!M57)</f>
        <v>1582016</v>
      </c>
      <c r="N57" s="212">
        <f>SUM('[1]様式２償還'!N57,'[1]様式2現物'!N57)</f>
        <v>2164994</v>
      </c>
      <c r="O57" s="204">
        <f t="shared" si="14"/>
        <v>10783145</v>
      </c>
      <c r="P57" s="208">
        <f t="shared" si="15"/>
        <v>12604757</v>
      </c>
      <c r="Q57" s="177"/>
    </row>
    <row r="58" spans="3:17" ht="17.25" customHeight="1">
      <c r="C58" s="201"/>
      <c r="D58" s="209"/>
      <c r="E58" s="210" t="s">
        <v>153</v>
      </c>
      <c r="F58" s="211">
        <f>SUM('[1]様式２償還'!F58,'[1]様式2現物'!F58)</f>
        <v>53610</v>
      </c>
      <c r="G58" s="212">
        <f>SUM('[1]様式２償還'!G58,'[1]様式2現物'!G58)</f>
        <v>128578</v>
      </c>
      <c r="H58" s="206">
        <f t="shared" si="13"/>
        <v>182188</v>
      </c>
      <c r="I58" s="213">
        <f>SUM('[1]様式２償還'!I58,'[1]様式2現物'!I58)</f>
        <v>0</v>
      </c>
      <c r="J58" s="212">
        <f>SUM('[1]様式２償還'!J58,'[1]様式2現物'!J58)</f>
        <v>227213</v>
      </c>
      <c r="K58" s="211">
        <f>SUM('[1]様式２償還'!K58,'[1]様式2現物'!K58)</f>
        <v>216337</v>
      </c>
      <c r="L58" s="211">
        <f>SUM('[1]様式２償還'!L58,'[1]様式2現物'!L58)</f>
        <v>188496</v>
      </c>
      <c r="M58" s="211">
        <f>SUM('[1]様式２償還'!M58,'[1]様式2現物'!M58)</f>
        <v>84952</v>
      </c>
      <c r="N58" s="212">
        <f>SUM('[1]様式２償還'!N58,'[1]様式2現物'!N58)</f>
        <v>89064</v>
      </c>
      <c r="O58" s="204">
        <f t="shared" si="14"/>
        <v>806062</v>
      </c>
      <c r="P58" s="208">
        <f t="shared" si="15"/>
        <v>988250</v>
      </c>
      <c r="Q58" s="177"/>
    </row>
    <row r="59" spans="3:17" ht="17.25" customHeight="1">
      <c r="C59" s="201"/>
      <c r="D59" s="209"/>
      <c r="E59" s="210" t="s">
        <v>154</v>
      </c>
      <c r="F59" s="211">
        <f>SUM('[1]様式２償還'!F59,'[1]様式2現物'!F59)</f>
        <v>172573</v>
      </c>
      <c r="G59" s="212">
        <f>SUM('[1]様式２償還'!G59,'[1]様式2現物'!G59)</f>
        <v>364675</v>
      </c>
      <c r="H59" s="206">
        <f t="shared" si="13"/>
        <v>537248</v>
      </c>
      <c r="I59" s="213">
        <f>SUM('[1]様式２償還'!I59,'[1]様式2現物'!I59)</f>
        <v>0</v>
      </c>
      <c r="J59" s="212">
        <f>SUM('[1]様式２償還'!J59,'[1]様式2現物'!J59)</f>
        <v>899081</v>
      </c>
      <c r="K59" s="211">
        <f>SUM('[1]様式２償還'!K59,'[1]様式2現物'!K59)</f>
        <v>778924</v>
      </c>
      <c r="L59" s="211">
        <f>SUM('[1]様式２償還'!L59,'[1]様式2現物'!L59)</f>
        <v>886967</v>
      </c>
      <c r="M59" s="211">
        <f>SUM('[1]様式２償還'!M59,'[1]様式2現物'!M59)</f>
        <v>670438</v>
      </c>
      <c r="N59" s="212">
        <f>SUM('[1]様式２償還'!N59,'[1]様式2現物'!N59)</f>
        <v>713659</v>
      </c>
      <c r="O59" s="204">
        <f t="shared" si="14"/>
        <v>3949069</v>
      </c>
      <c r="P59" s="208">
        <f t="shared" si="15"/>
        <v>4486317</v>
      </c>
      <c r="Q59" s="177"/>
    </row>
    <row r="60" spans="3:17" ht="17.25" customHeight="1">
      <c r="C60" s="201"/>
      <c r="D60" s="202" t="s">
        <v>94</v>
      </c>
      <c r="E60" s="214"/>
      <c r="F60" s="204">
        <f>SUM(F61:F62)</f>
        <v>1249134</v>
      </c>
      <c r="G60" s="205">
        <f aca="true" t="shared" si="16" ref="G60:P60">SUM(G61:G62)</f>
        <v>2435377</v>
      </c>
      <c r="H60" s="206">
        <f t="shared" si="16"/>
        <v>3684511</v>
      </c>
      <c r="I60" s="207">
        <f t="shared" si="16"/>
        <v>0</v>
      </c>
      <c r="J60" s="205">
        <f t="shared" si="16"/>
        <v>8704704</v>
      </c>
      <c r="K60" s="204">
        <f t="shared" si="16"/>
        <v>5819718</v>
      </c>
      <c r="L60" s="204">
        <f t="shared" si="16"/>
        <v>6438971</v>
      </c>
      <c r="M60" s="204">
        <f t="shared" si="16"/>
        <v>2770712</v>
      </c>
      <c r="N60" s="205">
        <f t="shared" si="16"/>
        <v>2194171</v>
      </c>
      <c r="O60" s="204">
        <f t="shared" si="16"/>
        <v>25928276</v>
      </c>
      <c r="P60" s="208">
        <f t="shared" si="16"/>
        <v>29612787</v>
      </c>
      <c r="Q60" s="177"/>
    </row>
    <row r="61" spans="3:17" ht="17.25" customHeight="1">
      <c r="C61" s="201"/>
      <c r="D61" s="209"/>
      <c r="E61" s="215" t="s">
        <v>121</v>
      </c>
      <c r="F61" s="211">
        <f>SUM('[1]様式２償還'!F61,'[1]様式2現物'!F61)</f>
        <v>752684</v>
      </c>
      <c r="G61" s="212">
        <f>SUM('[1]様式２償還'!G61,'[1]様式2現物'!G61)</f>
        <v>1407295</v>
      </c>
      <c r="H61" s="206">
        <f t="shared" si="13"/>
        <v>2159979</v>
      </c>
      <c r="I61" s="213">
        <f>SUM('[1]様式２償還'!I61,'[1]様式2現物'!I61)</f>
        <v>0</v>
      </c>
      <c r="J61" s="212">
        <f>SUM('[1]様式２償還'!J61,'[1]様式2現物'!J61)</f>
        <v>6496920</v>
      </c>
      <c r="K61" s="211">
        <f>SUM('[1]様式２償還'!K61,'[1]様式2現物'!K61)</f>
        <v>4363043</v>
      </c>
      <c r="L61" s="211">
        <f>SUM('[1]様式２償還'!L61,'[1]様式2現物'!L61)</f>
        <v>4653402</v>
      </c>
      <c r="M61" s="211">
        <f>SUM('[1]様式２償還'!M61,'[1]様式2現物'!M61)</f>
        <v>1962656</v>
      </c>
      <c r="N61" s="212">
        <f>SUM('[1]様式２償還'!N61,'[1]様式2現物'!N61)</f>
        <v>1612441</v>
      </c>
      <c r="O61" s="204">
        <f t="shared" si="14"/>
        <v>19088462</v>
      </c>
      <c r="P61" s="208">
        <f t="shared" si="15"/>
        <v>21248441</v>
      </c>
      <c r="Q61" s="177"/>
    </row>
    <row r="62" spans="3:17" ht="17.25" customHeight="1">
      <c r="C62" s="201"/>
      <c r="D62" s="209"/>
      <c r="E62" s="215" t="s">
        <v>155</v>
      </c>
      <c r="F62" s="211">
        <f>SUM('[1]様式２償還'!F62,'[1]様式2現物'!F62)</f>
        <v>496450</v>
      </c>
      <c r="G62" s="212">
        <f>SUM('[1]様式２償還'!G62,'[1]様式2現物'!G62)</f>
        <v>1028082</v>
      </c>
      <c r="H62" s="206">
        <f t="shared" si="13"/>
        <v>1524532</v>
      </c>
      <c r="I62" s="213">
        <f>SUM('[1]様式２償還'!I62,'[1]様式2現物'!I62)</f>
        <v>0</v>
      </c>
      <c r="J62" s="212">
        <f>SUM('[1]様式２償還'!J62,'[1]様式2現物'!J62)</f>
        <v>2207784</v>
      </c>
      <c r="K62" s="211">
        <f>SUM('[1]様式２償還'!K62,'[1]様式2現物'!K62)</f>
        <v>1456675</v>
      </c>
      <c r="L62" s="211">
        <f>SUM('[1]様式２償還'!L62,'[1]様式2現物'!L62)</f>
        <v>1785569</v>
      </c>
      <c r="M62" s="211">
        <f>SUM('[1]様式２償還'!M62,'[1]様式2現物'!M62)</f>
        <v>808056</v>
      </c>
      <c r="N62" s="212">
        <f>SUM('[1]様式２償還'!N62,'[1]様式2現物'!N62)</f>
        <v>581730</v>
      </c>
      <c r="O62" s="204">
        <f t="shared" si="14"/>
        <v>6839814</v>
      </c>
      <c r="P62" s="208">
        <f t="shared" si="15"/>
        <v>8364346</v>
      </c>
      <c r="Q62" s="177"/>
    </row>
    <row r="63" spans="3:17" ht="17.25" customHeight="1">
      <c r="C63" s="201"/>
      <c r="D63" s="202" t="s">
        <v>95</v>
      </c>
      <c r="E63" s="203"/>
      <c r="F63" s="204">
        <f>SUM(F64:F66)</f>
        <v>23816</v>
      </c>
      <c r="G63" s="205">
        <f aca="true" t="shared" si="17" ref="G63:P63">SUM(G64:G66)</f>
        <v>127053</v>
      </c>
      <c r="H63" s="206">
        <f t="shared" si="17"/>
        <v>150869</v>
      </c>
      <c r="I63" s="207">
        <f t="shared" si="17"/>
        <v>0</v>
      </c>
      <c r="J63" s="205">
        <f t="shared" si="17"/>
        <v>981712</v>
      </c>
      <c r="K63" s="204">
        <f t="shared" si="17"/>
        <v>1210347</v>
      </c>
      <c r="L63" s="204">
        <f t="shared" si="17"/>
        <v>2871028</v>
      </c>
      <c r="M63" s="204">
        <f t="shared" si="17"/>
        <v>1569618</v>
      </c>
      <c r="N63" s="205">
        <f t="shared" si="17"/>
        <v>972233</v>
      </c>
      <c r="O63" s="204">
        <f t="shared" si="17"/>
        <v>7604938</v>
      </c>
      <c r="P63" s="208">
        <f t="shared" si="17"/>
        <v>7755807</v>
      </c>
      <c r="Q63" s="177"/>
    </row>
    <row r="64" spans="3:17" ht="17.25" customHeight="1">
      <c r="C64" s="201"/>
      <c r="D64" s="209"/>
      <c r="E64" s="210" t="s">
        <v>156</v>
      </c>
      <c r="F64" s="211">
        <f>SUM('[1]様式２償還'!F64,'[1]様式2現物'!F64)</f>
        <v>23816</v>
      </c>
      <c r="G64" s="212">
        <f>SUM('[1]様式２償還'!G64,'[1]様式2現物'!G64)</f>
        <v>120564</v>
      </c>
      <c r="H64" s="206">
        <f t="shared" si="13"/>
        <v>144380</v>
      </c>
      <c r="I64" s="213">
        <f>SUM('[1]様式２償還'!I64,'[1]様式2現物'!I64)</f>
        <v>0</v>
      </c>
      <c r="J64" s="212">
        <f>SUM('[1]様式２償還'!J64,'[1]様式2現物'!J64)</f>
        <v>877588</v>
      </c>
      <c r="K64" s="211">
        <f>SUM('[1]様式２償還'!K64,'[1]様式2現物'!K64)</f>
        <v>1151787</v>
      </c>
      <c r="L64" s="211">
        <f>SUM('[1]様式２償還'!L64,'[1]様式2現物'!L64)</f>
        <v>2534150</v>
      </c>
      <c r="M64" s="211">
        <f>SUM('[1]様式２償還'!M64,'[1]様式2現物'!M64)</f>
        <v>1405361</v>
      </c>
      <c r="N64" s="212">
        <f>SUM('[1]様式２償還'!N64,'[1]様式2現物'!N64)</f>
        <v>760996</v>
      </c>
      <c r="O64" s="204">
        <f t="shared" si="14"/>
        <v>6729882</v>
      </c>
      <c r="P64" s="208">
        <f t="shared" si="15"/>
        <v>6874262</v>
      </c>
      <c r="Q64" s="177"/>
    </row>
    <row r="65" spans="3:17" ht="24.75" customHeight="1">
      <c r="C65" s="201"/>
      <c r="D65" s="209"/>
      <c r="E65" s="216" t="s">
        <v>122</v>
      </c>
      <c r="F65" s="211">
        <f>SUM('[1]様式２償還'!F65,'[1]様式2現物'!F65)</f>
        <v>0</v>
      </c>
      <c r="G65" s="212">
        <f>SUM('[1]様式２償還'!G65,'[1]様式2現物'!G65)</f>
        <v>6489</v>
      </c>
      <c r="H65" s="206">
        <f t="shared" si="13"/>
        <v>6489</v>
      </c>
      <c r="I65" s="213">
        <f>SUM('[1]様式２償還'!I65,'[1]様式2現物'!I65)</f>
        <v>0</v>
      </c>
      <c r="J65" s="212">
        <f>SUM('[1]様式２償還'!J65,'[1]様式2現物'!J65)</f>
        <v>104124</v>
      </c>
      <c r="K65" s="211">
        <f>SUM('[1]様式２償還'!K65,'[1]様式2現物'!K65)</f>
        <v>39590</v>
      </c>
      <c r="L65" s="211">
        <f>SUM('[1]様式２償還'!L65,'[1]様式2現物'!L65)</f>
        <v>329082</v>
      </c>
      <c r="M65" s="211">
        <f>SUM('[1]様式２償還'!M65,'[1]様式2現物'!M65)</f>
        <v>164257</v>
      </c>
      <c r="N65" s="212">
        <f>SUM('[1]様式２償還'!N65,'[1]様式2現物'!N65)</f>
        <v>182804</v>
      </c>
      <c r="O65" s="204">
        <f t="shared" si="14"/>
        <v>819857</v>
      </c>
      <c r="P65" s="208">
        <f t="shared" si="15"/>
        <v>826346</v>
      </c>
      <c r="Q65" s="177"/>
    </row>
    <row r="66" spans="3:17" ht="24.75" customHeight="1">
      <c r="C66" s="201"/>
      <c r="D66" s="215"/>
      <c r="E66" s="216" t="s">
        <v>157</v>
      </c>
      <c r="F66" s="211">
        <f>SUM('[1]様式２償還'!F66,'[1]様式2現物'!F66)</f>
        <v>0</v>
      </c>
      <c r="G66" s="212">
        <f>SUM('[1]様式２償還'!G66,'[1]様式2現物'!G66)</f>
        <v>0</v>
      </c>
      <c r="H66" s="206">
        <f t="shared" si="13"/>
        <v>0</v>
      </c>
      <c r="I66" s="213">
        <f>SUM('[1]様式２償還'!I66,'[1]様式2現物'!I66)</f>
        <v>0</v>
      </c>
      <c r="J66" s="212">
        <f>SUM('[1]様式２償還'!J66,'[1]様式2現物'!J66)</f>
        <v>0</v>
      </c>
      <c r="K66" s="211">
        <f>SUM('[1]様式２償還'!K66,'[1]様式2現物'!K66)</f>
        <v>18970</v>
      </c>
      <c r="L66" s="211">
        <f>SUM('[1]様式２償還'!L66,'[1]様式2現物'!L66)</f>
        <v>7796</v>
      </c>
      <c r="M66" s="211">
        <f>SUM('[1]様式２償還'!M66,'[1]様式2現物'!M66)</f>
        <v>0</v>
      </c>
      <c r="N66" s="212">
        <f>SUM('[1]様式２償還'!N66,'[1]様式2現物'!N66)</f>
        <v>28433</v>
      </c>
      <c r="O66" s="204">
        <f t="shared" si="14"/>
        <v>55199</v>
      </c>
      <c r="P66" s="208">
        <f t="shared" si="15"/>
        <v>55199</v>
      </c>
      <c r="Q66" s="177"/>
    </row>
    <row r="67" spans="3:17" ht="17.25" customHeight="1">
      <c r="C67" s="201"/>
      <c r="D67" s="202" t="s">
        <v>96</v>
      </c>
      <c r="E67" s="203"/>
      <c r="F67" s="204">
        <f>F68</f>
        <v>621054</v>
      </c>
      <c r="G67" s="205">
        <f aca="true" t="shared" si="18" ref="G67:P67">G68</f>
        <v>945322</v>
      </c>
      <c r="H67" s="206">
        <f t="shared" si="18"/>
        <v>1566376</v>
      </c>
      <c r="I67" s="207">
        <f t="shared" si="18"/>
        <v>0</v>
      </c>
      <c r="J67" s="205">
        <f t="shared" si="18"/>
        <v>1964041</v>
      </c>
      <c r="K67" s="204">
        <f t="shared" si="18"/>
        <v>1848871</v>
      </c>
      <c r="L67" s="204">
        <f t="shared" si="18"/>
        <v>1924073</v>
      </c>
      <c r="M67" s="204">
        <f t="shared" si="18"/>
        <v>1356911</v>
      </c>
      <c r="N67" s="205">
        <f t="shared" si="18"/>
        <v>1498759</v>
      </c>
      <c r="O67" s="204">
        <f t="shared" si="18"/>
        <v>8592655</v>
      </c>
      <c r="P67" s="208">
        <f t="shared" si="18"/>
        <v>10159031</v>
      </c>
      <c r="Q67" s="177"/>
    </row>
    <row r="68" spans="3:17" ht="17.25" customHeight="1">
      <c r="C68" s="201"/>
      <c r="D68" s="209"/>
      <c r="E68" s="210" t="s">
        <v>124</v>
      </c>
      <c r="F68" s="211">
        <f>SUM('[1]様式２償還'!F68,'[1]様式2現物'!F68)</f>
        <v>621054</v>
      </c>
      <c r="G68" s="212">
        <f>SUM('[1]様式２償還'!G68,'[1]様式2現物'!G68)</f>
        <v>945322</v>
      </c>
      <c r="H68" s="206">
        <f t="shared" si="13"/>
        <v>1566376</v>
      </c>
      <c r="I68" s="213">
        <f>SUM('[1]様式２償還'!I68,'[1]様式2現物'!I68)</f>
        <v>0</v>
      </c>
      <c r="J68" s="212">
        <f>SUM('[1]様式２償還'!J68,'[1]様式2現物'!J68)</f>
        <v>1964041</v>
      </c>
      <c r="K68" s="211">
        <f>SUM('[1]様式２償還'!K68,'[1]様式2現物'!K68)</f>
        <v>1848871</v>
      </c>
      <c r="L68" s="211">
        <f>SUM('[1]様式２償還'!L68,'[1]様式2現物'!L68)</f>
        <v>1924073</v>
      </c>
      <c r="M68" s="211">
        <f>SUM('[1]様式２償還'!M68,'[1]様式2現物'!M68)</f>
        <v>1356911</v>
      </c>
      <c r="N68" s="212">
        <f>SUM('[1]様式２償還'!N68,'[1]様式2現物'!N68)</f>
        <v>1498759</v>
      </c>
      <c r="O68" s="204">
        <f t="shared" si="14"/>
        <v>8592655</v>
      </c>
      <c r="P68" s="208">
        <f t="shared" si="15"/>
        <v>10159031</v>
      </c>
      <c r="Q68" s="177"/>
    </row>
    <row r="69" spans="3:17" ht="17.25" customHeight="1">
      <c r="C69" s="241"/>
      <c r="D69" s="210" t="s">
        <v>158</v>
      </c>
      <c r="E69" s="214"/>
      <c r="F69" s="368">
        <f>SUM('[1]様式２償還'!F69,'[1]様式2現物'!F69)</f>
        <v>620353</v>
      </c>
      <c r="G69" s="368">
        <f>SUM('[1]様式２償還'!G69,'[1]様式2現物'!G69)</f>
        <v>1473725</v>
      </c>
      <c r="H69" s="242">
        <f t="shared" si="13"/>
        <v>2094078</v>
      </c>
      <c r="I69" s="369">
        <f>SUM('[1]様式２償還'!I69,'[1]様式2現物'!I69)</f>
        <v>0</v>
      </c>
      <c r="J69" s="368">
        <f>SUM('[1]様式２償還'!J69,'[1]様式2現物'!J69)</f>
        <v>4070476</v>
      </c>
      <c r="K69" s="370">
        <f>SUM('[1]様式２償還'!K69,'[1]様式2現物'!K69)</f>
        <v>3432890</v>
      </c>
      <c r="L69" s="370">
        <f>SUM('[1]様式２償還'!L69,'[1]様式2現物'!L69)</f>
        <v>3831700</v>
      </c>
      <c r="M69" s="370">
        <f>SUM('[1]様式２償還'!M69,'[1]様式2現物'!M69)</f>
        <v>3256424</v>
      </c>
      <c r="N69" s="368">
        <f>SUM('[1]様式２償還'!N69,'[1]様式2現物'!N69)</f>
        <v>2904043</v>
      </c>
      <c r="O69" s="243">
        <f t="shared" si="14"/>
        <v>17495533</v>
      </c>
      <c r="P69" s="244">
        <f t="shared" si="15"/>
        <v>19589611</v>
      </c>
      <c r="Q69" s="177"/>
    </row>
    <row r="70" spans="3:17" ht="17.25" customHeight="1">
      <c r="C70" s="221"/>
      <c r="D70" s="222" t="s">
        <v>159</v>
      </c>
      <c r="E70" s="223"/>
      <c r="F70" s="361">
        <f>SUM('[1]様式２償還'!F70,'[1]様式2現物'!F70)</f>
        <v>741150</v>
      </c>
      <c r="G70" s="362">
        <f>SUM('[1]様式２償還'!G70,'[1]様式2現物'!G70)</f>
        <v>767720</v>
      </c>
      <c r="H70" s="224">
        <f t="shared" si="13"/>
        <v>1508870</v>
      </c>
      <c r="I70" s="363">
        <f>SUM('[1]様式２償還'!I70,'[1]様式2現物'!I70)</f>
        <v>0</v>
      </c>
      <c r="J70" s="362">
        <f>SUM('[1]様式２償還'!J70,'[1]様式2現物'!J70)</f>
        <v>3883246</v>
      </c>
      <c r="K70" s="361">
        <f>SUM('[1]様式２償還'!K70,'[1]様式2現物'!K70)</f>
        <v>2178965</v>
      </c>
      <c r="L70" s="361">
        <f>SUM('[1]様式２償還'!L70,'[1]様式2現物'!L70)</f>
        <v>2270024</v>
      </c>
      <c r="M70" s="361">
        <f>SUM('[1]様式２償還'!M70,'[1]様式2現物'!M70)</f>
        <v>1116555</v>
      </c>
      <c r="N70" s="362">
        <f>SUM('[1]様式２償還'!N70,'[1]様式2現物'!N70)</f>
        <v>1021324</v>
      </c>
      <c r="O70" s="224">
        <f t="shared" si="14"/>
        <v>10470114</v>
      </c>
      <c r="P70" s="225">
        <f t="shared" si="15"/>
        <v>11978984</v>
      </c>
      <c r="Q70" s="177"/>
    </row>
    <row r="71" spans="3:17" ht="17.25" customHeight="1">
      <c r="C71" s="194" t="s">
        <v>100</v>
      </c>
      <c r="D71" s="226"/>
      <c r="E71" s="227"/>
      <c r="F71" s="196">
        <f>SUM(F72:F80)</f>
        <v>17524</v>
      </c>
      <c r="G71" s="197">
        <f aca="true" t="shared" si="19" ref="G71:N71">SUM(G72:G80)</f>
        <v>273436</v>
      </c>
      <c r="H71" s="198">
        <f>SUM(H72:H80)</f>
        <v>290960</v>
      </c>
      <c r="I71" s="199">
        <f t="shared" si="19"/>
        <v>0</v>
      </c>
      <c r="J71" s="197">
        <f t="shared" si="19"/>
        <v>6020595</v>
      </c>
      <c r="K71" s="196">
        <f t="shared" si="19"/>
        <v>5318774</v>
      </c>
      <c r="L71" s="196">
        <f t="shared" si="19"/>
        <v>7130033</v>
      </c>
      <c r="M71" s="196">
        <f t="shared" si="19"/>
        <v>4158539</v>
      </c>
      <c r="N71" s="197">
        <f t="shared" si="19"/>
        <v>3255560</v>
      </c>
      <c r="O71" s="196">
        <f>SUM(O72:O80)</f>
        <v>25883501</v>
      </c>
      <c r="P71" s="200">
        <f>SUM(P72:P80)</f>
        <v>26174461</v>
      </c>
      <c r="Q71" s="177"/>
    </row>
    <row r="72" spans="3:17" ht="17.25" customHeight="1">
      <c r="C72" s="201"/>
      <c r="D72" s="210" t="s">
        <v>101</v>
      </c>
      <c r="E72" s="214"/>
      <c r="F72" s="211">
        <f>SUM('[1]様式２償還'!F72,'[1]様式2現物'!F72)</f>
        <v>0</v>
      </c>
      <c r="G72" s="212">
        <f>SUM('[1]様式２償還'!G72,'[1]様式2現物'!G72)</f>
        <v>0</v>
      </c>
      <c r="H72" s="206">
        <f>SUM(F72:G72)</f>
        <v>0</v>
      </c>
      <c r="I72" s="213">
        <f>SUM('[1]様式２償還'!I72,'[1]様式2現物'!I72)</f>
        <v>0</v>
      </c>
      <c r="J72" s="212">
        <f>SUM('[1]様式２償還'!J72,'[1]様式2現物'!J72)</f>
        <v>131687</v>
      </c>
      <c r="K72" s="211">
        <f>SUM('[1]様式２償還'!K72,'[1]様式2現物'!K72)</f>
        <v>122282</v>
      </c>
      <c r="L72" s="211">
        <f>SUM('[1]様式２償還'!L72,'[1]様式2現物'!L72)</f>
        <v>265437</v>
      </c>
      <c r="M72" s="211">
        <f>SUM('[1]様式２償還'!M72,'[1]様式2現物'!M72)</f>
        <v>132170</v>
      </c>
      <c r="N72" s="212">
        <f>SUM('[1]様式２償還'!N72,'[1]様式2現物'!N72)</f>
        <v>28708</v>
      </c>
      <c r="O72" s="204">
        <f>SUM(I72:N72)</f>
        <v>680284</v>
      </c>
      <c r="P72" s="208">
        <f>H72+O72</f>
        <v>680284</v>
      </c>
      <c r="Q72" s="177"/>
    </row>
    <row r="73" spans="3:17" ht="17.25" customHeight="1">
      <c r="C73" s="201"/>
      <c r="D73" s="210" t="s">
        <v>102</v>
      </c>
      <c r="E73" s="214"/>
      <c r="F73" s="211">
        <f>SUM('[1]様式２償還'!F73,'[1]様式2現物'!F73)</f>
        <v>0</v>
      </c>
      <c r="G73" s="212">
        <f>SUM('[1]様式２償還'!G73,'[1]様式2現物'!G73)</f>
        <v>0</v>
      </c>
      <c r="H73" s="206">
        <f aca="true" t="shared" si="20" ref="H73:H80">SUM(F73:G73)</f>
        <v>0</v>
      </c>
      <c r="I73" s="213">
        <f>SUM('[1]様式２償還'!I73,'[1]様式2現物'!I73)</f>
        <v>0</v>
      </c>
      <c r="J73" s="212">
        <f>SUM('[1]様式２償還'!J73,'[1]様式2現物'!J73)</f>
        <v>0</v>
      </c>
      <c r="K73" s="211">
        <f>SUM('[1]様式２償還'!K73,'[1]様式2現物'!K73)</f>
        <v>0</v>
      </c>
      <c r="L73" s="211">
        <f>SUM('[1]様式２償還'!L73,'[1]様式2現物'!L73)</f>
        <v>0</v>
      </c>
      <c r="M73" s="211">
        <f>SUM('[1]様式２償還'!M73,'[1]様式2現物'!M73)</f>
        <v>0</v>
      </c>
      <c r="N73" s="212">
        <f>SUM('[1]様式２償還'!N73,'[1]様式2現物'!N73)</f>
        <v>0</v>
      </c>
      <c r="O73" s="204">
        <f aca="true" t="shared" si="21" ref="O73:O80">SUM(I73:N73)</f>
        <v>0</v>
      </c>
      <c r="P73" s="208">
        <f aca="true" t="shared" si="22" ref="P73:P80">H73+O73</f>
        <v>0</v>
      </c>
      <c r="Q73" s="177"/>
    </row>
    <row r="74" spans="3:17" ht="17.25" customHeight="1">
      <c r="C74" s="201"/>
      <c r="D74" s="210" t="s">
        <v>123</v>
      </c>
      <c r="E74" s="214"/>
      <c r="F74" s="211">
        <f>SUM('[1]様式２償還'!F74,'[1]様式2現物'!F74)</f>
        <v>0</v>
      </c>
      <c r="G74" s="212">
        <f>SUM('[1]様式２償還'!G74,'[1]様式2現物'!G74)</f>
        <v>0</v>
      </c>
      <c r="H74" s="206">
        <f t="shared" si="20"/>
        <v>0</v>
      </c>
      <c r="I74" s="213">
        <f>SUM('[1]様式２償還'!I74,'[1]様式2現物'!I74)</f>
        <v>0</v>
      </c>
      <c r="J74" s="212">
        <f>SUM('[1]様式２償還'!J74,'[1]様式2現物'!J74)</f>
        <v>3375953</v>
      </c>
      <c r="K74" s="211">
        <f>SUM('[1]様式２償還'!K74,'[1]様式2現物'!K74)</f>
        <v>2401279</v>
      </c>
      <c r="L74" s="211">
        <f>SUM('[1]様式２償還'!L74,'[1]様式2現物'!L74)</f>
        <v>2896067</v>
      </c>
      <c r="M74" s="211">
        <f>SUM('[1]様式２償還'!M74,'[1]様式2現物'!M74)</f>
        <v>1497777</v>
      </c>
      <c r="N74" s="212">
        <f>SUM('[1]様式２償還'!N74,'[1]様式2現物'!N74)</f>
        <v>927291</v>
      </c>
      <c r="O74" s="204">
        <f t="shared" si="21"/>
        <v>11098367</v>
      </c>
      <c r="P74" s="208">
        <f t="shared" si="22"/>
        <v>11098367</v>
      </c>
      <c r="Q74" s="177"/>
    </row>
    <row r="75" spans="3:17" ht="17.25" customHeight="1">
      <c r="C75" s="201"/>
      <c r="D75" s="210" t="s">
        <v>103</v>
      </c>
      <c r="E75" s="214"/>
      <c r="F75" s="211">
        <f>SUM('[1]様式２償還'!F75,'[1]様式2現物'!F75)</f>
        <v>4153</v>
      </c>
      <c r="G75" s="212">
        <f>SUM('[1]様式２償還'!G75,'[1]様式2現物'!G75)</f>
        <v>75645</v>
      </c>
      <c r="H75" s="206">
        <f t="shared" si="20"/>
        <v>79798</v>
      </c>
      <c r="I75" s="213">
        <f>SUM('[1]様式２償還'!I75,'[1]様式2現物'!I75)</f>
        <v>0</v>
      </c>
      <c r="J75" s="212">
        <f>SUM('[1]様式２償還'!J75,'[1]様式2現物'!J75)</f>
        <v>371766</v>
      </c>
      <c r="K75" s="211">
        <f>SUM('[1]様式２償還'!K75,'[1]様式2現物'!K75)</f>
        <v>298111</v>
      </c>
      <c r="L75" s="211">
        <f>SUM('[1]様式２償還'!L75,'[1]様式2現物'!L75)</f>
        <v>748990</v>
      </c>
      <c r="M75" s="211">
        <f>SUM('[1]様式２償還'!M75,'[1]様式2現物'!M75)</f>
        <v>471738</v>
      </c>
      <c r="N75" s="212">
        <f>SUM('[1]様式２償還'!N75,'[1]様式2現物'!N75)</f>
        <v>452859</v>
      </c>
      <c r="O75" s="204">
        <f t="shared" si="21"/>
        <v>2343464</v>
      </c>
      <c r="P75" s="208">
        <f t="shared" si="22"/>
        <v>2423262</v>
      </c>
      <c r="Q75" s="177"/>
    </row>
    <row r="76" spans="3:17" ht="17.25" customHeight="1">
      <c r="C76" s="201"/>
      <c r="D76" s="210" t="s">
        <v>104</v>
      </c>
      <c r="E76" s="214"/>
      <c r="F76" s="211">
        <f>SUM('[1]様式２償還'!F76,'[1]様式2現物'!F76)</f>
        <v>13371</v>
      </c>
      <c r="G76" s="212">
        <f>SUM('[1]様式２償還'!G76,'[1]様式2現物'!G76)</f>
        <v>47815</v>
      </c>
      <c r="H76" s="206">
        <f t="shared" si="20"/>
        <v>61186</v>
      </c>
      <c r="I76" s="213">
        <f>SUM('[1]様式２償還'!I76,'[1]様式2現物'!I76)</f>
        <v>0</v>
      </c>
      <c r="J76" s="212">
        <f>SUM('[1]様式２償還'!J76,'[1]様式2現物'!J76)</f>
        <v>269511</v>
      </c>
      <c r="K76" s="211">
        <f>SUM('[1]様式２償還'!K76,'[1]様式2現物'!K76)</f>
        <v>199768</v>
      </c>
      <c r="L76" s="211">
        <f>SUM('[1]様式２償還'!L76,'[1]様式2現物'!L76)</f>
        <v>290786</v>
      </c>
      <c r="M76" s="211">
        <f>SUM('[1]様式２償還'!M76,'[1]様式2現物'!M76)</f>
        <v>452437</v>
      </c>
      <c r="N76" s="212">
        <f>SUM('[1]様式２償還'!N76,'[1]様式2現物'!N76)</f>
        <v>188945</v>
      </c>
      <c r="O76" s="204">
        <f t="shared" si="21"/>
        <v>1401447</v>
      </c>
      <c r="P76" s="208">
        <f t="shared" si="22"/>
        <v>1462633</v>
      </c>
      <c r="Q76" s="177"/>
    </row>
    <row r="77" spans="3:17" ht="17.25" customHeight="1">
      <c r="C77" s="201"/>
      <c r="D77" s="210" t="s">
        <v>105</v>
      </c>
      <c r="E77" s="214"/>
      <c r="F77" s="211">
        <f>SUM('[1]様式２償還'!F77,'[1]様式2現物'!F77)</f>
        <v>0</v>
      </c>
      <c r="G77" s="212">
        <f>SUM('[1]様式２償還'!G77,'[1]様式2現物'!G77)</f>
        <v>149976</v>
      </c>
      <c r="H77" s="206">
        <f t="shared" si="20"/>
        <v>149976</v>
      </c>
      <c r="I77" s="213">
        <f>SUM('[1]様式２償還'!I77,'[1]様式2現物'!I77)</f>
        <v>0</v>
      </c>
      <c r="J77" s="212">
        <f>SUM('[1]様式２償還'!J77,'[1]様式2現物'!J77)</f>
        <v>1848220</v>
      </c>
      <c r="K77" s="211">
        <f>SUM('[1]様式２償還'!K77,'[1]様式2現物'!K77)</f>
        <v>2245123</v>
      </c>
      <c r="L77" s="211">
        <f>SUM('[1]様式２償還'!L77,'[1]様式2現物'!L77)</f>
        <v>2678561</v>
      </c>
      <c r="M77" s="211">
        <f>SUM('[1]様式２償還'!M77,'[1]様式2現物'!M77)</f>
        <v>1116677</v>
      </c>
      <c r="N77" s="212">
        <f>SUM('[1]様式２償還'!N77,'[1]様式2現物'!N77)</f>
        <v>1001254</v>
      </c>
      <c r="O77" s="204">
        <f t="shared" si="21"/>
        <v>8889835</v>
      </c>
      <c r="P77" s="208">
        <f t="shared" si="22"/>
        <v>9039811</v>
      </c>
      <c r="Q77" s="177"/>
    </row>
    <row r="78" spans="3:17" ht="17.25" customHeight="1">
      <c r="C78" s="201"/>
      <c r="D78" s="210" t="s">
        <v>106</v>
      </c>
      <c r="E78" s="214"/>
      <c r="F78" s="211">
        <f>SUM('[1]様式２償還'!F78,'[1]様式2現物'!F78)</f>
        <v>0</v>
      </c>
      <c r="G78" s="212">
        <f>SUM('[1]様式２償還'!G78,'[1]様式2現物'!G78)</f>
        <v>0</v>
      </c>
      <c r="H78" s="206">
        <f t="shared" si="20"/>
        <v>0</v>
      </c>
      <c r="I78" s="213">
        <f>SUM('[1]様式２償還'!I78,'[1]様式2現物'!I78)</f>
        <v>0</v>
      </c>
      <c r="J78" s="212">
        <f>SUM('[1]様式２償還'!J78,'[1]様式2現物'!J78)</f>
        <v>0</v>
      </c>
      <c r="K78" s="211">
        <f>SUM('[1]様式２償還'!K78,'[1]様式2現物'!K78)</f>
        <v>0</v>
      </c>
      <c r="L78" s="211">
        <f>SUM('[1]様式２償還'!L78,'[1]様式2現物'!L78)</f>
        <v>0</v>
      </c>
      <c r="M78" s="211">
        <f>SUM('[1]様式２償還'!M78,'[1]様式2現物'!M78)</f>
        <v>0</v>
      </c>
      <c r="N78" s="212">
        <f>SUM('[1]様式２償還'!N78,'[1]様式2現物'!N78)</f>
        <v>0</v>
      </c>
      <c r="O78" s="204">
        <f t="shared" si="21"/>
        <v>0</v>
      </c>
      <c r="P78" s="208">
        <f t="shared" si="22"/>
        <v>0</v>
      </c>
      <c r="Q78" s="177"/>
    </row>
    <row r="79" spans="3:17" ht="17.25" customHeight="1">
      <c r="C79" s="201"/>
      <c r="D79" s="210" t="s">
        <v>107</v>
      </c>
      <c r="E79" s="258"/>
      <c r="F79" s="211">
        <f>SUM('[1]様式２償還'!F79,'[1]様式2現物'!F79)</f>
        <v>0</v>
      </c>
      <c r="G79" s="212">
        <f>SUM('[1]様式２償還'!G79,'[1]様式2現物'!G79)</f>
        <v>0</v>
      </c>
      <c r="H79" s="206">
        <f t="shared" si="20"/>
        <v>0</v>
      </c>
      <c r="I79" s="213">
        <f>SUM('[1]様式２償還'!I79,'[1]様式2現物'!I79)</f>
        <v>0</v>
      </c>
      <c r="J79" s="212">
        <f>SUM('[1]様式２償還'!J79,'[1]様式2現物'!J79)</f>
        <v>23458</v>
      </c>
      <c r="K79" s="211">
        <f>SUM('[1]様式２償還'!K79,'[1]様式2現物'!K79)</f>
        <v>52211</v>
      </c>
      <c r="L79" s="211">
        <f>SUM('[1]様式２償還'!L79,'[1]様式2現物'!L79)</f>
        <v>250192</v>
      </c>
      <c r="M79" s="211">
        <f>SUM('[1]様式２償還'!M79,'[1]様式2現物'!M79)</f>
        <v>487740</v>
      </c>
      <c r="N79" s="212">
        <f>SUM('[1]様式２償還'!N79,'[1]様式2現物'!N79)</f>
        <v>656503</v>
      </c>
      <c r="O79" s="204">
        <f t="shared" si="21"/>
        <v>1470104</v>
      </c>
      <c r="P79" s="208">
        <f t="shared" si="22"/>
        <v>1470104</v>
      </c>
      <c r="Q79" s="177"/>
    </row>
    <row r="80" spans="3:17" ht="17.25" customHeight="1">
      <c r="C80" s="228"/>
      <c r="D80" s="229" t="s">
        <v>145</v>
      </c>
      <c r="E80" s="223"/>
      <c r="F80" s="211">
        <f>SUM('[1]様式２償還'!F80,'[1]様式2現物'!F80)</f>
        <v>0</v>
      </c>
      <c r="G80" s="212">
        <f>SUM('[1]様式２償還'!G80,'[1]様式2現物'!G80)</f>
        <v>0</v>
      </c>
      <c r="H80" s="206">
        <f t="shared" si="20"/>
        <v>0</v>
      </c>
      <c r="I80" s="213">
        <f>SUM('[1]様式２償還'!I80,'[1]様式2現物'!I80)</f>
        <v>0</v>
      </c>
      <c r="J80" s="212">
        <f>SUM('[1]様式２償還'!J80,'[1]様式2現物'!J80)</f>
        <v>0</v>
      </c>
      <c r="K80" s="211">
        <f>SUM('[1]様式２償還'!K80,'[1]様式2現物'!K80)</f>
        <v>0</v>
      </c>
      <c r="L80" s="211">
        <f>SUM('[1]様式２償還'!L80,'[1]様式2現物'!L80)</f>
        <v>0</v>
      </c>
      <c r="M80" s="211">
        <f>SUM('[1]様式２償還'!M80,'[1]様式2現物'!M80)</f>
        <v>0</v>
      </c>
      <c r="N80" s="212">
        <f>SUM('[1]様式２償還'!N80,'[1]様式2現物'!N80)</f>
        <v>0</v>
      </c>
      <c r="O80" s="282">
        <f t="shared" si="21"/>
        <v>0</v>
      </c>
      <c r="P80" s="225">
        <f t="shared" si="22"/>
        <v>0</v>
      </c>
      <c r="Q80" s="177"/>
    </row>
    <row r="81" spans="3:17" ht="17.25" customHeight="1">
      <c r="C81" s="201" t="s">
        <v>160</v>
      </c>
      <c r="D81" s="203"/>
      <c r="E81" s="203"/>
      <c r="F81" s="197">
        <f>SUM(F82:F84)</f>
        <v>0</v>
      </c>
      <c r="G81" s="197">
        <f>SUM(G82:G84)</f>
        <v>0</v>
      </c>
      <c r="H81" s="198">
        <f>SUM(H82:H84)</f>
        <v>0</v>
      </c>
      <c r="I81" s="197">
        <f aca="true" t="shared" si="23" ref="I81:P81">SUM(I82:I84)</f>
        <v>0</v>
      </c>
      <c r="J81" s="197">
        <f t="shared" si="23"/>
        <v>4040698</v>
      </c>
      <c r="K81" s="196">
        <f t="shared" si="23"/>
        <v>6230194</v>
      </c>
      <c r="L81" s="196">
        <f t="shared" si="23"/>
        <v>21222985</v>
      </c>
      <c r="M81" s="196">
        <f t="shared" si="23"/>
        <v>19452065</v>
      </c>
      <c r="N81" s="197">
        <f t="shared" si="23"/>
        <v>20312635</v>
      </c>
      <c r="O81" s="196">
        <f t="shared" si="23"/>
        <v>71258577</v>
      </c>
      <c r="P81" s="200">
        <f t="shared" si="23"/>
        <v>71258577</v>
      </c>
      <c r="Q81" s="177"/>
    </row>
    <row r="82" spans="3:17" ht="17.25" customHeight="1">
      <c r="C82" s="201"/>
      <c r="D82" s="217" t="s">
        <v>31</v>
      </c>
      <c r="E82" s="217"/>
      <c r="F82" s="212">
        <f>SUM('[1]様式２償還'!F82,'[1]様式2現物'!F82)</f>
        <v>0</v>
      </c>
      <c r="G82" s="212">
        <f>SUM('[1]様式２償還'!G82,'[1]様式2現物'!G82)</f>
        <v>0</v>
      </c>
      <c r="H82" s="206">
        <f>SUM(F82:G82)</f>
        <v>0</v>
      </c>
      <c r="I82" s="212">
        <f>SUM('[1]様式２償還'!I82,'[1]様式2現物'!I82)</f>
        <v>0</v>
      </c>
      <c r="J82" s="212">
        <f>SUM('[1]様式２償還'!J82,'[1]様式2現物'!J82)</f>
        <v>362784</v>
      </c>
      <c r="K82" s="211">
        <f>SUM('[1]様式２償還'!K82,'[1]様式2現物'!K82)</f>
        <v>1530258</v>
      </c>
      <c r="L82" s="211">
        <f>SUM('[1]様式２償還'!L82,'[1]様式2現物'!L82)</f>
        <v>13657272</v>
      </c>
      <c r="M82" s="211">
        <f>SUM('[1]様式２償還'!M82,'[1]様式2現物'!M82)</f>
        <v>13508913</v>
      </c>
      <c r="N82" s="212">
        <f>SUM('[1]様式２償還'!N82,'[1]様式2現物'!N82)</f>
        <v>12937767</v>
      </c>
      <c r="O82" s="204">
        <f t="shared" si="14"/>
        <v>41996994</v>
      </c>
      <c r="P82" s="208">
        <f t="shared" si="15"/>
        <v>41996994</v>
      </c>
      <c r="Q82" s="177"/>
    </row>
    <row r="83" spans="3:17" ht="17.25" customHeight="1">
      <c r="C83" s="201"/>
      <c r="D83" s="217" t="s">
        <v>32</v>
      </c>
      <c r="E83" s="217"/>
      <c r="F83" s="211">
        <f>SUM('[1]様式２償還'!F83,'[1]様式2現物'!F83)</f>
        <v>0</v>
      </c>
      <c r="G83" s="212">
        <f>SUM('[1]様式２償還'!G83,'[1]様式2現物'!G83)</f>
        <v>0</v>
      </c>
      <c r="H83" s="206">
        <f>SUM(F83:G83)</f>
        <v>0</v>
      </c>
      <c r="I83" s="212">
        <f>SUM('[1]様式２償還'!I83,'[1]様式2現物'!I83)</f>
        <v>0</v>
      </c>
      <c r="J83" s="212">
        <f>SUM('[1]様式２償還'!J83,'[1]様式2現物'!J83)</f>
        <v>3677914</v>
      </c>
      <c r="K83" s="211">
        <f>SUM('[1]様式２償還'!K83,'[1]様式2現物'!K83)</f>
        <v>4699936</v>
      </c>
      <c r="L83" s="211">
        <f>SUM('[1]様式２償還'!L83,'[1]様式2現物'!L83)</f>
        <v>7454554</v>
      </c>
      <c r="M83" s="211">
        <f>SUM('[1]様式２償還'!M83,'[1]様式2現物'!M83)</f>
        <v>5407671</v>
      </c>
      <c r="N83" s="212">
        <f>SUM('[1]様式２償還'!N83,'[1]様式2現物'!N83)</f>
        <v>5086044</v>
      </c>
      <c r="O83" s="204">
        <f t="shared" si="14"/>
        <v>26326119</v>
      </c>
      <c r="P83" s="208">
        <f t="shared" si="15"/>
        <v>26326119</v>
      </c>
      <c r="Q83" s="177"/>
    </row>
    <row r="84" spans="3:17" ht="17.25" customHeight="1">
      <c r="C84" s="201"/>
      <c r="D84" s="230" t="s">
        <v>108</v>
      </c>
      <c r="E84" s="230"/>
      <c r="F84" s="364">
        <f>SUM('[1]様式２償還'!F84,'[1]様式2現物'!F84)</f>
        <v>0</v>
      </c>
      <c r="G84" s="365">
        <f>SUM('[1]様式２償還'!G84,'[1]様式2現物'!G84)</f>
        <v>0</v>
      </c>
      <c r="H84" s="231">
        <f>SUM(F84:G84)</f>
        <v>0</v>
      </c>
      <c r="I84" s="366">
        <f>SUM('[1]様式２償還'!I84,'[1]様式2現物'!I84)</f>
        <v>0</v>
      </c>
      <c r="J84" s="366">
        <f>SUM('[1]様式２償還'!J84,'[1]様式2現物'!J84)</f>
        <v>0</v>
      </c>
      <c r="K84" s="367">
        <f>SUM('[1]様式２償還'!K84,'[1]様式2現物'!K84)</f>
        <v>0</v>
      </c>
      <c r="L84" s="367">
        <f>SUM('[1]様式２償還'!L84,'[1]様式2現物'!L84)</f>
        <v>111159</v>
      </c>
      <c r="M84" s="367">
        <f>SUM('[1]様式２償還'!M84,'[1]様式2現物'!M84)</f>
        <v>535481</v>
      </c>
      <c r="N84" s="366">
        <f>SUM('[1]様式２償還'!N84,'[1]様式2現物'!N84)</f>
        <v>2288824</v>
      </c>
      <c r="O84" s="232">
        <f t="shared" si="14"/>
        <v>2935464</v>
      </c>
      <c r="P84" s="233">
        <f t="shared" si="15"/>
        <v>2935464</v>
      </c>
      <c r="Q84" s="177"/>
    </row>
    <row r="85" spans="3:17" ht="17.25" customHeight="1" thickBot="1">
      <c r="C85" s="234" t="s">
        <v>147</v>
      </c>
      <c r="D85" s="235"/>
      <c r="E85" s="235"/>
      <c r="F85" s="236">
        <f>F53+F71+F81</f>
        <v>4798065</v>
      </c>
      <c r="G85" s="237">
        <f aca="true" t="shared" si="24" ref="G85:P85">G53+G71+G81</f>
        <v>8562367</v>
      </c>
      <c r="H85" s="238">
        <f t="shared" si="24"/>
        <v>13360432</v>
      </c>
      <c r="I85" s="239">
        <f t="shared" si="24"/>
        <v>0</v>
      </c>
      <c r="J85" s="237">
        <f t="shared" si="24"/>
        <v>39829265</v>
      </c>
      <c r="K85" s="236">
        <f t="shared" si="24"/>
        <v>35178526</v>
      </c>
      <c r="L85" s="236">
        <f t="shared" si="24"/>
        <v>56753406</v>
      </c>
      <c r="M85" s="236">
        <f t="shared" si="24"/>
        <v>41967436</v>
      </c>
      <c r="N85" s="237">
        <f t="shared" si="24"/>
        <v>43469219</v>
      </c>
      <c r="O85" s="236">
        <f t="shared" si="24"/>
        <v>217197852</v>
      </c>
      <c r="P85" s="240">
        <f t="shared" si="24"/>
        <v>230558284</v>
      </c>
      <c r="Q85" s="177"/>
    </row>
    <row r="86" ht="13.5">
      <c r="Q86" s="177"/>
    </row>
    <row r="87" spans="2:17" ht="13.5">
      <c r="B87" s="177" t="s">
        <v>62</v>
      </c>
      <c r="Q87" s="177"/>
    </row>
    <row r="88" ht="13.5">
      <c r="Q88" s="177"/>
    </row>
    <row r="89" spans="2:17" ht="13.5">
      <c r="B89" s="177" t="s">
        <v>91</v>
      </c>
      <c r="H89" s="178" t="s">
        <v>118</v>
      </c>
      <c r="Q89" s="177"/>
    </row>
    <row r="90" spans="3:17" ht="13.5">
      <c r="C90" s="177" t="s">
        <v>148</v>
      </c>
      <c r="H90" s="179" t="str">
        <f>H48</f>
        <v>平成３０年１月月報（報告用）</v>
      </c>
      <c r="Q90" s="177"/>
    </row>
    <row r="91" spans="3:17" ht="13.5">
      <c r="C91" s="177" t="s">
        <v>161</v>
      </c>
      <c r="Q91" s="177"/>
    </row>
    <row r="92" ht="14.25" thickBot="1">
      <c r="Q92" s="177"/>
    </row>
    <row r="93" spans="3:17" ht="17.25" customHeight="1">
      <c r="C93" s="180" t="s">
        <v>92</v>
      </c>
      <c r="D93" s="181"/>
      <c r="E93" s="181"/>
      <c r="F93" s="182" t="s">
        <v>46</v>
      </c>
      <c r="G93" s="183"/>
      <c r="H93" s="184"/>
      <c r="I93" s="185" t="s">
        <v>47</v>
      </c>
      <c r="J93" s="183"/>
      <c r="K93" s="183"/>
      <c r="L93" s="183"/>
      <c r="M93" s="183"/>
      <c r="N93" s="183"/>
      <c r="O93" s="183"/>
      <c r="P93" s="186" t="s">
        <v>44</v>
      </c>
      <c r="Q93" s="177"/>
    </row>
    <row r="94" spans="3:17" ht="17.25" customHeight="1">
      <c r="C94" s="187"/>
      <c r="D94" s="188"/>
      <c r="E94" s="188"/>
      <c r="F94" s="189" t="s">
        <v>162</v>
      </c>
      <c r="G94" s="190" t="s">
        <v>163</v>
      </c>
      <c r="H94" s="191" t="s">
        <v>42</v>
      </c>
      <c r="I94" s="192" t="s">
        <v>43</v>
      </c>
      <c r="J94" s="190" t="s">
        <v>10</v>
      </c>
      <c r="K94" s="189" t="s">
        <v>11</v>
      </c>
      <c r="L94" s="189" t="s">
        <v>12</v>
      </c>
      <c r="M94" s="189" t="s">
        <v>13</v>
      </c>
      <c r="N94" s="190" t="s">
        <v>14</v>
      </c>
      <c r="O94" s="191" t="s">
        <v>2</v>
      </c>
      <c r="P94" s="193"/>
      <c r="Q94" s="177"/>
    </row>
    <row r="95" spans="3:17" ht="17.25" customHeight="1">
      <c r="C95" s="194" t="s">
        <v>93</v>
      </c>
      <c r="D95" s="195"/>
      <c r="E95" s="195"/>
      <c r="F95" s="196">
        <f>F96+F102+F105+F109+F113+F114</f>
        <v>56737114</v>
      </c>
      <c r="G95" s="197">
        <f aca="true" t="shared" si="25" ref="G95:P95">G96+G102+G105+G109+G113+G114</f>
        <v>93079727</v>
      </c>
      <c r="H95" s="198">
        <f t="shared" si="25"/>
        <v>149816841</v>
      </c>
      <c r="I95" s="199">
        <f t="shared" si="25"/>
        <v>0</v>
      </c>
      <c r="J95" s="245">
        <f t="shared" si="25"/>
        <v>324851154</v>
      </c>
      <c r="K95" s="196">
        <f t="shared" si="25"/>
        <v>256632884</v>
      </c>
      <c r="L95" s="196">
        <f t="shared" si="25"/>
        <v>309079111</v>
      </c>
      <c r="M95" s="196">
        <f t="shared" si="25"/>
        <v>198285106</v>
      </c>
      <c r="N95" s="197">
        <f t="shared" si="25"/>
        <v>215286986</v>
      </c>
      <c r="O95" s="196">
        <f t="shared" si="25"/>
        <v>1304135241</v>
      </c>
      <c r="P95" s="200">
        <f t="shared" si="25"/>
        <v>1453952082</v>
      </c>
      <c r="Q95" s="177"/>
    </row>
    <row r="96" spans="3:17" ht="17.25" customHeight="1">
      <c r="C96" s="201"/>
      <c r="D96" s="202" t="s">
        <v>164</v>
      </c>
      <c r="E96" s="203"/>
      <c r="F96" s="204">
        <f>SUM(F97:F101)</f>
        <v>16646137</v>
      </c>
      <c r="G96" s="205">
        <f aca="true" t="shared" si="26" ref="G96:P96">SUM(G97:G101)</f>
        <v>27618191</v>
      </c>
      <c r="H96" s="206">
        <f t="shared" si="26"/>
        <v>44264328</v>
      </c>
      <c r="I96" s="207">
        <f t="shared" si="26"/>
        <v>0</v>
      </c>
      <c r="J96" s="246">
        <f t="shared" si="26"/>
        <v>110972862</v>
      </c>
      <c r="K96" s="204">
        <f t="shared" si="26"/>
        <v>99687427</v>
      </c>
      <c r="L96" s="204">
        <f t="shared" si="26"/>
        <v>120689317</v>
      </c>
      <c r="M96" s="204">
        <f t="shared" si="26"/>
        <v>90411085</v>
      </c>
      <c r="N96" s="205">
        <f t="shared" si="26"/>
        <v>123447176</v>
      </c>
      <c r="O96" s="204">
        <f t="shared" si="26"/>
        <v>545207867</v>
      </c>
      <c r="P96" s="208">
        <f t="shared" si="26"/>
        <v>589472195</v>
      </c>
      <c r="Q96" s="177"/>
    </row>
    <row r="97" spans="3:17" ht="17.25" customHeight="1">
      <c r="C97" s="201"/>
      <c r="D97" s="209"/>
      <c r="E97" s="210" t="s">
        <v>165</v>
      </c>
      <c r="F97" s="211">
        <f>SUM('[1]様式２償還'!F97,'[1]様式2現物'!F97)</f>
        <v>8562838</v>
      </c>
      <c r="G97" s="212">
        <f>SUM('[1]様式２償還'!G97,'[1]様式2現物'!G97)</f>
        <v>8202621</v>
      </c>
      <c r="H97" s="206">
        <f aca="true" t="shared" si="27" ref="H97:H114">SUM(F97:G97)</f>
        <v>16765459</v>
      </c>
      <c r="I97" s="213">
        <f>SUM('[1]様式２償還'!I97,'[1]様式2現物'!I97)</f>
        <v>0</v>
      </c>
      <c r="J97" s="247">
        <f>SUM('[1]様式２償還'!J97,'[1]様式2現物'!J97)</f>
        <v>68659239</v>
      </c>
      <c r="K97" s="211">
        <f>SUM('[1]様式２償還'!K97,'[1]様式2現物'!K97)</f>
        <v>65825127</v>
      </c>
      <c r="L97" s="211">
        <f>SUM('[1]様式２償還'!L97,'[1]様式2現物'!L97)</f>
        <v>84487731</v>
      </c>
      <c r="M97" s="211">
        <f>SUM('[1]様式２償還'!M97,'[1]様式2現物'!M97)</f>
        <v>61397946</v>
      </c>
      <c r="N97" s="212">
        <f>SUM('[1]様式２償還'!N97,'[1]様式2現物'!N97)</f>
        <v>81139270</v>
      </c>
      <c r="O97" s="204">
        <f aca="true" t="shared" si="28" ref="O97:O128">SUM(I97:N97)</f>
        <v>361509313</v>
      </c>
      <c r="P97" s="208">
        <f aca="true" t="shared" si="29" ref="P97:P128">H97+O97</f>
        <v>378274772</v>
      </c>
      <c r="Q97" s="177"/>
    </row>
    <row r="98" spans="3:17" ht="17.25" customHeight="1">
      <c r="C98" s="201"/>
      <c r="D98" s="209"/>
      <c r="E98" s="210" t="s">
        <v>166</v>
      </c>
      <c r="F98" s="211">
        <f>SUM('[1]様式２償還'!F98,'[1]様式2現物'!F98)</f>
        <v>0</v>
      </c>
      <c r="G98" s="212">
        <f>SUM('[1]様式２償還'!G98,'[1]様式2現物'!G98)</f>
        <v>58498</v>
      </c>
      <c r="H98" s="206">
        <f t="shared" si="27"/>
        <v>58498</v>
      </c>
      <c r="I98" s="213">
        <f>SUM('[1]様式２償還'!I98,'[1]様式2現物'!I98)</f>
        <v>0</v>
      </c>
      <c r="J98" s="247">
        <f>SUM('[1]様式２償還'!J98,'[1]様式2現物'!J98)</f>
        <v>227460</v>
      </c>
      <c r="K98" s="211">
        <f>SUM('[1]様式２償還'!K98,'[1]様式2現物'!K98)</f>
        <v>838597</v>
      </c>
      <c r="L98" s="211">
        <f>SUM('[1]様式２償還'!L98,'[1]様式2現物'!L98)</f>
        <v>1273219</v>
      </c>
      <c r="M98" s="211">
        <f>SUM('[1]様式２償還'!M98,'[1]様式2現物'!M98)</f>
        <v>3970705</v>
      </c>
      <c r="N98" s="212">
        <f>SUM('[1]様式２償還'!N98,'[1]様式2現物'!N98)</f>
        <v>10379307</v>
      </c>
      <c r="O98" s="204">
        <f t="shared" si="28"/>
        <v>16689288</v>
      </c>
      <c r="P98" s="208">
        <f t="shared" si="29"/>
        <v>16747786</v>
      </c>
      <c r="Q98" s="177"/>
    </row>
    <row r="99" spans="3:17" ht="17.25" customHeight="1">
      <c r="C99" s="201"/>
      <c r="D99" s="209"/>
      <c r="E99" s="210" t="s">
        <v>167</v>
      </c>
      <c r="F99" s="211">
        <f>SUM('[1]様式２償還'!F99,'[1]様式2現物'!F99)</f>
        <v>5777557</v>
      </c>
      <c r="G99" s="212">
        <f>SUM('[1]様式２償還'!G99,'[1]様式2現物'!G99)</f>
        <v>14320367</v>
      </c>
      <c r="H99" s="206">
        <f t="shared" si="27"/>
        <v>20097924</v>
      </c>
      <c r="I99" s="213">
        <f>SUM('[1]様式２償還'!I99,'[1]様式2現物'!I99)</f>
        <v>0</v>
      </c>
      <c r="J99" s="247">
        <f>SUM('[1]様式２償還'!J99,'[1]様式2現物'!J99)</f>
        <v>30644159</v>
      </c>
      <c r="K99" s="211">
        <f>SUM('[1]様式２償還'!K99,'[1]様式2現物'!K99)</f>
        <v>22905682</v>
      </c>
      <c r="L99" s="211">
        <f>SUM('[1]様式２償還'!L99,'[1]様式2現物'!L99)</f>
        <v>24025101</v>
      </c>
      <c r="M99" s="211">
        <f>SUM('[1]様式２償還'!M99,'[1]様式2現物'!M99)</f>
        <v>17422812</v>
      </c>
      <c r="N99" s="212">
        <f>SUM('[1]様式２償還'!N99,'[1]様式2現物'!N99)</f>
        <v>23833761</v>
      </c>
      <c r="O99" s="204">
        <f t="shared" si="28"/>
        <v>118831515</v>
      </c>
      <c r="P99" s="208">
        <f t="shared" si="29"/>
        <v>138929439</v>
      </c>
      <c r="Q99" s="177"/>
    </row>
    <row r="100" spans="3:17" ht="17.25" customHeight="1">
      <c r="C100" s="201"/>
      <c r="D100" s="209"/>
      <c r="E100" s="210" t="s">
        <v>168</v>
      </c>
      <c r="F100" s="211">
        <f>SUM('[1]様式２償還'!F100,'[1]様式2現物'!F100)</f>
        <v>580012</v>
      </c>
      <c r="G100" s="212">
        <f>SUM('[1]様式２償還'!G100,'[1]様式2現物'!G100)</f>
        <v>1389955</v>
      </c>
      <c r="H100" s="206">
        <f t="shared" si="27"/>
        <v>1969967</v>
      </c>
      <c r="I100" s="213">
        <f>SUM('[1]様式２償還'!I100,'[1]様式2現物'!I100)</f>
        <v>0</v>
      </c>
      <c r="J100" s="247">
        <f>SUM('[1]様式２償還'!J100,'[1]様式2現物'!J100)</f>
        <v>2451194</v>
      </c>
      <c r="K100" s="211">
        <f>SUM('[1]様式２償還'!K100,'[1]様式2現物'!K100)</f>
        <v>2328781</v>
      </c>
      <c r="L100" s="211">
        <f>SUM('[1]様式２償還'!L100,'[1]様式2現物'!L100)</f>
        <v>2033596</v>
      </c>
      <c r="M100" s="211">
        <f>SUM('[1]様式２償還'!M100,'[1]様式2現物'!M100)</f>
        <v>915242</v>
      </c>
      <c r="N100" s="212">
        <f>SUM('[1]様式２償還'!N100,'[1]様式2現物'!N100)</f>
        <v>958248</v>
      </c>
      <c r="O100" s="204">
        <f t="shared" si="28"/>
        <v>8687061</v>
      </c>
      <c r="P100" s="208">
        <f t="shared" si="29"/>
        <v>10657028</v>
      </c>
      <c r="Q100" s="177"/>
    </row>
    <row r="101" spans="3:17" ht="17.25" customHeight="1">
      <c r="C101" s="201"/>
      <c r="D101" s="209"/>
      <c r="E101" s="210" t="s">
        <v>169</v>
      </c>
      <c r="F101" s="211">
        <f>SUM('[1]様式２償還'!F101,'[1]様式2現物'!F101)</f>
        <v>1725730</v>
      </c>
      <c r="G101" s="212">
        <f>SUM('[1]様式２償還'!G101,'[1]様式2現物'!G101)</f>
        <v>3646750</v>
      </c>
      <c r="H101" s="206">
        <f t="shared" si="27"/>
        <v>5372480</v>
      </c>
      <c r="I101" s="213">
        <f>SUM('[1]様式２償還'!I101,'[1]様式2現物'!I101)</f>
        <v>0</v>
      </c>
      <c r="J101" s="247">
        <f>SUM('[1]様式２償還'!J101,'[1]様式2現物'!J101)</f>
        <v>8990810</v>
      </c>
      <c r="K101" s="211">
        <f>SUM('[1]様式２償還'!K101,'[1]様式2現物'!K101)</f>
        <v>7789240</v>
      </c>
      <c r="L101" s="211">
        <f>SUM('[1]様式２償還'!L101,'[1]様式2現物'!L101)</f>
        <v>8869670</v>
      </c>
      <c r="M101" s="211">
        <f>SUM('[1]様式２償還'!M101,'[1]様式2現物'!M101)</f>
        <v>6704380</v>
      </c>
      <c r="N101" s="212">
        <f>SUM('[1]様式２償還'!N101,'[1]様式2現物'!N101)</f>
        <v>7136590</v>
      </c>
      <c r="O101" s="204">
        <f t="shared" si="28"/>
        <v>39490690</v>
      </c>
      <c r="P101" s="208">
        <f t="shared" si="29"/>
        <v>44863170</v>
      </c>
      <c r="Q101" s="177"/>
    </row>
    <row r="102" spans="3:17" ht="17.25" customHeight="1">
      <c r="C102" s="201"/>
      <c r="D102" s="202" t="s">
        <v>94</v>
      </c>
      <c r="E102" s="214"/>
      <c r="F102" s="204">
        <f>SUM(F103:F104)</f>
        <v>13407311</v>
      </c>
      <c r="G102" s="205">
        <f aca="true" t="shared" si="30" ref="G102:O102">SUM(G103:G104)</f>
        <v>26134983</v>
      </c>
      <c r="H102" s="206">
        <f t="shared" si="30"/>
        <v>39542294</v>
      </c>
      <c r="I102" s="207">
        <f t="shared" si="30"/>
        <v>0</v>
      </c>
      <c r="J102" s="246">
        <f t="shared" si="30"/>
        <v>93112406</v>
      </c>
      <c r="K102" s="204">
        <f t="shared" si="30"/>
        <v>62234485</v>
      </c>
      <c r="L102" s="204">
        <f t="shared" si="30"/>
        <v>68883936</v>
      </c>
      <c r="M102" s="204">
        <f t="shared" si="30"/>
        <v>29645820</v>
      </c>
      <c r="N102" s="205">
        <f t="shared" si="30"/>
        <v>23408496</v>
      </c>
      <c r="O102" s="204">
        <f t="shared" si="30"/>
        <v>277285143</v>
      </c>
      <c r="P102" s="208">
        <f>SUM(P103:P104)</f>
        <v>316827437</v>
      </c>
      <c r="Q102" s="177"/>
    </row>
    <row r="103" spans="3:17" ht="17.25" customHeight="1">
      <c r="C103" s="201"/>
      <c r="D103" s="209"/>
      <c r="E103" s="215" t="s">
        <v>170</v>
      </c>
      <c r="F103" s="211">
        <f>SUM('[1]様式２償還'!F103,'[1]様式2現物'!F103)</f>
        <v>8034368</v>
      </c>
      <c r="G103" s="212">
        <f>SUM('[1]様式２償還'!G103,'[1]様式2現物'!G103)</f>
        <v>15018473</v>
      </c>
      <c r="H103" s="206">
        <f t="shared" si="27"/>
        <v>23052841</v>
      </c>
      <c r="I103" s="213">
        <f>SUM('[1]様式２償還'!I103,'[1]様式2現物'!I103)</f>
        <v>0</v>
      </c>
      <c r="J103" s="247">
        <f>SUM('[1]様式２償還'!J103,'[1]様式2現物'!J103)</f>
        <v>69242653</v>
      </c>
      <c r="K103" s="211">
        <f>SUM('[1]様式２償還'!K103,'[1]様式2現物'!K103)</f>
        <v>46491358</v>
      </c>
      <c r="L103" s="211">
        <f>SUM('[1]様式２償還'!L103,'[1]様式2現物'!L103)</f>
        <v>49585452</v>
      </c>
      <c r="M103" s="211">
        <f>SUM('[1]様式２償還'!M103,'[1]様式2現物'!M103)</f>
        <v>20908710</v>
      </c>
      <c r="N103" s="212">
        <f>SUM('[1]様式２償還'!N103,'[1]様式2現物'!N103)</f>
        <v>17140104</v>
      </c>
      <c r="O103" s="204">
        <f t="shared" si="28"/>
        <v>203368277</v>
      </c>
      <c r="P103" s="208">
        <f t="shared" si="29"/>
        <v>226421118</v>
      </c>
      <c r="Q103" s="177"/>
    </row>
    <row r="104" spans="3:17" ht="17.25" customHeight="1">
      <c r="C104" s="201"/>
      <c r="D104" s="209"/>
      <c r="E104" s="215" t="s">
        <v>171</v>
      </c>
      <c r="F104" s="211">
        <f>SUM('[1]様式２償還'!F104,'[1]様式2現物'!F104)</f>
        <v>5372943</v>
      </c>
      <c r="G104" s="212">
        <f>SUM('[1]様式２償還'!G104,'[1]様式2現物'!G104)</f>
        <v>11116510</v>
      </c>
      <c r="H104" s="206">
        <f t="shared" si="27"/>
        <v>16489453</v>
      </c>
      <c r="I104" s="213">
        <f>SUM('[1]様式２償還'!I104,'[1]様式2現物'!I104)</f>
        <v>0</v>
      </c>
      <c r="J104" s="247">
        <f>SUM('[1]様式２償還'!J104,'[1]様式2現物'!J104)</f>
        <v>23869753</v>
      </c>
      <c r="K104" s="211">
        <f>SUM('[1]様式２償還'!K104,'[1]様式2現物'!K104)</f>
        <v>15743127</v>
      </c>
      <c r="L104" s="211">
        <f>SUM('[1]様式２償還'!L104,'[1]様式2現物'!L104)</f>
        <v>19298484</v>
      </c>
      <c r="M104" s="211">
        <f>SUM('[1]様式２償還'!M104,'[1]様式2現物'!M104)</f>
        <v>8737110</v>
      </c>
      <c r="N104" s="212">
        <f>SUM('[1]様式２償還'!N104,'[1]様式2現物'!N104)</f>
        <v>6268392</v>
      </c>
      <c r="O104" s="204">
        <f t="shared" si="28"/>
        <v>73916866</v>
      </c>
      <c r="P104" s="208">
        <f t="shared" si="29"/>
        <v>90406319</v>
      </c>
      <c r="Q104" s="177"/>
    </row>
    <row r="105" spans="3:17" ht="17.25" customHeight="1">
      <c r="C105" s="201"/>
      <c r="D105" s="202" t="s">
        <v>95</v>
      </c>
      <c r="E105" s="203"/>
      <c r="F105" s="204">
        <f>SUM(F106:F108)</f>
        <v>257923</v>
      </c>
      <c r="G105" s="205">
        <f aca="true" t="shared" si="31" ref="G105:P105">SUM(G106:G108)</f>
        <v>1370156</v>
      </c>
      <c r="H105" s="206">
        <f t="shared" si="31"/>
        <v>1628079</v>
      </c>
      <c r="I105" s="207">
        <f t="shared" si="31"/>
        <v>0</v>
      </c>
      <c r="J105" s="246">
        <f t="shared" si="31"/>
        <v>10597504</v>
      </c>
      <c r="K105" s="204">
        <f t="shared" si="31"/>
        <v>13074387</v>
      </c>
      <c r="L105" s="204">
        <f t="shared" si="31"/>
        <v>30897990</v>
      </c>
      <c r="M105" s="204">
        <f t="shared" si="31"/>
        <v>16959680</v>
      </c>
      <c r="N105" s="205">
        <f t="shared" si="31"/>
        <v>10478136</v>
      </c>
      <c r="O105" s="204">
        <f t="shared" si="31"/>
        <v>82007697</v>
      </c>
      <c r="P105" s="208">
        <f t="shared" si="31"/>
        <v>83635776</v>
      </c>
      <c r="Q105" s="177"/>
    </row>
    <row r="106" spans="3:17" ht="17.25" customHeight="1">
      <c r="C106" s="201"/>
      <c r="D106" s="209"/>
      <c r="E106" s="210" t="s">
        <v>172</v>
      </c>
      <c r="F106" s="211">
        <f>SUM('[1]様式２償還'!F106,'[1]様式2現物'!F106)</f>
        <v>257923</v>
      </c>
      <c r="G106" s="212">
        <f>SUM('[1]様式２償還'!G106,'[1]様式2現物'!G106)</f>
        <v>1302346</v>
      </c>
      <c r="H106" s="206">
        <f t="shared" si="27"/>
        <v>1560269</v>
      </c>
      <c r="I106" s="213">
        <f>SUM('[1]様式２償還'!I106,'[1]様式2現物'!I106)</f>
        <v>0</v>
      </c>
      <c r="J106" s="247">
        <f>SUM('[1]様式２償還'!J106,'[1]様式2現物'!J106)</f>
        <v>9491806</v>
      </c>
      <c r="K106" s="211">
        <f>SUM('[1]様式２償還'!K106,'[1]様式2現物'!K106)</f>
        <v>12453949</v>
      </c>
      <c r="L106" s="211">
        <f>SUM('[1]様式２償還'!L106,'[1]様式2現物'!L106)</f>
        <v>27325905</v>
      </c>
      <c r="M106" s="211">
        <f>SUM('[1]様式２償還'!M106,'[1]様式2現物'!M106)</f>
        <v>15217262</v>
      </c>
      <c r="N106" s="212">
        <f>SUM('[1]様式２償還'!N106,'[1]様式2現物'!N106)</f>
        <v>8238508</v>
      </c>
      <c r="O106" s="204">
        <f t="shared" si="28"/>
        <v>72727430</v>
      </c>
      <c r="P106" s="208">
        <f t="shared" si="29"/>
        <v>74287699</v>
      </c>
      <c r="Q106" s="177"/>
    </row>
    <row r="107" spans="3:17" ht="24.75" customHeight="1">
      <c r="C107" s="201"/>
      <c r="D107" s="209"/>
      <c r="E107" s="216" t="s">
        <v>173</v>
      </c>
      <c r="F107" s="211">
        <f>SUM('[1]様式２償還'!F107,'[1]様式2現物'!F107)</f>
        <v>0</v>
      </c>
      <c r="G107" s="212">
        <f>SUM('[1]様式２償還'!G107,'[1]様式2現物'!G107)</f>
        <v>67810</v>
      </c>
      <c r="H107" s="206">
        <f t="shared" si="27"/>
        <v>67810</v>
      </c>
      <c r="I107" s="213">
        <f>SUM('[1]様式２償還'!I107,'[1]様式2現物'!I107)</f>
        <v>0</v>
      </c>
      <c r="J107" s="247">
        <f>SUM('[1]様式２償還'!J107,'[1]様式2現物'!J107)</f>
        <v>1105698</v>
      </c>
      <c r="K107" s="211">
        <f>SUM('[1]様式２償還'!K107,'[1]様式2現物'!K107)</f>
        <v>422817</v>
      </c>
      <c r="L107" s="211">
        <f>SUM('[1]様式２償還'!L107,'[1]様式2現物'!L107)</f>
        <v>3491398</v>
      </c>
      <c r="M107" s="211">
        <f>SUM('[1]様式２償還'!M107,'[1]様式2現物'!M107)</f>
        <v>1742418</v>
      </c>
      <c r="N107" s="212">
        <f>SUM('[1]様式２償還'!N107,'[1]様式2現物'!N107)</f>
        <v>1943027</v>
      </c>
      <c r="O107" s="204">
        <f t="shared" si="28"/>
        <v>8705358</v>
      </c>
      <c r="P107" s="208">
        <f t="shared" si="29"/>
        <v>8773168</v>
      </c>
      <c r="Q107" s="177"/>
    </row>
    <row r="108" spans="3:17" ht="24.75" customHeight="1">
      <c r="C108" s="201"/>
      <c r="D108" s="215"/>
      <c r="E108" s="216" t="s">
        <v>174</v>
      </c>
      <c r="F108" s="211">
        <f>SUM('[1]様式２償還'!F108,'[1]様式2現物'!F108)</f>
        <v>0</v>
      </c>
      <c r="G108" s="212">
        <f>SUM('[1]様式２償還'!G108,'[1]様式2現物'!G108)</f>
        <v>0</v>
      </c>
      <c r="H108" s="206">
        <f t="shared" si="27"/>
        <v>0</v>
      </c>
      <c r="I108" s="213">
        <f>SUM('[1]様式２償還'!I108,'[1]様式2現物'!I108)</f>
        <v>0</v>
      </c>
      <c r="J108" s="247">
        <f>SUM('[1]様式２償還'!J108,'[1]様式2現物'!J108)</f>
        <v>0</v>
      </c>
      <c r="K108" s="211">
        <f>SUM('[1]様式２償還'!K108,'[1]様式2現物'!K108)</f>
        <v>197621</v>
      </c>
      <c r="L108" s="211">
        <f>SUM('[1]様式２償還'!L108,'[1]様式2現物'!L108)</f>
        <v>80687</v>
      </c>
      <c r="M108" s="211">
        <f>SUM('[1]様式２償還'!M108,'[1]様式2現物'!M108)</f>
        <v>0</v>
      </c>
      <c r="N108" s="212">
        <f>SUM('[1]様式２償還'!N108,'[1]様式2現物'!N108)</f>
        <v>296601</v>
      </c>
      <c r="O108" s="204">
        <f t="shared" si="28"/>
        <v>574909</v>
      </c>
      <c r="P108" s="208">
        <f t="shared" si="29"/>
        <v>574909</v>
      </c>
      <c r="Q108" s="177"/>
    </row>
    <row r="109" spans="3:17" ht="17.25" customHeight="1">
      <c r="C109" s="201"/>
      <c r="D109" s="202" t="s">
        <v>96</v>
      </c>
      <c r="E109" s="203"/>
      <c r="F109" s="204">
        <f>SUM(F110:F112)</f>
        <v>11647178</v>
      </c>
      <c r="G109" s="205">
        <f aca="true" t="shared" si="32" ref="G109:P109">SUM(G110:G112)</f>
        <v>13858222</v>
      </c>
      <c r="H109" s="206">
        <f t="shared" si="32"/>
        <v>25505400</v>
      </c>
      <c r="I109" s="207">
        <f t="shared" si="32"/>
        <v>0</v>
      </c>
      <c r="J109" s="205">
        <f t="shared" si="32"/>
        <v>24142548</v>
      </c>
      <c r="K109" s="204">
        <f t="shared" si="32"/>
        <v>21151701</v>
      </c>
      <c r="L109" s="204">
        <f t="shared" si="32"/>
        <v>22935362</v>
      </c>
      <c r="M109" s="204">
        <f t="shared" si="32"/>
        <v>14418673</v>
      </c>
      <c r="N109" s="205">
        <f t="shared" si="32"/>
        <v>15897808</v>
      </c>
      <c r="O109" s="204">
        <f t="shared" si="32"/>
        <v>98546092</v>
      </c>
      <c r="P109" s="208">
        <f t="shared" si="32"/>
        <v>124051492</v>
      </c>
      <c r="Q109" s="177"/>
    </row>
    <row r="110" spans="3:17" ht="17.25" customHeight="1">
      <c r="C110" s="201"/>
      <c r="D110" s="209"/>
      <c r="E110" s="217" t="s">
        <v>175</v>
      </c>
      <c r="F110" s="211">
        <f>SUM('[1]様式２償還'!F110,'[1]様式2現物'!F110)</f>
        <v>6210540</v>
      </c>
      <c r="G110" s="212">
        <f>SUM('[1]様式２償還'!G110,'[1]様式2現物'!G110)</f>
        <v>9453220</v>
      </c>
      <c r="H110" s="206">
        <f t="shared" si="27"/>
        <v>15663760</v>
      </c>
      <c r="I110" s="213">
        <f>SUM('[1]様式２償還'!I110,'[1]様式2現物'!I110)</f>
        <v>0</v>
      </c>
      <c r="J110" s="212">
        <f>SUM('[1]様式２償還'!J110,'[1]様式2現物'!J110)</f>
        <v>19640410</v>
      </c>
      <c r="K110" s="211">
        <f>SUM('[1]様式２償還'!K110,'[1]様式2現物'!K110)</f>
        <v>18488710</v>
      </c>
      <c r="L110" s="211">
        <f>SUM('[1]様式２償還'!L110,'[1]様式2現物'!L110)</f>
        <v>19240730</v>
      </c>
      <c r="M110" s="211">
        <f>SUM('[1]様式２償還'!M110,'[1]様式2現物'!M110)</f>
        <v>13569110</v>
      </c>
      <c r="N110" s="212">
        <f>SUM('[1]様式２償還'!N110,'[1]様式2現物'!N110)</f>
        <v>14987590</v>
      </c>
      <c r="O110" s="204">
        <f t="shared" si="28"/>
        <v>85926550</v>
      </c>
      <c r="P110" s="208">
        <f t="shared" si="29"/>
        <v>101590310</v>
      </c>
      <c r="Q110" s="177"/>
    </row>
    <row r="111" spans="3:17" ht="17.25" customHeight="1">
      <c r="C111" s="201"/>
      <c r="D111" s="218"/>
      <c r="E111" s="215" t="s">
        <v>97</v>
      </c>
      <c r="F111" s="211">
        <f>SUM('[1]様式２償還'!F111,'[1]様式2現物'!F111)</f>
        <v>1031468</v>
      </c>
      <c r="G111" s="212">
        <f>SUM('[1]様式２償還'!G111,'[1]様式2現物'!G111)</f>
        <v>894182</v>
      </c>
      <c r="H111" s="206">
        <f t="shared" si="27"/>
        <v>1925650</v>
      </c>
      <c r="I111" s="213">
        <f>SUM('[1]様式２償還'!I111,'[1]様式2現物'!I111)</f>
        <v>0</v>
      </c>
      <c r="J111" s="212">
        <f>SUM('[1]様式２償還'!J111,'[1]様式2現物'!J111)</f>
        <v>1325044</v>
      </c>
      <c r="K111" s="211">
        <f>SUM('[1]様式２償還'!K111,'[1]様式2現物'!K111)</f>
        <v>891209</v>
      </c>
      <c r="L111" s="211">
        <f>SUM('[1]様式２償還'!L111,'[1]様式2現物'!L111)</f>
        <v>906604</v>
      </c>
      <c r="M111" s="211">
        <f>SUM('[1]様式２償還'!M111,'[1]様式2現物'!M111)</f>
        <v>678983</v>
      </c>
      <c r="N111" s="212">
        <f>SUM('[1]様式２償還'!N111,'[1]様式2現物'!N111)</f>
        <v>342758</v>
      </c>
      <c r="O111" s="204">
        <f t="shared" si="28"/>
        <v>4144598</v>
      </c>
      <c r="P111" s="208">
        <f t="shared" si="29"/>
        <v>6070248</v>
      </c>
      <c r="Q111" s="177"/>
    </row>
    <row r="112" spans="3:17" ht="17.25" customHeight="1">
      <c r="C112" s="201"/>
      <c r="D112" s="219"/>
      <c r="E112" s="210" t="s">
        <v>98</v>
      </c>
      <c r="F112" s="211">
        <f>SUM('[1]様式２償還'!F112,'[1]様式2現物'!F112)</f>
        <v>4405170</v>
      </c>
      <c r="G112" s="212">
        <f>SUM('[1]様式２償還'!G112,'[1]様式2現物'!G112)</f>
        <v>3510820</v>
      </c>
      <c r="H112" s="206">
        <f t="shared" si="27"/>
        <v>7915990</v>
      </c>
      <c r="I112" s="213">
        <f>SUM('[1]様式２償還'!I112,'[1]様式2現物'!I112)</f>
        <v>0</v>
      </c>
      <c r="J112" s="212">
        <f>SUM('[1]様式２償還'!J112,'[1]様式2現物'!J112)</f>
        <v>3177094</v>
      </c>
      <c r="K112" s="211">
        <f>SUM('[1]様式２償還'!K112,'[1]様式2現物'!K112)</f>
        <v>1771782</v>
      </c>
      <c r="L112" s="211">
        <f>SUM('[1]様式２償還'!L112,'[1]様式2現物'!L112)</f>
        <v>2788028</v>
      </c>
      <c r="M112" s="211">
        <f>SUM('[1]様式２償還'!M112,'[1]様式2現物'!M112)</f>
        <v>170580</v>
      </c>
      <c r="N112" s="212">
        <f>SUM('[1]様式２償還'!N112,'[1]様式2現物'!N112)</f>
        <v>567460</v>
      </c>
      <c r="O112" s="204">
        <f t="shared" si="28"/>
        <v>8474944</v>
      </c>
      <c r="P112" s="208">
        <f t="shared" si="29"/>
        <v>16390934</v>
      </c>
      <c r="Q112" s="177"/>
    </row>
    <row r="113" spans="3:17" ht="17.25" customHeight="1">
      <c r="C113" s="201"/>
      <c r="D113" s="209" t="s">
        <v>99</v>
      </c>
      <c r="E113" s="220"/>
      <c r="F113" s="211">
        <f>SUM('[1]様式２償還'!F113,'[1]様式2現物'!F113)</f>
        <v>6590816</v>
      </c>
      <c r="G113" s="212">
        <f>SUM('[1]様式２償還'!G113,'[1]様式2現物'!G113)</f>
        <v>15619592</v>
      </c>
      <c r="H113" s="206">
        <f t="shared" si="27"/>
        <v>22210408</v>
      </c>
      <c r="I113" s="213">
        <f>SUM('[1]様式２償還'!I113,'[1]様式2現物'!I113)</f>
        <v>0</v>
      </c>
      <c r="J113" s="212">
        <f>SUM('[1]様式２償還'!J113,'[1]様式2現物'!J113)</f>
        <v>43162022</v>
      </c>
      <c r="K113" s="211">
        <f>SUM('[1]様式２償還'!K113,'[1]様式2現物'!K113)</f>
        <v>36454872</v>
      </c>
      <c r="L113" s="211">
        <f>SUM('[1]様式２償還'!L113,'[1]様式2現物'!L113)</f>
        <v>40647485</v>
      </c>
      <c r="M113" s="211">
        <f>SUM('[1]様式２償還'!M113,'[1]様式2現物'!M113)</f>
        <v>34533944</v>
      </c>
      <c r="N113" s="212">
        <f>SUM('[1]様式２償還'!N113,'[1]様式2現物'!N113)</f>
        <v>30814371</v>
      </c>
      <c r="O113" s="204">
        <f t="shared" si="28"/>
        <v>185612694</v>
      </c>
      <c r="P113" s="208">
        <f t="shared" si="29"/>
        <v>207823102</v>
      </c>
      <c r="Q113" s="177"/>
    </row>
    <row r="114" spans="3:17" ht="17.25" customHeight="1">
      <c r="C114" s="221"/>
      <c r="D114" s="222" t="s">
        <v>176</v>
      </c>
      <c r="E114" s="223"/>
      <c r="F114" s="361">
        <f>SUM('[1]様式２償還'!F114,'[1]様式2現物'!F114)</f>
        <v>8187749</v>
      </c>
      <c r="G114" s="362">
        <f>SUM('[1]様式２償還'!G114,'[1]様式2現物'!G114)</f>
        <v>8478583</v>
      </c>
      <c r="H114" s="224">
        <f t="shared" si="27"/>
        <v>16666332</v>
      </c>
      <c r="I114" s="363">
        <f>SUM('[1]様式２償還'!I114,'[1]様式2現物'!I114)</f>
        <v>0</v>
      </c>
      <c r="J114" s="362">
        <f>SUM('[1]様式２償還'!J114,'[1]様式2現物'!J114)</f>
        <v>42863812</v>
      </c>
      <c r="K114" s="361">
        <f>SUM('[1]様式２償還'!K114,'[1]様式2現物'!K114)</f>
        <v>24030012</v>
      </c>
      <c r="L114" s="361">
        <f>SUM('[1]様式２償還'!L114,'[1]様式2現物'!L114)</f>
        <v>25025021</v>
      </c>
      <c r="M114" s="361">
        <f>SUM('[1]様式２償還'!M114,'[1]様式2現物'!M114)</f>
        <v>12315904</v>
      </c>
      <c r="N114" s="362">
        <f>SUM('[1]様式２償還'!N114,'[1]様式2現物'!N114)</f>
        <v>11240999</v>
      </c>
      <c r="O114" s="224">
        <f t="shared" si="28"/>
        <v>115475748</v>
      </c>
      <c r="P114" s="225">
        <f t="shared" si="29"/>
        <v>132142080</v>
      </c>
      <c r="Q114" s="177"/>
    </row>
    <row r="115" spans="3:17" ht="17.25" customHeight="1">
      <c r="C115" s="194" t="s">
        <v>100</v>
      </c>
      <c r="D115" s="226"/>
      <c r="E115" s="227"/>
      <c r="F115" s="196">
        <f>SUM(F116:F124)</f>
        <v>189782</v>
      </c>
      <c r="G115" s="197">
        <f aca="true" t="shared" si="33" ref="G115:N115">SUM(G116:G124)</f>
        <v>2932075</v>
      </c>
      <c r="H115" s="198">
        <f>SUM(H116:H124)</f>
        <v>3121857</v>
      </c>
      <c r="I115" s="199">
        <f t="shared" si="33"/>
        <v>0</v>
      </c>
      <c r="J115" s="245">
        <f t="shared" si="33"/>
        <v>64394299</v>
      </c>
      <c r="K115" s="196">
        <f t="shared" si="33"/>
        <v>56861761</v>
      </c>
      <c r="L115" s="196">
        <f t="shared" si="33"/>
        <v>76330780</v>
      </c>
      <c r="M115" s="196">
        <f t="shared" si="33"/>
        <v>44564085</v>
      </c>
      <c r="N115" s="197">
        <f t="shared" si="33"/>
        <v>34784563</v>
      </c>
      <c r="O115" s="196">
        <f>SUM(O116:O124)</f>
        <v>276935488</v>
      </c>
      <c r="P115" s="200">
        <f>SUM(P116:P124)</f>
        <v>280057345</v>
      </c>
      <c r="Q115" s="177"/>
    </row>
    <row r="116" spans="3:17" ht="17.25" customHeight="1">
      <c r="C116" s="201"/>
      <c r="D116" s="210" t="s">
        <v>101</v>
      </c>
      <c r="E116" s="214"/>
      <c r="F116" s="211">
        <f>SUM('[1]様式２償還'!F116,'[1]様式2現物'!F116)</f>
        <v>0</v>
      </c>
      <c r="G116" s="212">
        <f>SUM('[1]様式２償還'!G116,'[1]様式2現物'!G116)</f>
        <v>0</v>
      </c>
      <c r="H116" s="206">
        <f>SUM(F116:G116)</f>
        <v>0</v>
      </c>
      <c r="I116" s="213">
        <f>SUM('[1]様式２償還'!I116,'[1]様式2現物'!I116)</f>
        <v>0</v>
      </c>
      <c r="J116" s="247">
        <f>SUM('[1]様式２償還'!J116,'[1]様式2現物'!J116)</f>
        <v>1432031</v>
      </c>
      <c r="K116" s="211">
        <f>SUM('[1]様式２償還'!K116,'[1]様式2現物'!K116)</f>
        <v>1351210</v>
      </c>
      <c r="L116" s="211">
        <f>SUM('[1]様式２償還'!L116,'[1]様式2現物'!L116)</f>
        <v>2907307</v>
      </c>
      <c r="M116" s="211">
        <f>SUM('[1]様式２償還'!M116,'[1]様式2現物'!M116)</f>
        <v>1460475</v>
      </c>
      <c r="N116" s="212">
        <f>SUM('[1]様式２償還'!N116,'[1]様式2現物'!N116)</f>
        <v>317223</v>
      </c>
      <c r="O116" s="204">
        <f>SUM(I116:N116)</f>
        <v>7468246</v>
      </c>
      <c r="P116" s="208">
        <f>H116+O116</f>
        <v>7468246</v>
      </c>
      <c r="Q116" s="177"/>
    </row>
    <row r="117" spans="3:17" ht="17.25" customHeight="1">
      <c r="C117" s="201"/>
      <c r="D117" s="210" t="s">
        <v>102</v>
      </c>
      <c r="E117" s="214"/>
      <c r="F117" s="211">
        <f>SUM('[1]様式２償還'!F117,'[1]様式2現物'!F117)</f>
        <v>0</v>
      </c>
      <c r="G117" s="212">
        <f>SUM('[1]様式２償還'!G117,'[1]様式2現物'!G117)</f>
        <v>0</v>
      </c>
      <c r="H117" s="206">
        <f aca="true" t="shared" si="34" ref="H117:H124">SUM(F117:G117)</f>
        <v>0</v>
      </c>
      <c r="I117" s="213">
        <f>SUM('[1]様式２償還'!I117,'[1]様式2現物'!I117)</f>
        <v>0</v>
      </c>
      <c r="J117" s="247">
        <f>SUM('[1]様式２償還'!J117,'[1]様式2現物'!J117)</f>
        <v>0</v>
      </c>
      <c r="K117" s="211">
        <f>SUM('[1]様式２償還'!K117,'[1]様式2現物'!K117)</f>
        <v>0</v>
      </c>
      <c r="L117" s="211">
        <f>SUM('[1]様式２償還'!L117,'[1]様式2現物'!L117)</f>
        <v>0</v>
      </c>
      <c r="M117" s="211">
        <f>SUM('[1]様式２償還'!M117,'[1]様式2現物'!M117)</f>
        <v>0</v>
      </c>
      <c r="N117" s="212">
        <f>SUM('[1]様式２償還'!N117,'[1]様式2現物'!N117)</f>
        <v>0</v>
      </c>
      <c r="O117" s="204">
        <f aca="true" t="shared" si="35" ref="O117:O124">SUM(I117:N117)</f>
        <v>0</v>
      </c>
      <c r="P117" s="208">
        <f aca="true" t="shared" si="36" ref="P117:P124">H117+O117</f>
        <v>0</v>
      </c>
      <c r="Q117" s="177"/>
    </row>
    <row r="118" spans="3:17" ht="17.25" customHeight="1">
      <c r="C118" s="201"/>
      <c r="D118" s="210" t="s">
        <v>177</v>
      </c>
      <c r="E118" s="214"/>
      <c r="F118" s="211">
        <f>SUM('[1]様式２償還'!F118,'[1]様式2現物'!F118)</f>
        <v>0</v>
      </c>
      <c r="G118" s="212">
        <f>SUM('[1]様式２償還'!G118,'[1]様式2現物'!G118)</f>
        <v>0</v>
      </c>
      <c r="H118" s="206">
        <f t="shared" si="34"/>
        <v>0</v>
      </c>
      <c r="I118" s="213">
        <f>SUM('[1]様式２償還'!I118,'[1]様式2現物'!I118)</f>
        <v>0</v>
      </c>
      <c r="J118" s="247">
        <f>SUM('[1]様式２償還'!J118,'[1]様式2現物'!J118)</f>
        <v>36035217</v>
      </c>
      <c r="K118" s="211">
        <f>SUM('[1]様式２償還'!K118,'[1]様式2現物'!K118)</f>
        <v>25603529</v>
      </c>
      <c r="L118" s="211">
        <f>SUM('[1]様式２償還'!L118,'[1]様式2現物'!L118)</f>
        <v>30890369</v>
      </c>
      <c r="M118" s="211">
        <f>SUM('[1]様式２償還'!M118,'[1]様式2現物'!M118)</f>
        <v>15981835</v>
      </c>
      <c r="N118" s="212">
        <f>SUM('[1]様式２償還'!N118,'[1]様式2現物'!N118)</f>
        <v>9862309</v>
      </c>
      <c r="O118" s="204">
        <f t="shared" si="35"/>
        <v>118373259</v>
      </c>
      <c r="P118" s="208">
        <f t="shared" si="36"/>
        <v>118373259</v>
      </c>
      <c r="Q118" s="177"/>
    </row>
    <row r="119" spans="3:17" ht="17.25" customHeight="1">
      <c r="C119" s="201"/>
      <c r="D119" s="210" t="s">
        <v>103</v>
      </c>
      <c r="E119" s="214"/>
      <c r="F119" s="211">
        <f>SUM('[1]様式２償還'!F119,'[1]様式2現物'!F119)</f>
        <v>44976</v>
      </c>
      <c r="G119" s="212">
        <f>SUM('[1]様式２償還'!G119,'[1]様式2現物'!G119)</f>
        <v>816941</v>
      </c>
      <c r="H119" s="206">
        <f t="shared" si="34"/>
        <v>861917</v>
      </c>
      <c r="I119" s="213">
        <f>SUM('[1]様式２償還'!I119,'[1]様式2現物'!I119)</f>
        <v>0</v>
      </c>
      <c r="J119" s="247">
        <f>SUM('[1]様式２償還'!J119,'[1]様式2現物'!J119)</f>
        <v>4023969</v>
      </c>
      <c r="K119" s="211">
        <f>SUM('[1]様式２償還'!K119,'[1]様式2現物'!K119)</f>
        <v>3228528</v>
      </c>
      <c r="L119" s="211">
        <f>SUM('[1]様式２償還'!L119,'[1]様式2現物'!L119)</f>
        <v>8111521</v>
      </c>
      <c r="M119" s="211">
        <f>SUM('[1]様式２償還'!M119,'[1]様式2現物'!M119)</f>
        <v>5098818</v>
      </c>
      <c r="N119" s="212">
        <f>SUM('[1]様式２償還'!N119,'[1]様式2現物'!N119)</f>
        <v>4904446</v>
      </c>
      <c r="O119" s="204">
        <f t="shared" si="35"/>
        <v>25367282</v>
      </c>
      <c r="P119" s="208">
        <f t="shared" si="36"/>
        <v>26229199</v>
      </c>
      <c r="Q119" s="177"/>
    </row>
    <row r="120" spans="3:17" ht="17.25" customHeight="1">
      <c r="C120" s="201"/>
      <c r="D120" s="210" t="s">
        <v>104</v>
      </c>
      <c r="E120" s="214"/>
      <c r="F120" s="211">
        <f>SUM('[1]様式２償還'!F120,'[1]様式2現物'!F120)</f>
        <v>144806</v>
      </c>
      <c r="G120" s="212">
        <f>SUM('[1]様式２償還'!G120,'[1]様式2現物'!G120)</f>
        <v>513394</v>
      </c>
      <c r="H120" s="206">
        <f t="shared" si="34"/>
        <v>658200</v>
      </c>
      <c r="I120" s="213">
        <f>SUM('[1]様式２償還'!I120,'[1]様式2現物'!I120)</f>
        <v>0</v>
      </c>
      <c r="J120" s="247">
        <f>SUM('[1]様式２償還'!J120,'[1]様式2現物'!J120)</f>
        <v>2913620</v>
      </c>
      <c r="K120" s="211">
        <f>SUM('[1]様式２償還'!K120,'[1]様式2現物'!K120)</f>
        <v>2149402</v>
      </c>
      <c r="L120" s="211">
        <f>SUM('[1]様式２償還'!L120,'[1]様式2現物'!L120)</f>
        <v>3142565</v>
      </c>
      <c r="M120" s="211">
        <f>SUM('[1]様式２償還'!M120,'[1]様式2現物'!M120)</f>
        <v>4894679</v>
      </c>
      <c r="N120" s="212">
        <f>SUM('[1]様式２償還'!N120,'[1]様式2現物'!N120)</f>
        <v>2030033</v>
      </c>
      <c r="O120" s="204">
        <f t="shared" si="35"/>
        <v>15130299</v>
      </c>
      <c r="P120" s="208">
        <f t="shared" si="36"/>
        <v>15788499</v>
      </c>
      <c r="Q120" s="177"/>
    </row>
    <row r="121" spans="3:17" ht="17.25" customHeight="1">
      <c r="C121" s="201"/>
      <c r="D121" s="210" t="s">
        <v>105</v>
      </c>
      <c r="E121" s="214"/>
      <c r="F121" s="211">
        <f>SUM('[1]様式２償還'!F121,'[1]様式2現物'!F121)</f>
        <v>0</v>
      </c>
      <c r="G121" s="212">
        <f>SUM('[1]様式２償還'!G121,'[1]様式2現物'!G121)</f>
        <v>1601740</v>
      </c>
      <c r="H121" s="206">
        <f t="shared" si="34"/>
        <v>1601740</v>
      </c>
      <c r="I121" s="213">
        <f>SUM('[1]様式２償還'!I121,'[1]様式2現物'!I121)</f>
        <v>0</v>
      </c>
      <c r="J121" s="247">
        <f>SUM('[1]様式２償還'!J121,'[1]様式2現物'!J121)</f>
        <v>19738931</v>
      </c>
      <c r="K121" s="211">
        <f>SUM('[1]様式２償還'!K121,'[1]様式2現物'!K121)</f>
        <v>23971479</v>
      </c>
      <c r="L121" s="211">
        <f>SUM('[1]様式２償還'!L121,'[1]様式2現物'!L121)</f>
        <v>28606973</v>
      </c>
      <c r="M121" s="211">
        <f>SUM('[1]様式２償還'!M121,'[1]様式2現物'!M121)</f>
        <v>11919223</v>
      </c>
      <c r="N121" s="212">
        <f>SUM('[1]様式２償還'!N121,'[1]様式2現物'!N121)</f>
        <v>10677374</v>
      </c>
      <c r="O121" s="204">
        <f t="shared" si="35"/>
        <v>94913980</v>
      </c>
      <c r="P121" s="208">
        <f t="shared" si="36"/>
        <v>96515720</v>
      </c>
      <c r="Q121" s="177"/>
    </row>
    <row r="122" spans="3:17" ht="17.25" customHeight="1">
      <c r="C122" s="201"/>
      <c r="D122" s="210" t="s">
        <v>106</v>
      </c>
      <c r="E122" s="214"/>
      <c r="F122" s="211">
        <f>SUM('[1]様式２償還'!F122,'[1]様式2現物'!F122)</f>
        <v>0</v>
      </c>
      <c r="G122" s="212">
        <f>SUM('[1]様式２償還'!G122,'[1]様式2現物'!G122)</f>
        <v>0</v>
      </c>
      <c r="H122" s="206">
        <f t="shared" si="34"/>
        <v>0</v>
      </c>
      <c r="I122" s="213">
        <f>SUM('[1]様式２償還'!I122,'[1]様式2現物'!I122)</f>
        <v>0</v>
      </c>
      <c r="J122" s="247">
        <f>SUM('[1]様式２償還'!J122,'[1]様式2現物'!J122)</f>
        <v>0</v>
      </c>
      <c r="K122" s="211">
        <f>SUM('[1]様式２償還'!K122,'[1]様式2現物'!K122)</f>
        <v>0</v>
      </c>
      <c r="L122" s="211">
        <f>SUM('[1]様式２償還'!L122,'[1]様式2現物'!L122)</f>
        <v>0</v>
      </c>
      <c r="M122" s="211">
        <f>SUM('[1]様式２償還'!M122,'[1]様式2現物'!M122)</f>
        <v>0</v>
      </c>
      <c r="N122" s="212">
        <f>SUM('[1]様式２償還'!N122,'[1]様式2現物'!N122)</f>
        <v>0</v>
      </c>
      <c r="O122" s="204">
        <f t="shared" si="35"/>
        <v>0</v>
      </c>
      <c r="P122" s="208">
        <f t="shared" si="36"/>
        <v>0</v>
      </c>
      <c r="Q122" s="177"/>
    </row>
    <row r="123" spans="3:17" ht="17.25" customHeight="1">
      <c r="C123" s="201"/>
      <c r="D123" s="210" t="s">
        <v>107</v>
      </c>
      <c r="E123" s="258"/>
      <c r="F123" s="211">
        <f>SUM('[1]様式２償還'!F123,'[1]様式2現物'!F123)</f>
        <v>0</v>
      </c>
      <c r="G123" s="212">
        <f>SUM('[1]様式２償還'!G123,'[1]様式2現物'!G123)</f>
        <v>0</v>
      </c>
      <c r="H123" s="206">
        <f t="shared" si="34"/>
        <v>0</v>
      </c>
      <c r="I123" s="213">
        <f>SUM('[1]様式２償還'!I123,'[1]様式2現物'!I123)</f>
        <v>0</v>
      </c>
      <c r="J123" s="247">
        <f>SUM('[1]様式２償還'!J123,'[1]様式2現物'!J123)</f>
        <v>250531</v>
      </c>
      <c r="K123" s="211">
        <f>SUM('[1]様式２償還'!K123,'[1]様式2現物'!K123)</f>
        <v>557613</v>
      </c>
      <c r="L123" s="211">
        <f>SUM('[1]様式２償還'!L123,'[1]様式2現物'!L123)</f>
        <v>2672045</v>
      </c>
      <c r="M123" s="211">
        <f>SUM('[1]様式２償還'!M123,'[1]様式2現物'!M123)</f>
        <v>5209055</v>
      </c>
      <c r="N123" s="212">
        <f>SUM('[1]様式２償還'!N123,'[1]様式2現物'!N123)</f>
        <v>6993178</v>
      </c>
      <c r="O123" s="204">
        <f t="shared" si="35"/>
        <v>15682422</v>
      </c>
      <c r="P123" s="208">
        <f t="shared" si="36"/>
        <v>15682422</v>
      </c>
      <c r="Q123" s="177"/>
    </row>
    <row r="124" spans="3:17" ht="17.25" customHeight="1">
      <c r="C124" s="228"/>
      <c r="D124" s="229" t="s">
        <v>145</v>
      </c>
      <c r="E124" s="223"/>
      <c r="F124" s="211">
        <f>SUM('[1]様式２償還'!F124,'[1]様式2現物'!F124)</f>
        <v>0</v>
      </c>
      <c r="G124" s="212">
        <f>SUM('[1]様式２償還'!G124,'[1]様式2現物'!G124)</f>
        <v>0</v>
      </c>
      <c r="H124" s="206">
        <f t="shared" si="34"/>
        <v>0</v>
      </c>
      <c r="I124" s="213">
        <f>SUM('[1]様式２償還'!I124,'[1]様式2現物'!I124)</f>
        <v>0</v>
      </c>
      <c r="J124" s="247">
        <f>SUM('[1]様式２償還'!J124,'[1]様式2現物'!J124)</f>
        <v>0</v>
      </c>
      <c r="K124" s="211">
        <f>SUM('[1]様式２償還'!K124,'[1]様式2現物'!K124)</f>
        <v>0</v>
      </c>
      <c r="L124" s="211">
        <f>SUM('[1]様式２償還'!L124,'[1]様式2現物'!L124)</f>
        <v>0</v>
      </c>
      <c r="M124" s="211">
        <f>SUM('[1]様式２償還'!M124,'[1]様式2現物'!M124)</f>
        <v>0</v>
      </c>
      <c r="N124" s="212">
        <f>SUM('[1]様式２償還'!N124,'[1]様式2現物'!N124)</f>
        <v>0</v>
      </c>
      <c r="O124" s="282">
        <f t="shared" si="35"/>
        <v>0</v>
      </c>
      <c r="P124" s="225">
        <f t="shared" si="36"/>
        <v>0</v>
      </c>
      <c r="Q124" s="177"/>
    </row>
    <row r="125" spans="3:17" ht="17.25" customHeight="1">
      <c r="C125" s="201" t="s">
        <v>146</v>
      </c>
      <c r="D125" s="203"/>
      <c r="E125" s="203"/>
      <c r="F125" s="197">
        <f>SUM(F126:F128)</f>
        <v>0</v>
      </c>
      <c r="G125" s="197">
        <f>SUM(G126:G128)</f>
        <v>0</v>
      </c>
      <c r="H125" s="198">
        <f>SUM(H126:H128)</f>
        <v>0</v>
      </c>
      <c r="I125" s="245">
        <f aca="true" t="shared" si="37" ref="I125:P125">SUM(I126:I128)</f>
        <v>0</v>
      </c>
      <c r="J125" s="245">
        <f t="shared" si="37"/>
        <v>42988732</v>
      </c>
      <c r="K125" s="196">
        <f t="shared" si="37"/>
        <v>66228264</v>
      </c>
      <c r="L125" s="196">
        <f t="shared" si="37"/>
        <v>225918409</v>
      </c>
      <c r="M125" s="196">
        <f t="shared" si="37"/>
        <v>206715537</v>
      </c>
      <c r="N125" s="197">
        <f t="shared" si="37"/>
        <v>216159092</v>
      </c>
      <c r="O125" s="196">
        <f t="shared" si="37"/>
        <v>758010034</v>
      </c>
      <c r="P125" s="200">
        <f t="shared" si="37"/>
        <v>758010034</v>
      </c>
      <c r="Q125" s="177"/>
    </row>
    <row r="126" spans="3:17" ht="17.25" customHeight="1">
      <c r="C126" s="201"/>
      <c r="D126" s="217" t="s">
        <v>31</v>
      </c>
      <c r="E126" s="217"/>
      <c r="F126" s="212">
        <f>SUM('[1]様式２償還'!F126,'[1]様式2現物'!F126)</f>
        <v>0</v>
      </c>
      <c r="G126" s="212">
        <f>SUM('[1]様式２償還'!G126,'[1]様式2現物'!G126)</f>
        <v>0</v>
      </c>
      <c r="H126" s="206">
        <f>SUM(F126:G126)</f>
        <v>0</v>
      </c>
      <c r="I126" s="371">
        <f>SUM('[1]様式２償還'!I126,'[1]様式2現物'!I126)</f>
        <v>0</v>
      </c>
      <c r="J126" s="247">
        <f>SUM('[1]様式２償還'!J126,'[1]様式2現物'!J126)</f>
        <v>3870611</v>
      </c>
      <c r="K126" s="211">
        <f>SUM('[1]様式２償還'!K126,'[1]様式2現物'!K126)</f>
        <v>16278413</v>
      </c>
      <c r="L126" s="211">
        <f>SUM('[1]様式２償還'!L126,'[1]様式2現物'!L126)</f>
        <v>145607491</v>
      </c>
      <c r="M126" s="211">
        <f>SUM('[1]様式２償還'!M126,'[1]様式2現物'!M126)</f>
        <v>143661226</v>
      </c>
      <c r="N126" s="212">
        <f>SUM('[1]様式２償還'!N126,'[1]様式2現物'!N126)</f>
        <v>137936226</v>
      </c>
      <c r="O126" s="204">
        <f t="shared" si="28"/>
        <v>447353967</v>
      </c>
      <c r="P126" s="208">
        <f t="shared" si="29"/>
        <v>447353967</v>
      </c>
      <c r="Q126" s="177"/>
    </row>
    <row r="127" spans="3:17" ht="17.25" customHeight="1">
      <c r="C127" s="201"/>
      <c r="D127" s="217" t="s">
        <v>32</v>
      </c>
      <c r="E127" s="217"/>
      <c r="F127" s="211">
        <f>SUM('[1]様式２償還'!F127,'[1]様式2現物'!F127)</f>
        <v>0</v>
      </c>
      <c r="G127" s="212">
        <f>SUM('[1]様式２償還'!G127,'[1]様式2現物'!G127)</f>
        <v>0</v>
      </c>
      <c r="H127" s="206">
        <f>SUM(F127:G127)</f>
        <v>0</v>
      </c>
      <c r="I127" s="371">
        <f>SUM('[1]様式２償還'!I127,'[1]様式2現物'!I127)</f>
        <v>0</v>
      </c>
      <c r="J127" s="247">
        <f>SUM('[1]様式２償還'!J127,'[1]様式2現物'!J127)</f>
        <v>39118121</v>
      </c>
      <c r="K127" s="211">
        <f>SUM('[1]様式２償還'!K127,'[1]様式2現物'!K127)</f>
        <v>49949851</v>
      </c>
      <c r="L127" s="211">
        <f>SUM('[1]様式２償還'!L127,'[1]様式2現物'!L127)</f>
        <v>79136346</v>
      </c>
      <c r="M127" s="211">
        <f>SUM('[1]様式２償還'!M127,'[1]様式2現物'!M127)</f>
        <v>57393148</v>
      </c>
      <c r="N127" s="212">
        <f>SUM('[1]様式２償還'!N127,'[1]様式2現物'!N127)</f>
        <v>53997093</v>
      </c>
      <c r="O127" s="204">
        <f t="shared" si="28"/>
        <v>279594559</v>
      </c>
      <c r="P127" s="208">
        <f t="shared" si="29"/>
        <v>279594559</v>
      </c>
      <c r="Q127" s="177"/>
    </row>
    <row r="128" spans="3:17" ht="17.25" customHeight="1">
      <c r="C128" s="201"/>
      <c r="D128" s="230" t="s">
        <v>108</v>
      </c>
      <c r="E128" s="230"/>
      <c r="F128" s="364">
        <f>SUM('[1]様式２償還'!F128,'[1]様式2現物'!F128)</f>
        <v>0</v>
      </c>
      <c r="G128" s="365">
        <f>SUM('[1]様式２償還'!G128,'[1]様式2現物'!G128)</f>
        <v>0</v>
      </c>
      <c r="H128" s="231">
        <f>SUM(F128:G128)</f>
        <v>0</v>
      </c>
      <c r="I128" s="371">
        <f>SUM('[1]様式２償還'!I128,'[1]様式2現物'!I128)</f>
        <v>0</v>
      </c>
      <c r="J128" s="371">
        <f>SUM('[1]様式２償還'!J128,'[1]様式2現物'!J128)</f>
        <v>0</v>
      </c>
      <c r="K128" s="367">
        <f>SUM('[1]様式２償還'!K128,'[1]様式2現物'!K128)</f>
        <v>0</v>
      </c>
      <c r="L128" s="367">
        <f>SUM('[1]様式２償還'!L128,'[1]様式2現物'!L128)</f>
        <v>1174572</v>
      </c>
      <c r="M128" s="367">
        <f>SUM('[1]様式２償還'!M128,'[1]様式2現物'!M128)</f>
        <v>5661163</v>
      </c>
      <c r="N128" s="366">
        <f>SUM('[1]様式２償還'!N128,'[1]様式2現物'!N128)</f>
        <v>24225773</v>
      </c>
      <c r="O128" s="232">
        <f t="shared" si="28"/>
        <v>31061508</v>
      </c>
      <c r="P128" s="233">
        <f t="shared" si="29"/>
        <v>31061508</v>
      </c>
      <c r="Q128" s="177"/>
    </row>
    <row r="129" spans="3:17" ht="17.25" customHeight="1" thickBot="1">
      <c r="C129" s="234" t="s">
        <v>147</v>
      </c>
      <c r="D129" s="235"/>
      <c r="E129" s="235"/>
      <c r="F129" s="236">
        <f>F95+F115+F125</f>
        <v>56926896</v>
      </c>
      <c r="G129" s="237">
        <f aca="true" t="shared" si="38" ref="G129:P129">G95+G115+G125</f>
        <v>96011802</v>
      </c>
      <c r="H129" s="238">
        <f t="shared" si="38"/>
        <v>152938698</v>
      </c>
      <c r="I129" s="239">
        <f t="shared" si="38"/>
        <v>0</v>
      </c>
      <c r="J129" s="248">
        <f t="shared" si="38"/>
        <v>432234185</v>
      </c>
      <c r="K129" s="236">
        <f t="shared" si="38"/>
        <v>379722909</v>
      </c>
      <c r="L129" s="236">
        <f t="shared" si="38"/>
        <v>611328300</v>
      </c>
      <c r="M129" s="236">
        <f t="shared" si="38"/>
        <v>449564728</v>
      </c>
      <c r="N129" s="237">
        <f t="shared" si="38"/>
        <v>466230641</v>
      </c>
      <c r="O129" s="236">
        <f t="shared" si="38"/>
        <v>2339080763</v>
      </c>
      <c r="P129" s="240">
        <f t="shared" si="38"/>
        <v>2492019461</v>
      </c>
      <c r="Q129" s="177"/>
    </row>
    <row r="130" ht="13.5">
      <c r="Q130" s="177"/>
    </row>
    <row r="131" spans="2:17" ht="13.5">
      <c r="B131" s="177" t="s">
        <v>62</v>
      </c>
      <c r="Q131" s="177"/>
    </row>
    <row r="132" ht="13.5">
      <c r="Q132" s="177"/>
    </row>
    <row r="133" spans="2:17" ht="13.5">
      <c r="B133" s="177" t="s">
        <v>91</v>
      </c>
      <c r="H133" s="178" t="s">
        <v>118</v>
      </c>
      <c r="Q133" s="177"/>
    </row>
    <row r="134" spans="3:17" ht="13.5">
      <c r="C134" s="177" t="s">
        <v>148</v>
      </c>
      <c r="H134" s="179" t="str">
        <f>H90</f>
        <v>平成３０年１月月報（報告用）</v>
      </c>
      <c r="Q134" s="177"/>
    </row>
    <row r="135" spans="3:17" ht="13.5">
      <c r="C135" s="177" t="s">
        <v>109</v>
      </c>
      <c r="Q135" s="177"/>
    </row>
    <row r="136" ht="14.25" thickBot="1">
      <c r="Q136" s="177"/>
    </row>
    <row r="137" spans="3:17" ht="17.25" customHeight="1">
      <c r="C137" s="180" t="s">
        <v>92</v>
      </c>
      <c r="D137" s="181"/>
      <c r="E137" s="181"/>
      <c r="F137" s="182" t="s">
        <v>46</v>
      </c>
      <c r="G137" s="183"/>
      <c r="H137" s="184"/>
      <c r="I137" s="185" t="s">
        <v>47</v>
      </c>
      <c r="J137" s="183"/>
      <c r="K137" s="183"/>
      <c r="L137" s="183"/>
      <c r="M137" s="183"/>
      <c r="N137" s="183"/>
      <c r="O137" s="183"/>
      <c r="P137" s="186" t="s">
        <v>44</v>
      </c>
      <c r="Q137" s="177"/>
    </row>
    <row r="138" spans="3:17" ht="17.25" customHeight="1">
      <c r="C138" s="187"/>
      <c r="D138" s="188"/>
      <c r="E138" s="188"/>
      <c r="F138" s="189" t="s">
        <v>162</v>
      </c>
      <c r="G138" s="190" t="s">
        <v>163</v>
      </c>
      <c r="H138" s="191" t="s">
        <v>42</v>
      </c>
      <c r="I138" s="192" t="s">
        <v>43</v>
      </c>
      <c r="J138" s="190" t="s">
        <v>10</v>
      </c>
      <c r="K138" s="189" t="s">
        <v>11</v>
      </c>
      <c r="L138" s="189" t="s">
        <v>12</v>
      </c>
      <c r="M138" s="189" t="s">
        <v>13</v>
      </c>
      <c r="N138" s="190" t="s">
        <v>14</v>
      </c>
      <c r="O138" s="191" t="s">
        <v>2</v>
      </c>
      <c r="P138" s="193"/>
      <c r="Q138" s="177"/>
    </row>
    <row r="139" spans="3:17" ht="17.25" customHeight="1">
      <c r="C139" s="194" t="s">
        <v>93</v>
      </c>
      <c r="D139" s="195"/>
      <c r="E139" s="195"/>
      <c r="F139" s="196">
        <f>F140+F146+F149+F153+F157+F158</f>
        <v>51067489</v>
      </c>
      <c r="G139" s="197">
        <f aca="true" t="shared" si="39" ref="G139:P139">G140+G146+G149+G153+G157+G158</f>
        <v>83218791</v>
      </c>
      <c r="H139" s="198">
        <f t="shared" si="39"/>
        <v>134286280</v>
      </c>
      <c r="I139" s="199">
        <f t="shared" si="39"/>
        <v>0</v>
      </c>
      <c r="J139" s="245">
        <f t="shared" si="39"/>
        <v>292411259</v>
      </c>
      <c r="K139" s="196">
        <f t="shared" si="39"/>
        <v>229610997</v>
      </c>
      <c r="L139" s="196">
        <f t="shared" si="39"/>
        <v>275868545</v>
      </c>
      <c r="M139" s="196">
        <f t="shared" si="39"/>
        <v>176656896</v>
      </c>
      <c r="N139" s="197">
        <f t="shared" si="39"/>
        <v>191842756</v>
      </c>
      <c r="O139" s="196">
        <f t="shared" si="39"/>
        <v>1166390453</v>
      </c>
      <c r="P139" s="200">
        <f t="shared" si="39"/>
        <v>1300676733</v>
      </c>
      <c r="Q139" s="177"/>
    </row>
    <row r="140" spans="3:17" ht="17.25" customHeight="1">
      <c r="C140" s="201"/>
      <c r="D140" s="202" t="s">
        <v>178</v>
      </c>
      <c r="E140" s="203"/>
      <c r="F140" s="204">
        <f>SUM(F141:F145)</f>
        <v>14728474</v>
      </c>
      <c r="G140" s="205">
        <f aca="true" t="shared" si="40" ref="G140:P140">SUM(G141:G145)</f>
        <v>24420483</v>
      </c>
      <c r="H140" s="206">
        <f t="shared" si="40"/>
        <v>39148957</v>
      </c>
      <c r="I140" s="207">
        <f t="shared" si="40"/>
        <v>0</v>
      </c>
      <c r="J140" s="246">
        <f t="shared" si="40"/>
        <v>98434830</v>
      </c>
      <c r="K140" s="204">
        <f t="shared" si="40"/>
        <v>88156532</v>
      </c>
      <c r="L140" s="204">
        <f t="shared" si="40"/>
        <v>106849353</v>
      </c>
      <c r="M140" s="204">
        <f t="shared" si="40"/>
        <v>79888311</v>
      </c>
      <c r="N140" s="205">
        <f t="shared" si="40"/>
        <v>109088302</v>
      </c>
      <c r="O140" s="204">
        <f t="shared" si="40"/>
        <v>482417328</v>
      </c>
      <c r="P140" s="208">
        <f t="shared" si="40"/>
        <v>521566285</v>
      </c>
      <c r="Q140" s="177"/>
    </row>
    <row r="141" spans="3:17" ht="17.25" customHeight="1">
      <c r="C141" s="201"/>
      <c r="D141" s="209"/>
      <c r="E141" s="210" t="s">
        <v>179</v>
      </c>
      <c r="F141" s="211">
        <f>SUM('[1]様式２償還'!F141,'[1]様式2現物'!F141)</f>
        <v>7611585</v>
      </c>
      <c r="G141" s="212">
        <f>SUM('[1]様式２償還'!G141,'[1]様式2現物'!G141)</f>
        <v>7279623</v>
      </c>
      <c r="H141" s="206">
        <f aca="true" t="shared" si="41" ref="H141:H158">SUM(F141:G141)</f>
        <v>14891208</v>
      </c>
      <c r="I141" s="213">
        <f>SUM('[1]様式２償還'!I141,'[1]様式2現物'!I141)</f>
        <v>0</v>
      </c>
      <c r="J141" s="247">
        <f>SUM('[1]様式２償還'!J141,'[1]様式2現物'!J141)</f>
        <v>61028395</v>
      </c>
      <c r="K141" s="211">
        <f>SUM('[1]様式２償還'!K141,'[1]様式2現物'!K141)</f>
        <v>58297346</v>
      </c>
      <c r="L141" s="211">
        <f>SUM('[1]様式２償還'!L141,'[1]様式2現物'!L141)</f>
        <v>74880755</v>
      </c>
      <c r="M141" s="211">
        <f>SUM('[1]様式２償還'!M141,'[1]様式2現物'!M141)</f>
        <v>54228539</v>
      </c>
      <c r="N141" s="212">
        <f>SUM('[1]様式２償還'!N141,'[1]様式2現物'!N141)</f>
        <v>71661922</v>
      </c>
      <c r="O141" s="204">
        <f aca="true" t="shared" si="42" ref="O141:O172">SUM(I141:N141)</f>
        <v>320096957</v>
      </c>
      <c r="P141" s="208">
        <f aca="true" t="shared" si="43" ref="P141:P172">H141+O141</f>
        <v>334988165</v>
      </c>
      <c r="Q141" s="177"/>
    </row>
    <row r="142" spans="3:17" ht="17.25" customHeight="1">
      <c r="C142" s="201"/>
      <c r="D142" s="209"/>
      <c r="E142" s="210" t="s">
        <v>180</v>
      </c>
      <c r="F142" s="211">
        <f>SUM('[1]様式２償還'!F142,'[1]様式2現物'!F142)</f>
        <v>0</v>
      </c>
      <c r="G142" s="212">
        <f>SUM('[1]様式２償還'!G142,'[1]様式2現物'!G142)</f>
        <v>52647</v>
      </c>
      <c r="H142" s="206">
        <f t="shared" si="41"/>
        <v>52647</v>
      </c>
      <c r="I142" s="213">
        <f>SUM('[1]様式２償還'!I142,'[1]様式2現物'!I142)</f>
        <v>0</v>
      </c>
      <c r="J142" s="247">
        <f>SUM('[1]様式２償還'!J142,'[1]様式2現物'!J142)</f>
        <v>204711</v>
      </c>
      <c r="K142" s="211">
        <f>SUM('[1]様式２償還'!K142,'[1]様式2現物'!K142)</f>
        <v>740698</v>
      </c>
      <c r="L142" s="211">
        <f>SUM('[1]様式２償還'!L142,'[1]様式2現物'!L142)</f>
        <v>1131800</v>
      </c>
      <c r="M142" s="211">
        <f>SUM('[1]様式２償還'!M142,'[1]様式2現物'!M142)</f>
        <v>3530269</v>
      </c>
      <c r="N142" s="212">
        <f>SUM('[1]様式２償還'!N142,'[1]様式2現物'!N142)</f>
        <v>9170387</v>
      </c>
      <c r="O142" s="204">
        <f t="shared" si="42"/>
        <v>14777865</v>
      </c>
      <c r="P142" s="208">
        <f t="shared" si="43"/>
        <v>14830512</v>
      </c>
      <c r="Q142" s="177"/>
    </row>
    <row r="143" spans="3:17" ht="17.25" customHeight="1">
      <c r="C143" s="201"/>
      <c r="D143" s="209"/>
      <c r="E143" s="210" t="s">
        <v>181</v>
      </c>
      <c r="F143" s="211">
        <f>SUM('[1]様式２償還'!F143,'[1]様式2現物'!F143)</f>
        <v>5095491</v>
      </c>
      <c r="G143" s="212">
        <f>SUM('[1]様式２償還'!G143,'[1]様式2現物'!G143)</f>
        <v>12633183</v>
      </c>
      <c r="H143" s="206">
        <f t="shared" si="41"/>
        <v>17728674</v>
      </c>
      <c r="I143" s="213">
        <f>SUM('[1]様式２償還'!I143,'[1]様式2現物'!I143)</f>
        <v>0</v>
      </c>
      <c r="J143" s="247">
        <f>SUM('[1]様式２償還'!J143,'[1]様式2現物'!J143)</f>
        <v>27105327</v>
      </c>
      <c r="K143" s="211">
        <f>SUM('[1]様式２償還'!K143,'[1]様式2現物'!K143)</f>
        <v>20173507</v>
      </c>
      <c r="L143" s="211">
        <f>SUM('[1]様式２償還'!L143,'[1]様式2現物'!L143)</f>
        <v>21217086</v>
      </c>
      <c r="M143" s="211">
        <f>SUM('[1]様式２償還'!M143,'[1]様式2現物'!M143)</f>
        <v>15415575</v>
      </c>
      <c r="N143" s="212">
        <f>SUM('[1]様式２償還'!N143,'[1]様式2現物'!N143)</f>
        <v>21115993</v>
      </c>
      <c r="O143" s="204">
        <f t="shared" si="42"/>
        <v>105027488</v>
      </c>
      <c r="P143" s="208">
        <f t="shared" si="43"/>
        <v>122756162</v>
      </c>
      <c r="Q143" s="177"/>
    </row>
    <row r="144" spans="3:17" ht="17.25" customHeight="1">
      <c r="C144" s="201"/>
      <c r="D144" s="209"/>
      <c r="E144" s="210" t="s">
        <v>182</v>
      </c>
      <c r="F144" s="211">
        <f>SUM('[1]様式２償還'!F144,'[1]様式2現物'!F144)</f>
        <v>509480</v>
      </c>
      <c r="G144" s="212">
        <f>SUM('[1]様式２償還'!G144,'[1]様式2現物'!G144)</f>
        <v>1239288</v>
      </c>
      <c r="H144" s="206">
        <f t="shared" si="41"/>
        <v>1748768</v>
      </c>
      <c r="I144" s="213">
        <f>SUM('[1]様式２償還'!I144,'[1]様式2現物'!I144)</f>
        <v>0</v>
      </c>
      <c r="J144" s="247">
        <f>SUM('[1]様式２償還'!J144,'[1]様式2現物'!J144)</f>
        <v>2155738</v>
      </c>
      <c r="K144" s="211">
        <f>SUM('[1]様式２償還'!K144,'[1]様式2現物'!K144)</f>
        <v>2079916</v>
      </c>
      <c r="L144" s="211">
        <f>SUM('[1]様式２償還'!L144,'[1]様式2現物'!L144)</f>
        <v>1789083</v>
      </c>
      <c r="M144" s="211">
        <f>SUM('[1]様式２償還'!M144,'[1]様式2現物'!M144)</f>
        <v>802789</v>
      </c>
      <c r="N144" s="212">
        <f>SUM('[1]様式２償還'!N144,'[1]様式2現物'!N144)</f>
        <v>840222</v>
      </c>
      <c r="O144" s="204">
        <f t="shared" si="42"/>
        <v>7667748</v>
      </c>
      <c r="P144" s="208">
        <f t="shared" si="43"/>
        <v>9416516</v>
      </c>
      <c r="Q144" s="177"/>
    </row>
    <row r="145" spans="3:17" ht="17.25" customHeight="1">
      <c r="C145" s="201"/>
      <c r="D145" s="209"/>
      <c r="E145" s="210" t="s">
        <v>183</v>
      </c>
      <c r="F145" s="211">
        <f>SUM('[1]様式２償還'!F145,'[1]様式2現物'!F145)</f>
        <v>1511918</v>
      </c>
      <c r="G145" s="212">
        <f>SUM('[1]様式２償還'!G145,'[1]様式2現物'!G145)</f>
        <v>3215742</v>
      </c>
      <c r="H145" s="206">
        <f t="shared" si="41"/>
        <v>4727660</v>
      </c>
      <c r="I145" s="213">
        <f>SUM('[1]様式２償還'!I145,'[1]様式2現物'!I145)</f>
        <v>0</v>
      </c>
      <c r="J145" s="247">
        <f>SUM('[1]様式２償還'!J145,'[1]様式2現物'!J145)</f>
        <v>7940659</v>
      </c>
      <c r="K145" s="211">
        <f>SUM('[1]様式２償還'!K145,'[1]様式2現物'!K145)</f>
        <v>6865065</v>
      </c>
      <c r="L145" s="211">
        <f>SUM('[1]様式２償還'!L145,'[1]様式2現物'!L145)</f>
        <v>7830629</v>
      </c>
      <c r="M145" s="211">
        <f>SUM('[1]様式２償還'!M145,'[1]様式2現物'!M145)</f>
        <v>5911139</v>
      </c>
      <c r="N145" s="212">
        <f>SUM('[1]様式２償還'!N145,'[1]様式2現物'!N145)</f>
        <v>6299778</v>
      </c>
      <c r="O145" s="204">
        <f t="shared" si="42"/>
        <v>34847270</v>
      </c>
      <c r="P145" s="208">
        <f t="shared" si="43"/>
        <v>39574930</v>
      </c>
      <c r="Q145" s="177"/>
    </row>
    <row r="146" spans="3:17" ht="17.25" customHeight="1">
      <c r="C146" s="201"/>
      <c r="D146" s="202" t="s">
        <v>94</v>
      </c>
      <c r="E146" s="214"/>
      <c r="F146" s="204">
        <f>SUM(F147:F148)</f>
        <v>11886657</v>
      </c>
      <c r="G146" s="205">
        <f aca="true" t="shared" si="44" ref="G146:O146">SUM(G147:G148)</f>
        <v>23145421</v>
      </c>
      <c r="H146" s="206">
        <f t="shared" si="44"/>
        <v>35032078</v>
      </c>
      <c r="I146" s="207">
        <f t="shared" si="44"/>
        <v>0</v>
      </c>
      <c r="J146" s="246">
        <f t="shared" si="44"/>
        <v>82526627</v>
      </c>
      <c r="K146" s="204">
        <f t="shared" si="44"/>
        <v>55190723</v>
      </c>
      <c r="L146" s="204">
        <f t="shared" si="44"/>
        <v>60966112</v>
      </c>
      <c r="M146" s="204">
        <f t="shared" si="44"/>
        <v>26330816</v>
      </c>
      <c r="N146" s="205">
        <f t="shared" si="44"/>
        <v>20902425</v>
      </c>
      <c r="O146" s="204">
        <f t="shared" si="44"/>
        <v>245916703</v>
      </c>
      <c r="P146" s="208">
        <f>SUM(P147:P148)</f>
        <v>280948781</v>
      </c>
      <c r="Q146" s="177"/>
    </row>
    <row r="147" spans="3:17" ht="17.25" customHeight="1">
      <c r="C147" s="201"/>
      <c r="D147" s="209"/>
      <c r="E147" s="215" t="s">
        <v>184</v>
      </c>
      <c r="F147" s="211">
        <f>SUM('[1]様式２償還'!F147,'[1]様式2現物'!F147)</f>
        <v>7114933</v>
      </c>
      <c r="G147" s="212">
        <f>SUM('[1]様式２償還'!G147,'[1]様式2現物'!G147)</f>
        <v>13288344</v>
      </c>
      <c r="H147" s="206">
        <f t="shared" si="41"/>
        <v>20403277</v>
      </c>
      <c r="I147" s="213">
        <f>SUM('[1]様式２償還'!I147,'[1]様式2現物'!I147)</f>
        <v>0</v>
      </c>
      <c r="J147" s="247">
        <f>SUM('[1]様式２償還'!J147,'[1]様式2現物'!J147)</f>
        <v>61522798</v>
      </c>
      <c r="K147" s="211">
        <f>SUM('[1]様式２償還'!K147,'[1]様式2現物'!K147)</f>
        <v>41252498</v>
      </c>
      <c r="L147" s="211">
        <f>SUM('[1]様式２償還'!L147,'[1]様式2現物'!L147)</f>
        <v>43988228</v>
      </c>
      <c r="M147" s="211">
        <f>SUM('[1]様式２償還'!M147,'[1]様式2現物'!M147)</f>
        <v>18621017</v>
      </c>
      <c r="N147" s="212">
        <f>SUM('[1]様式２償還'!N147,'[1]様式2現物'!N147)</f>
        <v>15316808</v>
      </c>
      <c r="O147" s="204">
        <f t="shared" si="42"/>
        <v>180701349</v>
      </c>
      <c r="P147" s="208">
        <f t="shared" si="43"/>
        <v>201104626</v>
      </c>
      <c r="Q147" s="177"/>
    </row>
    <row r="148" spans="3:17" ht="17.25" customHeight="1">
      <c r="C148" s="201"/>
      <c r="D148" s="209"/>
      <c r="E148" s="215" t="s">
        <v>185</v>
      </c>
      <c r="F148" s="211">
        <f>SUM('[1]様式２償還'!F148,'[1]様式2現物'!F148)</f>
        <v>4771724</v>
      </c>
      <c r="G148" s="212">
        <f>SUM('[1]様式２償還'!G148,'[1]様式2現物'!G148)</f>
        <v>9857077</v>
      </c>
      <c r="H148" s="206">
        <f t="shared" si="41"/>
        <v>14628801</v>
      </c>
      <c r="I148" s="213">
        <f>SUM('[1]様式２償還'!I148,'[1]様式2現物'!I148)</f>
        <v>0</v>
      </c>
      <c r="J148" s="247">
        <f>SUM('[1]様式２償還'!J148,'[1]様式2現物'!J148)</f>
        <v>21003829</v>
      </c>
      <c r="K148" s="211">
        <f>SUM('[1]様式２償還'!K148,'[1]様式2現物'!K148)</f>
        <v>13938225</v>
      </c>
      <c r="L148" s="211">
        <f>SUM('[1]様式２償還'!L148,'[1]様式2現物'!L148)</f>
        <v>16977884</v>
      </c>
      <c r="M148" s="211">
        <f>SUM('[1]様式２償還'!M148,'[1]様式2現物'!M148)</f>
        <v>7709799</v>
      </c>
      <c r="N148" s="212">
        <f>SUM('[1]様式２償還'!N148,'[1]様式2現物'!N148)</f>
        <v>5585617</v>
      </c>
      <c r="O148" s="204">
        <f t="shared" si="42"/>
        <v>65215354</v>
      </c>
      <c r="P148" s="208">
        <f t="shared" si="43"/>
        <v>79844155</v>
      </c>
      <c r="Q148" s="177"/>
    </row>
    <row r="149" spans="3:17" ht="17.25" customHeight="1">
      <c r="C149" s="201"/>
      <c r="D149" s="202" t="s">
        <v>95</v>
      </c>
      <c r="E149" s="203"/>
      <c r="F149" s="204">
        <f>SUM(F150:F152)</f>
        <v>227562</v>
      </c>
      <c r="G149" s="205">
        <f aca="true" t="shared" si="45" ref="G149:P149">SUM(G150:G152)</f>
        <v>1195418</v>
      </c>
      <c r="H149" s="206">
        <f t="shared" si="45"/>
        <v>1422980</v>
      </c>
      <c r="I149" s="207">
        <f t="shared" si="45"/>
        <v>0</v>
      </c>
      <c r="J149" s="246">
        <f t="shared" si="45"/>
        <v>9389285</v>
      </c>
      <c r="K149" s="204">
        <f t="shared" si="45"/>
        <v>11529893</v>
      </c>
      <c r="L149" s="204">
        <f t="shared" si="45"/>
        <v>27376074</v>
      </c>
      <c r="M149" s="204">
        <f t="shared" si="45"/>
        <v>15119376</v>
      </c>
      <c r="N149" s="205">
        <f t="shared" si="45"/>
        <v>9327696</v>
      </c>
      <c r="O149" s="204">
        <f t="shared" si="45"/>
        <v>72742324</v>
      </c>
      <c r="P149" s="208">
        <f t="shared" si="45"/>
        <v>74165304</v>
      </c>
      <c r="Q149" s="177"/>
    </row>
    <row r="150" spans="3:17" ht="17.25" customHeight="1">
      <c r="C150" s="201"/>
      <c r="D150" s="209"/>
      <c r="E150" s="210" t="s">
        <v>186</v>
      </c>
      <c r="F150" s="211">
        <f>SUM('[1]様式２償還'!F150,'[1]様式2現物'!F150)</f>
        <v>227562</v>
      </c>
      <c r="G150" s="212">
        <f>SUM('[1]様式２償還'!G150,'[1]様式2現物'!G150)</f>
        <v>1141170</v>
      </c>
      <c r="H150" s="206">
        <f t="shared" si="41"/>
        <v>1368732</v>
      </c>
      <c r="I150" s="213">
        <f>SUM('[1]様式２償還'!I150,'[1]様式2現物'!I150)</f>
        <v>0</v>
      </c>
      <c r="J150" s="247">
        <f>SUM('[1]様式２償還'!J150,'[1]様式2現物'!J150)</f>
        <v>8415932</v>
      </c>
      <c r="K150" s="211">
        <f>SUM('[1]様式２償還'!K150,'[1]様式2現物'!K150)</f>
        <v>10979763</v>
      </c>
      <c r="L150" s="211">
        <f>SUM('[1]様式２償還'!L150,'[1]様式2現物'!L150)</f>
        <v>24246224</v>
      </c>
      <c r="M150" s="211">
        <f>SUM('[1]様式２償還'!M150,'[1]様式2現物'!M150)</f>
        <v>13588231</v>
      </c>
      <c r="N150" s="212">
        <f>SUM('[1]様式２償還'!N150,'[1]様式2現物'!N150)</f>
        <v>7329315</v>
      </c>
      <c r="O150" s="204">
        <f t="shared" si="42"/>
        <v>64559465</v>
      </c>
      <c r="P150" s="208">
        <f t="shared" si="43"/>
        <v>65928197</v>
      </c>
      <c r="Q150" s="177"/>
    </row>
    <row r="151" spans="3:17" ht="24.75" customHeight="1">
      <c r="C151" s="201"/>
      <c r="D151" s="209"/>
      <c r="E151" s="216" t="s">
        <v>187</v>
      </c>
      <c r="F151" s="211">
        <f>SUM('[1]様式２償還'!F151,'[1]様式2現物'!F151)</f>
        <v>0</v>
      </c>
      <c r="G151" s="212">
        <f>SUM('[1]様式２償還'!G151,'[1]様式2現物'!G151)</f>
        <v>54248</v>
      </c>
      <c r="H151" s="206">
        <f t="shared" si="41"/>
        <v>54248</v>
      </c>
      <c r="I151" s="213">
        <f>SUM('[1]様式２償還'!I151,'[1]様式2現物'!I151)</f>
        <v>0</v>
      </c>
      <c r="J151" s="247">
        <f>SUM('[1]様式２償還'!J151,'[1]様式2現物'!J151)</f>
        <v>973353</v>
      </c>
      <c r="K151" s="211">
        <f>SUM('[1]様式２償還'!K151,'[1]様式2現物'!K151)</f>
        <v>372272</v>
      </c>
      <c r="L151" s="211">
        <f>SUM('[1]様式２償還'!L151,'[1]様式2現物'!L151)</f>
        <v>3057232</v>
      </c>
      <c r="M151" s="211">
        <f>SUM('[1]様式２償還'!M151,'[1]様式2現物'!M151)</f>
        <v>1531145</v>
      </c>
      <c r="N151" s="212">
        <f>SUM('[1]様式２償還'!N151,'[1]様式2現物'!N151)</f>
        <v>1744269</v>
      </c>
      <c r="O151" s="204">
        <f t="shared" si="42"/>
        <v>7678271</v>
      </c>
      <c r="P151" s="208">
        <f t="shared" si="43"/>
        <v>7732519</v>
      </c>
      <c r="Q151" s="177"/>
    </row>
    <row r="152" spans="3:17" ht="24.75" customHeight="1">
      <c r="C152" s="201"/>
      <c r="D152" s="215"/>
      <c r="E152" s="216" t="s">
        <v>188</v>
      </c>
      <c r="F152" s="211">
        <f>SUM('[1]様式２償還'!F152,'[1]様式2現物'!F152)</f>
        <v>0</v>
      </c>
      <c r="G152" s="212">
        <f>SUM('[1]様式２償還'!G152,'[1]様式2現物'!G152)</f>
        <v>0</v>
      </c>
      <c r="H152" s="206">
        <f t="shared" si="41"/>
        <v>0</v>
      </c>
      <c r="I152" s="213">
        <f>SUM('[1]様式２償還'!I152,'[1]様式2現物'!I152)</f>
        <v>0</v>
      </c>
      <c r="J152" s="247">
        <f>SUM('[1]様式２償還'!J152,'[1]様式2現物'!J152)</f>
        <v>0</v>
      </c>
      <c r="K152" s="211">
        <f>SUM('[1]様式２償還'!K152,'[1]様式2現物'!K152)</f>
        <v>177858</v>
      </c>
      <c r="L152" s="211">
        <f>SUM('[1]様式２償還'!L152,'[1]様式2現物'!L152)</f>
        <v>72618</v>
      </c>
      <c r="M152" s="211">
        <f>SUM('[1]様式２償還'!M152,'[1]様式2現物'!M152)</f>
        <v>0</v>
      </c>
      <c r="N152" s="212">
        <f>SUM('[1]様式２償還'!N152,'[1]様式2現物'!N152)</f>
        <v>254112</v>
      </c>
      <c r="O152" s="204">
        <f t="shared" si="42"/>
        <v>504588</v>
      </c>
      <c r="P152" s="208">
        <f t="shared" si="43"/>
        <v>504588</v>
      </c>
      <c r="Q152" s="177"/>
    </row>
    <row r="153" spans="3:17" ht="17.25" customHeight="1">
      <c r="C153" s="201"/>
      <c r="D153" s="202" t="s">
        <v>96</v>
      </c>
      <c r="E153" s="203"/>
      <c r="F153" s="204">
        <f>SUM(F154:F156)</f>
        <v>10305826</v>
      </c>
      <c r="G153" s="205">
        <f aca="true" t="shared" si="46" ref="G153:P153">SUM(G154:G156)</f>
        <v>12269613</v>
      </c>
      <c r="H153" s="206">
        <f t="shared" si="46"/>
        <v>22575439</v>
      </c>
      <c r="I153" s="207">
        <f t="shared" si="46"/>
        <v>0</v>
      </c>
      <c r="J153" s="205">
        <f t="shared" si="46"/>
        <v>21380611</v>
      </c>
      <c r="K153" s="204">
        <f t="shared" si="46"/>
        <v>18729217</v>
      </c>
      <c r="L153" s="204">
        <f t="shared" si="46"/>
        <v>20236793</v>
      </c>
      <c r="M153" s="204">
        <f t="shared" si="46"/>
        <v>12749986</v>
      </c>
      <c r="N153" s="205">
        <f t="shared" si="46"/>
        <v>14131727</v>
      </c>
      <c r="O153" s="204">
        <f t="shared" si="46"/>
        <v>87228334</v>
      </c>
      <c r="P153" s="208">
        <f t="shared" si="46"/>
        <v>109803773</v>
      </c>
      <c r="Q153" s="177"/>
    </row>
    <row r="154" spans="3:17" ht="17.25" customHeight="1">
      <c r="C154" s="201"/>
      <c r="D154" s="209"/>
      <c r="E154" s="217" t="s">
        <v>189</v>
      </c>
      <c r="F154" s="211">
        <f>SUM('[1]様式２償還'!F154,'[1]様式2現物'!F154)</f>
        <v>5512910</v>
      </c>
      <c r="G154" s="212">
        <f>SUM('[1]様式２償還'!G154,'[1]様式2現物'!G154)</f>
        <v>8410254</v>
      </c>
      <c r="H154" s="206">
        <f t="shared" si="41"/>
        <v>13923164</v>
      </c>
      <c r="I154" s="213">
        <f>SUM('[1]様式２償還'!I154,'[1]様式2現物'!I154)</f>
        <v>0</v>
      </c>
      <c r="J154" s="212">
        <f>SUM('[1]様式２償還'!J154,'[1]様式2現物'!J154)</f>
        <v>17440949</v>
      </c>
      <c r="K154" s="211">
        <f>SUM('[1]様式２償還'!K154,'[1]様式2現物'!K154)</f>
        <v>16342929</v>
      </c>
      <c r="L154" s="211">
        <f>SUM('[1]様式２償還'!L154,'[1]様式2現物'!L154)</f>
        <v>17023871</v>
      </c>
      <c r="M154" s="211">
        <f>SUM('[1]様式２償還'!M154,'[1]様式2現物'!M154)</f>
        <v>12023629</v>
      </c>
      <c r="N154" s="212">
        <f>SUM('[1]様式２償還'!N154,'[1]様式2現物'!N154)</f>
        <v>13318147</v>
      </c>
      <c r="O154" s="204">
        <f t="shared" si="42"/>
        <v>76149525</v>
      </c>
      <c r="P154" s="208">
        <f t="shared" si="43"/>
        <v>90072689</v>
      </c>
      <c r="Q154" s="177"/>
    </row>
    <row r="155" spans="3:17" ht="17.25" customHeight="1">
      <c r="C155" s="201"/>
      <c r="D155" s="218"/>
      <c r="E155" s="215" t="s">
        <v>97</v>
      </c>
      <c r="F155" s="211">
        <f>SUM('[1]様式２償還'!F155,'[1]様式2現物'!F155)</f>
        <v>908704</v>
      </c>
      <c r="G155" s="212">
        <f>SUM('[1]様式２償還'!G155,'[1]様式2現物'!G155)</f>
        <v>790600</v>
      </c>
      <c r="H155" s="206">
        <f t="shared" si="41"/>
        <v>1699304</v>
      </c>
      <c r="I155" s="213">
        <f>SUM('[1]様式２償還'!I155,'[1]様式2現物'!I155)</f>
        <v>0</v>
      </c>
      <c r="J155" s="212">
        <f>SUM('[1]様式２償還'!J155,'[1]様式2現物'!J155)</f>
        <v>1168568</v>
      </c>
      <c r="K155" s="211">
        <f>SUM('[1]様式２償還'!K155,'[1]様式2現物'!K155)</f>
        <v>802085</v>
      </c>
      <c r="L155" s="211">
        <f>SUM('[1]様式２償還'!L155,'[1]様式2現物'!L155)</f>
        <v>793248</v>
      </c>
      <c r="M155" s="211">
        <f>SUM('[1]様式２償還'!M155,'[1]様式2現物'!M155)</f>
        <v>577035</v>
      </c>
      <c r="N155" s="212">
        <f>SUM('[1]様式２償還'!N155,'[1]様式2現物'!N155)</f>
        <v>302866</v>
      </c>
      <c r="O155" s="204">
        <f t="shared" si="42"/>
        <v>3643802</v>
      </c>
      <c r="P155" s="208">
        <f t="shared" si="43"/>
        <v>5343106</v>
      </c>
      <c r="Q155" s="177"/>
    </row>
    <row r="156" spans="3:17" ht="17.25" customHeight="1">
      <c r="C156" s="201"/>
      <c r="D156" s="219"/>
      <c r="E156" s="210" t="s">
        <v>98</v>
      </c>
      <c r="F156" s="211">
        <f>SUM('[1]様式２償還'!F156,'[1]様式2現物'!F156)</f>
        <v>3884212</v>
      </c>
      <c r="G156" s="212">
        <f>SUM('[1]様式２償還'!G156,'[1]様式2現物'!G156)</f>
        <v>3068759</v>
      </c>
      <c r="H156" s="206">
        <f t="shared" si="41"/>
        <v>6952971</v>
      </c>
      <c r="I156" s="213">
        <f>SUM('[1]様式２償還'!I156,'[1]様式2現物'!I156)</f>
        <v>0</v>
      </c>
      <c r="J156" s="212">
        <f>SUM('[1]様式２償還'!J156,'[1]様式2現物'!J156)</f>
        <v>2771094</v>
      </c>
      <c r="K156" s="211">
        <f>SUM('[1]様式２償還'!K156,'[1]様式2現物'!K156)</f>
        <v>1584203</v>
      </c>
      <c r="L156" s="211">
        <f>SUM('[1]様式２償還'!L156,'[1]様式2現物'!L156)</f>
        <v>2419674</v>
      </c>
      <c r="M156" s="211">
        <f>SUM('[1]様式２償還'!M156,'[1]様式2現物'!M156)</f>
        <v>149322</v>
      </c>
      <c r="N156" s="212">
        <f>SUM('[1]様式２償還'!N156,'[1]様式2現物'!N156)</f>
        <v>510714</v>
      </c>
      <c r="O156" s="204">
        <f t="shared" si="42"/>
        <v>7435007</v>
      </c>
      <c r="P156" s="208">
        <f t="shared" si="43"/>
        <v>14387978</v>
      </c>
      <c r="Q156" s="177"/>
    </row>
    <row r="157" spans="3:17" ht="17.25" customHeight="1">
      <c r="C157" s="201"/>
      <c r="D157" s="209" t="s">
        <v>99</v>
      </c>
      <c r="E157" s="220"/>
      <c r="F157" s="211">
        <f>SUM('[1]様式２償還'!F157,'[1]様式2現物'!F157)</f>
        <v>5731221</v>
      </c>
      <c r="G157" s="212">
        <f>SUM('[1]様式２償還'!G157,'[1]様式2現物'!G157)</f>
        <v>13709273</v>
      </c>
      <c r="H157" s="206">
        <f t="shared" si="41"/>
        <v>19440494</v>
      </c>
      <c r="I157" s="213">
        <f>SUM('[1]様式２償還'!I157,'[1]様式2現物'!I157)</f>
        <v>0</v>
      </c>
      <c r="J157" s="212">
        <f>SUM('[1]様式２償還'!J157,'[1]様式2現物'!J157)</f>
        <v>37816094</v>
      </c>
      <c r="K157" s="211">
        <f>SUM('[1]様式２償還'!K157,'[1]様式2現物'!K157)</f>
        <v>31974620</v>
      </c>
      <c r="L157" s="211">
        <f>SUM('[1]様式２償還'!L157,'[1]様式2現物'!L157)</f>
        <v>35415192</v>
      </c>
      <c r="M157" s="211">
        <f>SUM('[1]様式２償還'!M157,'[1]様式2現物'!M157)</f>
        <v>30252503</v>
      </c>
      <c r="N157" s="212">
        <f>SUM('[1]様式２償還'!N157,'[1]様式2現物'!N157)</f>
        <v>27151607</v>
      </c>
      <c r="O157" s="204">
        <f t="shared" si="42"/>
        <v>162610016</v>
      </c>
      <c r="P157" s="208">
        <f t="shared" si="43"/>
        <v>182050510</v>
      </c>
      <c r="Q157" s="177"/>
    </row>
    <row r="158" spans="3:17" ht="17.25" customHeight="1">
      <c r="C158" s="221"/>
      <c r="D158" s="222" t="s">
        <v>190</v>
      </c>
      <c r="E158" s="223"/>
      <c r="F158" s="361">
        <f>SUM('[1]様式２償還'!F158,'[1]様式2現物'!F158)</f>
        <v>8187749</v>
      </c>
      <c r="G158" s="362">
        <f>SUM('[1]様式２償還'!G158,'[1]様式2現物'!G158)</f>
        <v>8478583</v>
      </c>
      <c r="H158" s="224">
        <f t="shared" si="41"/>
        <v>16666332</v>
      </c>
      <c r="I158" s="363">
        <f>SUM('[1]様式２償還'!I158,'[1]様式2現物'!I158)</f>
        <v>0</v>
      </c>
      <c r="J158" s="362">
        <f>SUM('[1]様式２償還'!J158,'[1]様式2現物'!J158)</f>
        <v>42863812</v>
      </c>
      <c r="K158" s="361">
        <f>SUM('[1]様式２償還'!K158,'[1]様式2現物'!K158)</f>
        <v>24030012</v>
      </c>
      <c r="L158" s="361">
        <f>SUM('[1]様式２償還'!L158,'[1]様式2現物'!L158)</f>
        <v>25025021</v>
      </c>
      <c r="M158" s="361">
        <f>SUM('[1]様式２償還'!M158,'[1]様式2現物'!M158)</f>
        <v>12315904</v>
      </c>
      <c r="N158" s="362">
        <f>SUM('[1]様式２償還'!N158,'[1]様式2現物'!N158)</f>
        <v>11240999</v>
      </c>
      <c r="O158" s="224">
        <f t="shared" si="42"/>
        <v>115475748</v>
      </c>
      <c r="P158" s="225">
        <f t="shared" si="43"/>
        <v>132142080</v>
      </c>
      <c r="Q158" s="177"/>
    </row>
    <row r="159" spans="3:17" ht="17.25" customHeight="1">
      <c r="C159" s="194" t="s">
        <v>100</v>
      </c>
      <c r="D159" s="226"/>
      <c r="E159" s="227"/>
      <c r="F159" s="196">
        <f aca="true" t="shared" si="47" ref="F159:N159">SUM(F160:F168)</f>
        <v>166303</v>
      </c>
      <c r="G159" s="197">
        <f t="shared" si="47"/>
        <v>2600008</v>
      </c>
      <c r="H159" s="198">
        <f>SUM(H160:H168)</f>
        <v>2766311</v>
      </c>
      <c r="I159" s="199">
        <f t="shared" si="47"/>
        <v>0</v>
      </c>
      <c r="J159" s="245">
        <f t="shared" si="47"/>
        <v>57015345</v>
      </c>
      <c r="K159" s="196">
        <f t="shared" si="47"/>
        <v>50615510</v>
      </c>
      <c r="L159" s="196">
        <f t="shared" si="47"/>
        <v>67713721</v>
      </c>
      <c r="M159" s="196">
        <f t="shared" si="47"/>
        <v>39655632</v>
      </c>
      <c r="N159" s="197">
        <f t="shared" si="47"/>
        <v>30881046</v>
      </c>
      <c r="O159" s="196">
        <f>SUM(O160:O168)</f>
        <v>245881254</v>
      </c>
      <c r="P159" s="200">
        <f>SUM(P160:P168)</f>
        <v>248647565</v>
      </c>
      <c r="Q159" s="177"/>
    </row>
    <row r="160" spans="3:17" ht="18" customHeight="1">
      <c r="C160" s="201"/>
      <c r="D160" s="210" t="s">
        <v>101</v>
      </c>
      <c r="E160" s="214"/>
      <c r="F160" s="211">
        <f>SUM('[1]様式２償還'!F160,'[1]様式2現物'!F160)</f>
        <v>0</v>
      </c>
      <c r="G160" s="212">
        <f>SUM('[1]様式２償還'!G160,'[1]様式2現物'!G160)</f>
        <v>0</v>
      </c>
      <c r="H160" s="206">
        <f>SUM(F160:G160)</f>
        <v>0</v>
      </c>
      <c r="I160" s="213">
        <f>SUM('[1]様式２償還'!I160,'[1]様式2現物'!I160)</f>
        <v>0</v>
      </c>
      <c r="J160" s="247">
        <f>SUM('[1]様式２償還'!J160,'[1]様式2現物'!J160)</f>
        <v>1258587</v>
      </c>
      <c r="K160" s="211">
        <f>SUM('[1]様式２償還'!K160,'[1]様式2現物'!K160)</f>
        <v>1173021</v>
      </c>
      <c r="L160" s="211">
        <f>SUM('[1]様式２償還'!L160,'[1]様式2現物'!L160)</f>
        <v>2564894</v>
      </c>
      <c r="M160" s="211">
        <f>SUM('[1]様式２償還'!M160,'[1]様式2現物'!M160)</f>
        <v>1314424</v>
      </c>
      <c r="N160" s="212">
        <f>SUM('[1]様式２償還'!N160,'[1]様式2現物'!N160)</f>
        <v>285500</v>
      </c>
      <c r="O160" s="204">
        <f>SUM(I160:N160)</f>
        <v>6596426</v>
      </c>
      <c r="P160" s="208">
        <f>H160+O160</f>
        <v>6596426</v>
      </c>
      <c r="Q160" s="177"/>
    </row>
    <row r="161" spans="3:17" ht="17.25" customHeight="1">
      <c r="C161" s="201"/>
      <c r="D161" s="210" t="s">
        <v>102</v>
      </c>
      <c r="E161" s="214"/>
      <c r="F161" s="211">
        <f>SUM('[1]様式２償還'!F161,'[1]様式2現物'!F161)</f>
        <v>0</v>
      </c>
      <c r="G161" s="212">
        <f>SUM('[1]様式２償還'!G161,'[1]様式2現物'!G161)</f>
        <v>0</v>
      </c>
      <c r="H161" s="206">
        <f aca="true" t="shared" si="48" ref="H161:H168">SUM(F161:G161)</f>
        <v>0</v>
      </c>
      <c r="I161" s="213">
        <f>SUM('[1]様式２償還'!I161,'[1]様式2現物'!I161)</f>
        <v>0</v>
      </c>
      <c r="J161" s="247">
        <f>SUM('[1]様式２償還'!J161,'[1]様式2現物'!J161)</f>
        <v>0</v>
      </c>
      <c r="K161" s="211">
        <f>SUM('[1]様式２償還'!K161,'[1]様式2現物'!K161)</f>
        <v>0</v>
      </c>
      <c r="L161" s="211">
        <f>SUM('[1]様式２償還'!L161,'[1]様式2現物'!L161)</f>
        <v>0</v>
      </c>
      <c r="M161" s="211">
        <f>SUM('[1]様式２償還'!M161,'[1]様式2現物'!M161)</f>
        <v>0</v>
      </c>
      <c r="N161" s="212">
        <f>SUM('[1]様式２償還'!N161,'[1]様式2現物'!N161)</f>
        <v>0</v>
      </c>
      <c r="O161" s="204">
        <f aca="true" t="shared" si="49" ref="O161:O168">SUM(I161:N161)</f>
        <v>0</v>
      </c>
      <c r="P161" s="208">
        <f aca="true" t="shared" si="50" ref="P161:P168">H161+O161</f>
        <v>0</v>
      </c>
      <c r="Q161" s="177"/>
    </row>
    <row r="162" spans="3:17" ht="17.25" customHeight="1">
      <c r="C162" s="201"/>
      <c r="D162" s="210" t="s">
        <v>191</v>
      </c>
      <c r="E162" s="214"/>
      <c r="F162" s="211">
        <f>SUM('[1]様式２償還'!F162,'[1]様式2現物'!F162)</f>
        <v>0</v>
      </c>
      <c r="G162" s="212">
        <f>SUM('[1]様式２償還'!G162,'[1]様式2現物'!G162)</f>
        <v>0</v>
      </c>
      <c r="H162" s="206">
        <f t="shared" si="48"/>
        <v>0</v>
      </c>
      <c r="I162" s="213">
        <f>SUM('[1]様式２償還'!I162,'[1]様式2現物'!I162)</f>
        <v>0</v>
      </c>
      <c r="J162" s="247">
        <f>SUM('[1]様式２償還'!J162,'[1]様式2現物'!J162)</f>
        <v>32023626</v>
      </c>
      <c r="K162" s="211">
        <f>SUM('[1]様式２償還'!K162,'[1]様式2現物'!K162)</f>
        <v>22799482</v>
      </c>
      <c r="L162" s="211">
        <f>SUM('[1]様式２償還'!L162,'[1]様式2現物'!L162)</f>
        <v>27452926</v>
      </c>
      <c r="M162" s="211">
        <f>SUM('[1]様式２償還'!M162,'[1]様式2現物'!M162)</f>
        <v>14222274</v>
      </c>
      <c r="N162" s="212">
        <f>SUM('[1]様式２償還'!N162,'[1]様式2現物'!N162)</f>
        <v>8823641</v>
      </c>
      <c r="O162" s="204">
        <f t="shared" si="49"/>
        <v>105321949</v>
      </c>
      <c r="P162" s="208">
        <f t="shared" si="50"/>
        <v>105321949</v>
      </c>
      <c r="Q162" s="177"/>
    </row>
    <row r="163" spans="3:17" ht="17.25" customHeight="1">
      <c r="C163" s="201"/>
      <c r="D163" s="210" t="s">
        <v>103</v>
      </c>
      <c r="E163" s="214"/>
      <c r="F163" s="211">
        <f>SUM('[1]様式２償還'!F163,'[1]様式2現物'!F163)</f>
        <v>35980</v>
      </c>
      <c r="G163" s="212">
        <f>SUM('[1]様式２償還'!G163,'[1]様式2現物'!G163)</f>
        <v>720835</v>
      </c>
      <c r="H163" s="206">
        <f t="shared" si="48"/>
        <v>756815</v>
      </c>
      <c r="I163" s="213">
        <f>SUM('[1]様式２償還'!I163,'[1]様式2現物'!I163)</f>
        <v>0</v>
      </c>
      <c r="J163" s="247">
        <f>SUM('[1]様式２償還'!J163,'[1]様式2現物'!J163)</f>
        <v>3574965</v>
      </c>
      <c r="K163" s="211">
        <f>SUM('[1]様式２償還'!K163,'[1]様式2現物'!K163)</f>
        <v>2848139</v>
      </c>
      <c r="L163" s="211">
        <f>SUM('[1]様式２償還'!L163,'[1]様式2現物'!L163)</f>
        <v>7222352</v>
      </c>
      <c r="M163" s="211">
        <f>SUM('[1]様式２償還'!M163,'[1]様式2現物'!M163)</f>
        <v>4546230</v>
      </c>
      <c r="N163" s="212">
        <f>SUM('[1]様式２償還'!N163,'[1]様式2現物'!N163)</f>
        <v>4326851</v>
      </c>
      <c r="O163" s="204">
        <f t="shared" si="49"/>
        <v>22518537</v>
      </c>
      <c r="P163" s="208">
        <f t="shared" si="50"/>
        <v>23275352</v>
      </c>
      <c r="Q163" s="177"/>
    </row>
    <row r="164" spans="3:17" ht="17.25" customHeight="1">
      <c r="C164" s="201"/>
      <c r="D164" s="210" t="s">
        <v>104</v>
      </c>
      <c r="E164" s="214"/>
      <c r="F164" s="211">
        <f>SUM('[1]様式２償還'!F164,'[1]様式2現物'!F164)</f>
        <v>130323</v>
      </c>
      <c r="G164" s="212">
        <f>SUM('[1]様式２償還'!G164,'[1]様式2現物'!G164)</f>
        <v>437610</v>
      </c>
      <c r="H164" s="206">
        <f t="shared" si="48"/>
        <v>567933</v>
      </c>
      <c r="I164" s="213">
        <f>SUM('[1]様式２償還'!I164,'[1]様式2現物'!I164)</f>
        <v>0</v>
      </c>
      <c r="J164" s="247">
        <f>SUM('[1]様式２償還'!J164,'[1]様式2現物'!J164)</f>
        <v>2605252</v>
      </c>
      <c r="K164" s="211">
        <f>SUM('[1]様式２償還'!K164,'[1]様式2現物'!K164)</f>
        <v>1898452</v>
      </c>
      <c r="L164" s="211">
        <f>SUM('[1]様式２償還'!L164,'[1]様式2現物'!L164)</f>
        <v>2766158</v>
      </c>
      <c r="M164" s="211">
        <f>SUM('[1]様式２償還'!M164,'[1]様式2現物'!M164)</f>
        <v>4375443</v>
      </c>
      <c r="N164" s="212">
        <f>SUM('[1]様式２償還'!N164,'[1]様式2現物'!N164)</f>
        <v>1827026</v>
      </c>
      <c r="O164" s="204">
        <f t="shared" si="49"/>
        <v>13472331</v>
      </c>
      <c r="P164" s="208">
        <f t="shared" si="50"/>
        <v>14040264</v>
      </c>
      <c r="Q164" s="177"/>
    </row>
    <row r="165" spans="3:17" ht="17.25" customHeight="1">
      <c r="C165" s="201"/>
      <c r="D165" s="210" t="s">
        <v>105</v>
      </c>
      <c r="E165" s="214"/>
      <c r="F165" s="211">
        <f>SUM('[1]様式２償還'!F165,'[1]様式2現物'!F165)</f>
        <v>0</v>
      </c>
      <c r="G165" s="212">
        <f>SUM('[1]様式２償還'!G165,'[1]様式2現物'!G165)</f>
        <v>1441563</v>
      </c>
      <c r="H165" s="206">
        <f t="shared" si="48"/>
        <v>1441563</v>
      </c>
      <c r="I165" s="213">
        <f>SUM('[1]様式２償還'!I165,'[1]様式2現物'!I165)</f>
        <v>0</v>
      </c>
      <c r="J165" s="247">
        <f>SUM('[1]様式２償還'!J165,'[1]様式2現物'!J165)</f>
        <v>17327438</v>
      </c>
      <c r="K165" s="211">
        <f>SUM('[1]様式２償還'!K165,'[1]様式2現物'!K165)</f>
        <v>21394565</v>
      </c>
      <c r="L165" s="211">
        <f>SUM('[1]様式２償還'!L165,'[1]様式2現物'!L165)</f>
        <v>25332987</v>
      </c>
      <c r="M165" s="211">
        <f>SUM('[1]様式２償還'!M165,'[1]様式2現物'!M165)</f>
        <v>10509117</v>
      </c>
      <c r="N165" s="212">
        <f>SUM('[1]様式２償還'!N165,'[1]様式2現物'!N165)</f>
        <v>9434825</v>
      </c>
      <c r="O165" s="204">
        <f t="shared" si="49"/>
        <v>83998932</v>
      </c>
      <c r="P165" s="208">
        <f t="shared" si="50"/>
        <v>85440495</v>
      </c>
      <c r="Q165" s="177"/>
    </row>
    <row r="166" spans="3:17" ht="17.25" customHeight="1">
      <c r="C166" s="201"/>
      <c r="D166" s="210" t="s">
        <v>106</v>
      </c>
      <c r="E166" s="214"/>
      <c r="F166" s="211">
        <f>SUM('[1]様式２償還'!F166,'[1]様式2現物'!F166)</f>
        <v>0</v>
      </c>
      <c r="G166" s="212">
        <f>SUM('[1]様式２償還'!G166,'[1]様式2現物'!G166)</f>
        <v>0</v>
      </c>
      <c r="H166" s="206">
        <f t="shared" si="48"/>
        <v>0</v>
      </c>
      <c r="I166" s="213">
        <f>SUM('[1]様式２償還'!I166,'[1]様式2現物'!I166)</f>
        <v>0</v>
      </c>
      <c r="J166" s="247">
        <f>SUM('[1]様式２償還'!J166,'[1]様式2現物'!J166)</f>
        <v>0</v>
      </c>
      <c r="K166" s="211">
        <f>SUM('[1]様式２償還'!K166,'[1]様式2現物'!K166)</f>
        <v>0</v>
      </c>
      <c r="L166" s="211">
        <f>SUM('[1]様式２償還'!L166,'[1]様式2現物'!L166)</f>
        <v>0</v>
      </c>
      <c r="M166" s="211">
        <f>SUM('[1]様式２償還'!M166,'[1]様式2現物'!M166)</f>
        <v>0</v>
      </c>
      <c r="N166" s="212">
        <f>SUM('[1]様式２償還'!N166,'[1]様式2現物'!N166)</f>
        <v>0</v>
      </c>
      <c r="O166" s="204">
        <f t="shared" si="49"/>
        <v>0</v>
      </c>
      <c r="P166" s="208">
        <f t="shared" si="50"/>
        <v>0</v>
      </c>
      <c r="Q166" s="177"/>
    </row>
    <row r="167" spans="3:17" ht="17.25" customHeight="1">
      <c r="C167" s="201"/>
      <c r="D167" s="210" t="s">
        <v>107</v>
      </c>
      <c r="E167" s="258"/>
      <c r="F167" s="211">
        <f>SUM('[1]様式２償還'!F167,'[1]様式2現物'!F167)</f>
        <v>0</v>
      </c>
      <c r="G167" s="212">
        <f>SUM('[1]様式２償還'!G167,'[1]様式2現物'!G167)</f>
        <v>0</v>
      </c>
      <c r="H167" s="206">
        <f t="shared" si="48"/>
        <v>0</v>
      </c>
      <c r="I167" s="213">
        <f>SUM('[1]様式２償還'!I167,'[1]様式2現物'!I167)</f>
        <v>0</v>
      </c>
      <c r="J167" s="247">
        <f>SUM('[1]様式２償還'!J167,'[1]様式2現物'!J167)</f>
        <v>225477</v>
      </c>
      <c r="K167" s="211">
        <f>SUM('[1]様式２償還'!K167,'[1]様式2現物'!K167)</f>
        <v>501851</v>
      </c>
      <c r="L167" s="211">
        <f>SUM('[1]様式２償還'!L167,'[1]様式2現物'!L167)</f>
        <v>2374404</v>
      </c>
      <c r="M167" s="211">
        <f>SUM('[1]様式２償還'!M167,'[1]様式2現物'!M167)</f>
        <v>4688144</v>
      </c>
      <c r="N167" s="212">
        <f>SUM('[1]様式２償還'!N167,'[1]様式2現物'!N167)</f>
        <v>6183203</v>
      </c>
      <c r="O167" s="204">
        <f t="shared" si="49"/>
        <v>13973079</v>
      </c>
      <c r="P167" s="208">
        <f t="shared" si="50"/>
        <v>13973079</v>
      </c>
      <c r="Q167" s="177"/>
    </row>
    <row r="168" spans="3:17" ht="17.25" customHeight="1">
      <c r="C168" s="228"/>
      <c r="D168" s="229" t="s">
        <v>192</v>
      </c>
      <c r="E168" s="223"/>
      <c r="F168" s="211">
        <f>SUM('[1]様式２償還'!F168,'[1]様式2現物'!F168)</f>
        <v>0</v>
      </c>
      <c r="G168" s="212">
        <f>SUM('[1]様式２償還'!G168,'[1]様式2現物'!G168)</f>
        <v>0</v>
      </c>
      <c r="H168" s="206">
        <f t="shared" si="48"/>
        <v>0</v>
      </c>
      <c r="I168" s="213">
        <f>SUM('[1]様式２償還'!I168,'[1]様式2現物'!I168)</f>
        <v>0</v>
      </c>
      <c r="J168" s="247">
        <f>SUM('[1]様式２償還'!J168,'[1]様式2現物'!J168)</f>
        <v>0</v>
      </c>
      <c r="K168" s="211">
        <f>SUM('[1]様式２償還'!K168,'[1]様式2現物'!K168)</f>
        <v>0</v>
      </c>
      <c r="L168" s="211">
        <f>SUM('[1]様式２償還'!L168,'[1]様式2現物'!L168)</f>
        <v>0</v>
      </c>
      <c r="M168" s="211">
        <f>SUM('[1]様式２償還'!M168,'[1]様式2現物'!M168)</f>
        <v>0</v>
      </c>
      <c r="N168" s="212">
        <f>SUM('[1]様式２償還'!N168,'[1]様式2現物'!N168)</f>
        <v>0</v>
      </c>
      <c r="O168" s="282">
        <f t="shared" si="49"/>
        <v>0</v>
      </c>
      <c r="P168" s="225">
        <f t="shared" si="50"/>
        <v>0</v>
      </c>
      <c r="Q168" s="177"/>
    </row>
    <row r="169" spans="3:17" ht="17.25" customHeight="1">
      <c r="C169" s="201" t="s">
        <v>193</v>
      </c>
      <c r="D169" s="203"/>
      <c r="E169" s="203"/>
      <c r="F169" s="197">
        <f>SUM(F170:F172)</f>
        <v>0</v>
      </c>
      <c r="G169" s="197">
        <f>SUM(G170:G172)</f>
        <v>0</v>
      </c>
      <c r="H169" s="198">
        <f>SUM(H170:H172)</f>
        <v>0</v>
      </c>
      <c r="I169" s="245">
        <f>SUM(I170:I172)</f>
        <v>0</v>
      </c>
      <c r="J169" s="245">
        <f aca="true" t="shared" si="51" ref="J169:P169">SUM(J170:J172)</f>
        <v>38290322</v>
      </c>
      <c r="K169" s="196">
        <f t="shared" si="51"/>
        <v>59165335</v>
      </c>
      <c r="L169" s="196">
        <f t="shared" si="51"/>
        <v>201876220</v>
      </c>
      <c r="M169" s="196">
        <f t="shared" si="51"/>
        <v>184086905</v>
      </c>
      <c r="N169" s="197">
        <f t="shared" si="51"/>
        <v>193291907</v>
      </c>
      <c r="O169" s="196">
        <f t="shared" si="51"/>
        <v>676710689</v>
      </c>
      <c r="P169" s="200">
        <f t="shared" si="51"/>
        <v>676710689</v>
      </c>
      <c r="Q169" s="177"/>
    </row>
    <row r="170" spans="3:17" ht="17.25" customHeight="1">
      <c r="C170" s="201"/>
      <c r="D170" s="217" t="s">
        <v>31</v>
      </c>
      <c r="E170" s="217"/>
      <c r="F170" s="212">
        <f>SUM('[1]様式２償還'!F170,'[1]様式2現物'!F170)</f>
        <v>0</v>
      </c>
      <c r="G170" s="212">
        <f>SUM('[1]様式２償還'!G170,'[1]様式2現物'!G170)</f>
        <v>0</v>
      </c>
      <c r="H170" s="206">
        <f>SUM(F170:G170)</f>
        <v>0</v>
      </c>
      <c r="I170" s="247">
        <f>SUM('[1]様式２償還'!I170,'[1]様式2現物'!I170)</f>
        <v>0</v>
      </c>
      <c r="J170" s="247">
        <f>SUM('[1]様式２償還'!J170,'[1]様式2現物'!J170)</f>
        <v>3437466</v>
      </c>
      <c r="K170" s="211">
        <f>SUM('[1]様式２償還'!K170,'[1]様式2現物'!K170)</f>
        <v>14650549</v>
      </c>
      <c r="L170" s="211">
        <f>SUM('[1]様式２償還'!L170,'[1]様式2現物'!L170)</f>
        <v>130235402</v>
      </c>
      <c r="M170" s="211">
        <f>SUM('[1]様式２償還'!M170,'[1]様式2現物'!M170)</f>
        <v>128186119</v>
      </c>
      <c r="N170" s="212">
        <f>SUM('[1]様式２償還'!N170,'[1]様式2現物'!N170)</f>
        <v>123356188</v>
      </c>
      <c r="O170" s="204">
        <f t="shared" si="42"/>
        <v>399865724</v>
      </c>
      <c r="P170" s="208">
        <f t="shared" si="43"/>
        <v>399865724</v>
      </c>
      <c r="Q170" s="177"/>
    </row>
    <row r="171" spans="3:17" ht="17.25" customHeight="1">
      <c r="C171" s="201"/>
      <c r="D171" s="217" t="s">
        <v>32</v>
      </c>
      <c r="E171" s="217"/>
      <c r="F171" s="211">
        <f>SUM('[1]様式２償還'!F171,'[1]様式2現物'!F171)</f>
        <v>0</v>
      </c>
      <c r="G171" s="212">
        <f>SUM('[1]様式２償還'!G171,'[1]様式2現物'!G171)</f>
        <v>0</v>
      </c>
      <c r="H171" s="206">
        <f>SUM(F171:G171)</f>
        <v>0</v>
      </c>
      <c r="I171" s="247">
        <f>SUM('[1]様式２償還'!I171,'[1]様式2現物'!I171)</f>
        <v>0</v>
      </c>
      <c r="J171" s="247">
        <f>SUM('[1]様式２償還'!J171,'[1]様式2現物'!J171)</f>
        <v>34852856</v>
      </c>
      <c r="K171" s="211">
        <f>SUM('[1]様式２償還'!K171,'[1]様式2現物'!K171)</f>
        <v>44514786</v>
      </c>
      <c r="L171" s="211">
        <f>SUM('[1]様式２償還'!L171,'[1]様式2現物'!L171)</f>
        <v>70610586</v>
      </c>
      <c r="M171" s="211">
        <f>SUM('[1]様式２償還'!M171,'[1]様式2現物'!M171)</f>
        <v>50882300</v>
      </c>
      <c r="N171" s="212">
        <f>SUM('[1]様式２償還'!N171,'[1]様式2現物'!N171)</f>
        <v>48288651</v>
      </c>
      <c r="O171" s="204">
        <f t="shared" si="42"/>
        <v>249149179</v>
      </c>
      <c r="P171" s="208">
        <f t="shared" si="43"/>
        <v>249149179</v>
      </c>
      <c r="Q171" s="177"/>
    </row>
    <row r="172" spans="3:17" ht="17.25" customHeight="1">
      <c r="C172" s="201"/>
      <c r="D172" s="230" t="s">
        <v>108</v>
      </c>
      <c r="E172" s="230"/>
      <c r="F172" s="364">
        <f>SUM('[1]様式２償還'!F172,'[1]様式2現物'!F172)</f>
        <v>0</v>
      </c>
      <c r="G172" s="365">
        <f>SUM('[1]様式２償還'!G172,'[1]様式2現物'!G172)</f>
        <v>0</v>
      </c>
      <c r="H172" s="231">
        <f>SUM(F172:G172)</f>
        <v>0</v>
      </c>
      <c r="I172" s="371">
        <f>SUM('[1]様式２償還'!I172,'[1]様式2現物'!I172)</f>
        <v>0</v>
      </c>
      <c r="J172" s="371">
        <f>SUM('[1]様式２償還'!J172,'[1]様式2現物'!J172)</f>
        <v>0</v>
      </c>
      <c r="K172" s="367">
        <f>SUM('[1]様式２償還'!K172,'[1]様式2現物'!K172)</f>
        <v>0</v>
      </c>
      <c r="L172" s="367">
        <f>SUM('[1]様式２償還'!L172,'[1]様式2現物'!L172)</f>
        <v>1030232</v>
      </c>
      <c r="M172" s="367">
        <f>SUM('[1]様式２償還'!M172,'[1]様式2現物'!M172)</f>
        <v>5018486</v>
      </c>
      <c r="N172" s="366">
        <f>SUM('[1]様式２償還'!N172,'[1]様式2現物'!N172)</f>
        <v>21647068</v>
      </c>
      <c r="O172" s="232">
        <f t="shared" si="42"/>
        <v>27695786</v>
      </c>
      <c r="P172" s="233">
        <f t="shared" si="43"/>
        <v>27695786</v>
      </c>
      <c r="Q172" s="177"/>
    </row>
    <row r="173" spans="3:17" ht="17.25" customHeight="1" thickBot="1">
      <c r="C173" s="234" t="s">
        <v>194</v>
      </c>
      <c r="D173" s="235"/>
      <c r="E173" s="235"/>
      <c r="F173" s="236">
        <f aca="true" t="shared" si="52" ref="F173:P173">F139+F159+F169</f>
        <v>51233792</v>
      </c>
      <c r="G173" s="237">
        <f t="shared" si="52"/>
        <v>85818799</v>
      </c>
      <c r="H173" s="238">
        <f t="shared" si="52"/>
        <v>137052591</v>
      </c>
      <c r="I173" s="239">
        <f t="shared" si="52"/>
        <v>0</v>
      </c>
      <c r="J173" s="248">
        <f t="shared" si="52"/>
        <v>387716926</v>
      </c>
      <c r="K173" s="236">
        <f t="shared" si="52"/>
        <v>339391842</v>
      </c>
      <c r="L173" s="236">
        <f t="shared" si="52"/>
        <v>545458486</v>
      </c>
      <c r="M173" s="236">
        <f t="shared" si="52"/>
        <v>400399433</v>
      </c>
      <c r="N173" s="237">
        <f t="shared" si="52"/>
        <v>416015709</v>
      </c>
      <c r="O173" s="236">
        <f t="shared" si="52"/>
        <v>2088982396</v>
      </c>
      <c r="P173" s="240">
        <f t="shared" si="52"/>
        <v>2226034987</v>
      </c>
      <c r="Q173" s="177"/>
    </row>
    <row r="174" ht="13.5">
      <c r="Q174" s="177"/>
    </row>
  </sheetData>
  <sheetProtection/>
  <printOptions/>
  <pageMargins left="0.787" right="0.787" top="0.984" bottom="0.984" header="0.512" footer="0.512"/>
  <pageSetup horizontalDpi="600" verticalDpi="600" orientation="landscape" paperSize="9" scale="65" r:id="rId2"/>
  <rowBreaks count="3" manualBreakCount="3">
    <brk id="43" max="15" man="1"/>
    <brk id="86" max="15" man="1"/>
    <brk id="130" max="1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44"/>
  <sheetViews>
    <sheetView view="pageBreakPreview" zoomScaleNormal="80" zoomScaleSheetLayoutView="100" zoomScalePageLayoutView="0" workbookViewId="0" topLeftCell="E1">
      <selection activeCell="I47" sqref="I47"/>
    </sheetView>
  </sheetViews>
  <sheetFormatPr defaultColWidth="8.00390625" defaultRowHeight="13.5"/>
  <cols>
    <col min="1" max="5" width="1.4921875" style="121" customWidth="1"/>
    <col min="6" max="6" width="33.625" style="121" customWidth="1"/>
    <col min="7" max="12" width="10.375" style="121" customWidth="1"/>
    <col min="13" max="13" width="11.75390625" style="121" bestFit="1" customWidth="1"/>
    <col min="14" max="17" width="10.375" style="121" customWidth="1"/>
    <col min="18" max="18" width="1.4921875" style="121" customWidth="1"/>
    <col min="19" max="16384" width="8.00390625" style="121" customWidth="1"/>
  </cols>
  <sheetData>
    <row r="1" s="114" customFormat="1" ht="17.25">
      <c r="A1" s="113" t="s">
        <v>87</v>
      </c>
    </row>
    <row r="2" spans="1:18" s="114" customFormat="1" ht="24" customHeight="1">
      <c r="A2" s="115" t="s">
        <v>16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7"/>
      <c r="N2" s="117"/>
      <c r="O2" s="117"/>
      <c r="P2" s="117"/>
      <c r="Q2" s="117"/>
      <c r="R2" s="117"/>
    </row>
    <row r="3" spans="1:18" s="114" customFormat="1" ht="21" customHeight="1">
      <c r="A3" s="117" t="str">
        <f>'様式１'!A5</f>
        <v>平成３０年１月月報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</row>
    <row r="4" spans="1:12" s="119" customFormat="1" ht="13.5">
      <c r="A4" s="118"/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</row>
    <row r="5" spans="1:5" ht="17.25">
      <c r="A5" s="120" t="s">
        <v>62</v>
      </c>
      <c r="B5" s="120"/>
      <c r="C5" s="120"/>
      <c r="D5" s="120"/>
      <c r="E5" s="120"/>
    </row>
    <row r="6" spans="2:3" ht="14.25">
      <c r="B6" s="122" t="s">
        <v>71</v>
      </c>
      <c r="C6" s="122"/>
    </row>
    <row r="7" spans="2:4" ht="15" thickBot="1">
      <c r="B7" s="122"/>
      <c r="C7" s="122"/>
      <c r="D7" s="123" t="s">
        <v>88</v>
      </c>
    </row>
    <row r="8" spans="3:17" ht="12">
      <c r="C8" s="335" t="s">
        <v>67</v>
      </c>
      <c r="D8" s="336"/>
      <c r="E8" s="336"/>
      <c r="F8" s="337"/>
      <c r="G8" s="347" t="s">
        <v>46</v>
      </c>
      <c r="H8" s="348"/>
      <c r="I8" s="349"/>
      <c r="J8" s="350" t="s">
        <v>47</v>
      </c>
      <c r="K8" s="348"/>
      <c r="L8" s="348"/>
      <c r="M8" s="348"/>
      <c r="N8" s="348"/>
      <c r="O8" s="348"/>
      <c r="P8" s="348"/>
      <c r="Q8" s="333" t="s">
        <v>44</v>
      </c>
    </row>
    <row r="9" spans="3:17" ht="24.75" customHeight="1">
      <c r="C9" s="338"/>
      <c r="D9" s="339"/>
      <c r="E9" s="339"/>
      <c r="F9" s="340"/>
      <c r="G9" s="124" t="s">
        <v>65</v>
      </c>
      <c r="H9" s="125" t="s">
        <v>66</v>
      </c>
      <c r="I9" s="126" t="s">
        <v>42</v>
      </c>
      <c r="J9" s="127" t="s">
        <v>43</v>
      </c>
      <c r="K9" s="125" t="s">
        <v>10</v>
      </c>
      <c r="L9" s="124" t="s">
        <v>11</v>
      </c>
      <c r="M9" s="124" t="s">
        <v>12</v>
      </c>
      <c r="N9" s="124" t="s">
        <v>13</v>
      </c>
      <c r="O9" s="125" t="s">
        <v>14</v>
      </c>
      <c r="P9" s="128" t="s">
        <v>2</v>
      </c>
      <c r="Q9" s="334"/>
    </row>
    <row r="10" spans="3:17" ht="14.25" customHeight="1">
      <c r="C10" s="129" t="s">
        <v>63</v>
      </c>
      <c r="D10" s="130"/>
      <c r="E10" s="130"/>
      <c r="F10" s="130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2"/>
    </row>
    <row r="11" spans="3:17" ht="14.25" customHeight="1">
      <c r="C11" s="133"/>
      <c r="D11" s="134" t="s">
        <v>77</v>
      </c>
      <c r="E11" s="135"/>
      <c r="F11" s="136"/>
      <c r="G11" s="138">
        <f aca="true" t="shared" si="0" ref="G11:Q11">SUM(G12:G18)</f>
        <v>4</v>
      </c>
      <c r="H11" s="138">
        <f t="shared" si="0"/>
        <v>11</v>
      </c>
      <c r="I11" s="139">
        <f t="shared" si="0"/>
        <v>15</v>
      </c>
      <c r="J11" s="140">
        <f t="shared" si="0"/>
        <v>0</v>
      </c>
      <c r="K11" s="138">
        <f t="shared" si="0"/>
        <v>167</v>
      </c>
      <c r="L11" s="138">
        <f t="shared" si="0"/>
        <v>235</v>
      </c>
      <c r="M11" s="138">
        <f t="shared" si="0"/>
        <v>631</v>
      </c>
      <c r="N11" s="138">
        <f t="shared" si="0"/>
        <v>498</v>
      </c>
      <c r="O11" s="138">
        <f t="shared" si="0"/>
        <v>415</v>
      </c>
      <c r="P11" s="139">
        <f>SUM(P12:P18)</f>
        <v>1946</v>
      </c>
      <c r="Q11" s="141">
        <f t="shared" si="0"/>
        <v>1961</v>
      </c>
    </row>
    <row r="12" spans="3:17" ht="14.25" customHeight="1">
      <c r="C12" s="133"/>
      <c r="D12" s="142"/>
      <c r="E12" s="143" t="s">
        <v>72</v>
      </c>
      <c r="F12" s="144"/>
      <c r="G12" s="137">
        <v>0</v>
      </c>
      <c r="H12" s="137">
        <v>0</v>
      </c>
      <c r="I12" s="145">
        <f aca="true" t="shared" si="1" ref="I12:I18">SUM(G12:H12)</f>
        <v>0</v>
      </c>
      <c r="J12" s="146"/>
      <c r="K12" s="264">
        <v>12</v>
      </c>
      <c r="L12" s="138">
        <v>57</v>
      </c>
      <c r="M12" s="138">
        <v>365</v>
      </c>
      <c r="N12" s="138">
        <v>311</v>
      </c>
      <c r="O12" s="138">
        <v>263</v>
      </c>
      <c r="P12" s="145">
        <f aca="true" t="shared" si="2" ref="P12:P18">SUM(J12:O12)</f>
        <v>1008</v>
      </c>
      <c r="Q12" s="147">
        <f aca="true" t="shared" si="3" ref="Q12:Q18">I12+P12</f>
        <v>1008</v>
      </c>
    </row>
    <row r="13" spans="3:17" ht="14.25" customHeight="1">
      <c r="C13" s="133"/>
      <c r="D13" s="148"/>
      <c r="E13" s="143" t="s">
        <v>32</v>
      </c>
      <c r="F13" s="144"/>
      <c r="G13" s="137">
        <v>0</v>
      </c>
      <c r="H13" s="137">
        <v>0</v>
      </c>
      <c r="I13" s="145">
        <f t="shared" si="1"/>
        <v>0</v>
      </c>
      <c r="J13" s="146"/>
      <c r="K13" s="264">
        <v>80</v>
      </c>
      <c r="L13" s="138">
        <v>99</v>
      </c>
      <c r="M13" s="138">
        <v>138</v>
      </c>
      <c r="N13" s="138">
        <v>89</v>
      </c>
      <c r="O13" s="138">
        <v>77</v>
      </c>
      <c r="P13" s="145">
        <f t="shared" si="2"/>
        <v>483</v>
      </c>
      <c r="Q13" s="147">
        <f t="shared" si="3"/>
        <v>483</v>
      </c>
    </row>
    <row r="14" spans="3:17" ht="14.25" customHeight="1">
      <c r="C14" s="133"/>
      <c r="D14" s="142"/>
      <c r="E14" s="143" t="s">
        <v>73</v>
      </c>
      <c r="F14" s="144"/>
      <c r="G14" s="137">
        <v>0</v>
      </c>
      <c r="H14" s="137">
        <v>0</v>
      </c>
      <c r="I14" s="145">
        <f t="shared" si="1"/>
        <v>0</v>
      </c>
      <c r="J14" s="146"/>
      <c r="K14" s="264">
        <v>0</v>
      </c>
      <c r="L14" s="138">
        <v>0</v>
      </c>
      <c r="M14" s="138">
        <v>0</v>
      </c>
      <c r="N14" s="138">
        <v>8</v>
      </c>
      <c r="O14" s="138">
        <v>30</v>
      </c>
      <c r="P14" s="145">
        <f t="shared" si="2"/>
        <v>38</v>
      </c>
      <c r="Q14" s="147">
        <f t="shared" si="3"/>
        <v>38</v>
      </c>
    </row>
    <row r="15" spans="3:17" ht="14.25" customHeight="1">
      <c r="C15" s="133"/>
      <c r="D15" s="142"/>
      <c r="E15" s="341" t="s">
        <v>68</v>
      </c>
      <c r="F15" s="342"/>
      <c r="G15" s="137">
        <v>0</v>
      </c>
      <c r="H15" s="137">
        <v>0</v>
      </c>
      <c r="I15" s="145">
        <f t="shared" si="1"/>
        <v>0</v>
      </c>
      <c r="J15" s="146"/>
      <c r="K15" s="264">
        <v>1</v>
      </c>
      <c r="L15" s="138">
        <v>2</v>
      </c>
      <c r="M15" s="138">
        <v>7</v>
      </c>
      <c r="N15" s="138">
        <v>7</v>
      </c>
      <c r="O15" s="138">
        <v>10</v>
      </c>
      <c r="P15" s="145">
        <f t="shared" si="2"/>
        <v>27</v>
      </c>
      <c r="Q15" s="147">
        <f t="shared" si="3"/>
        <v>27</v>
      </c>
    </row>
    <row r="16" spans="3:17" ht="14.25" customHeight="1">
      <c r="C16" s="133"/>
      <c r="D16" s="142"/>
      <c r="E16" s="143" t="s">
        <v>74</v>
      </c>
      <c r="F16" s="144"/>
      <c r="G16" s="138">
        <v>4</v>
      </c>
      <c r="H16" s="138">
        <v>11</v>
      </c>
      <c r="I16" s="145">
        <f t="shared" si="1"/>
        <v>15</v>
      </c>
      <c r="J16" s="149">
        <v>0</v>
      </c>
      <c r="K16" s="264">
        <v>70</v>
      </c>
      <c r="L16" s="138">
        <v>76</v>
      </c>
      <c r="M16" s="138">
        <v>108</v>
      </c>
      <c r="N16" s="138">
        <v>74</v>
      </c>
      <c r="O16" s="138">
        <v>29</v>
      </c>
      <c r="P16" s="145">
        <f t="shared" si="2"/>
        <v>357</v>
      </c>
      <c r="Q16" s="147">
        <f t="shared" si="3"/>
        <v>372</v>
      </c>
    </row>
    <row r="17" spans="3:17" ht="14.25" customHeight="1">
      <c r="C17" s="133"/>
      <c r="D17" s="142"/>
      <c r="E17" s="341" t="s">
        <v>69</v>
      </c>
      <c r="F17" s="342"/>
      <c r="G17" s="265">
        <v>0</v>
      </c>
      <c r="H17" s="265">
        <v>0</v>
      </c>
      <c r="I17" s="145">
        <f t="shared" si="1"/>
        <v>0</v>
      </c>
      <c r="J17" s="151">
        <v>0</v>
      </c>
      <c r="K17" s="266">
        <v>4</v>
      </c>
      <c r="L17" s="265">
        <v>1</v>
      </c>
      <c r="M17" s="265">
        <v>12</v>
      </c>
      <c r="N17" s="265">
        <v>9</v>
      </c>
      <c r="O17" s="265">
        <v>6</v>
      </c>
      <c r="P17" s="150">
        <f t="shared" si="2"/>
        <v>32</v>
      </c>
      <c r="Q17" s="152">
        <f t="shared" si="3"/>
        <v>32</v>
      </c>
    </row>
    <row r="18" spans="3:17" ht="14.25" customHeight="1">
      <c r="C18" s="133"/>
      <c r="D18" s="153"/>
      <c r="E18" s="343" t="s">
        <v>70</v>
      </c>
      <c r="F18" s="344"/>
      <c r="G18" s="267">
        <v>0</v>
      </c>
      <c r="H18" s="267">
        <v>0</v>
      </c>
      <c r="I18" s="154">
        <f t="shared" si="1"/>
        <v>0</v>
      </c>
      <c r="J18" s="155">
        <v>0</v>
      </c>
      <c r="K18" s="268">
        <v>0</v>
      </c>
      <c r="L18" s="267">
        <v>0</v>
      </c>
      <c r="M18" s="267">
        <v>1</v>
      </c>
      <c r="N18" s="267">
        <v>0</v>
      </c>
      <c r="O18" s="267">
        <v>0</v>
      </c>
      <c r="P18" s="154">
        <f t="shared" si="2"/>
        <v>1</v>
      </c>
      <c r="Q18" s="156">
        <f t="shared" si="3"/>
        <v>1</v>
      </c>
    </row>
    <row r="19" spans="3:17" ht="14.25" customHeight="1">
      <c r="C19" s="133"/>
      <c r="D19" s="157" t="s">
        <v>75</v>
      </c>
      <c r="E19" s="250"/>
      <c r="F19" s="136"/>
      <c r="G19" s="251">
        <f aca="true" t="shared" si="4" ref="G19:Q19">SUM(G20:G26)</f>
        <v>4</v>
      </c>
      <c r="H19" s="251">
        <f t="shared" si="4"/>
        <v>11</v>
      </c>
      <c r="I19" s="252">
        <f t="shared" si="4"/>
        <v>15</v>
      </c>
      <c r="J19" s="253">
        <f t="shared" si="4"/>
        <v>0</v>
      </c>
      <c r="K19" s="254">
        <f t="shared" si="4"/>
        <v>92</v>
      </c>
      <c r="L19" s="251">
        <f t="shared" si="4"/>
        <v>151</v>
      </c>
      <c r="M19" s="251">
        <f t="shared" si="4"/>
        <v>509</v>
      </c>
      <c r="N19" s="251">
        <f t="shared" si="4"/>
        <v>407</v>
      </c>
      <c r="O19" s="251">
        <f t="shared" si="4"/>
        <v>324</v>
      </c>
      <c r="P19" s="252">
        <f t="shared" si="4"/>
        <v>1483</v>
      </c>
      <c r="Q19" s="255">
        <f t="shared" si="4"/>
        <v>1498</v>
      </c>
    </row>
    <row r="20" spans="3:17" ht="14.25" customHeight="1">
      <c r="C20" s="133"/>
      <c r="D20" s="142"/>
      <c r="E20" s="143" t="s">
        <v>72</v>
      </c>
      <c r="F20" s="144"/>
      <c r="G20" s="137">
        <v>0</v>
      </c>
      <c r="H20" s="137">
        <v>0</v>
      </c>
      <c r="I20" s="145">
        <f aca="true" t="shared" si="5" ref="I20:I26">SUM(G20:H20)</f>
        <v>0</v>
      </c>
      <c r="J20" s="146"/>
      <c r="K20" s="264">
        <v>12</v>
      </c>
      <c r="L20" s="138">
        <v>57</v>
      </c>
      <c r="M20" s="138">
        <v>367</v>
      </c>
      <c r="N20" s="138">
        <v>310</v>
      </c>
      <c r="O20" s="138">
        <v>267</v>
      </c>
      <c r="P20" s="145">
        <f>SUM(J20:O20)</f>
        <v>1013</v>
      </c>
      <c r="Q20" s="147">
        <f aca="true" t="shared" si="6" ref="Q20:Q26">I20+P20</f>
        <v>1013</v>
      </c>
    </row>
    <row r="21" spans="3:17" ht="14.25" customHeight="1">
      <c r="C21" s="133"/>
      <c r="D21" s="148"/>
      <c r="E21" s="143" t="s">
        <v>32</v>
      </c>
      <c r="F21" s="144"/>
      <c r="G21" s="137">
        <v>0</v>
      </c>
      <c r="H21" s="137">
        <v>0</v>
      </c>
      <c r="I21" s="145">
        <f t="shared" si="5"/>
        <v>0</v>
      </c>
      <c r="J21" s="146"/>
      <c r="K21" s="264">
        <v>9</v>
      </c>
      <c r="L21" s="138">
        <v>18</v>
      </c>
      <c r="M21" s="138">
        <v>27</v>
      </c>
      <c r="N21" s="138">
        <v>9</v>
      </c>
      <c r="O21" s="138">
        <v>11</v>
      </c>
      <c r="P21" s="145">
        <f aca="true" t="shared" si="7" ref="P21:P26">SUM(J21:O21)</f>
        <v>74</v>
      </c>
      <c r="Q21" s="147">
        <f t="shared" si="6"/>
        <v>74</v>
      </c>
    </row>
    <row r="22" spans="3:17" ht="14.25" customHeight="1">
      <c r="C22" s="133"/>
      <c r="D22" s="142"/>
      <c r="E22" s="143" t="s">
        <v>73</v>
      </c>
      <c r="F22" s="144"/>
      <c r="G22" s="137">
        <v>0</v>
      </c>
      <c r="H22" s="137">
        <v>0</v>
      </c>
      <c r="I22" s="145">
        <f t="shared" si="5"/>
        <v>0</v>
      </c>
      <c r="J22" s="146"/>
      <c r="K22" s="264">
        <v>0</v>
      </c>
      <c r="L22" s="138">
        <v>0</v>
      </c>
      <c r="M22" s="138">
        <v>0</v>
      </c>
      <c r="N22" s="138">
        <v>4</v>
      </c>
      <c r="O22" s="138">
        <v>5</v>
      </c>
      <c r="P22" s="145">
        <f t="shared" si="7"/>
        <v>9</v>
      </c>
      <c r="Q22" s="147">
        <f t="shared" si="6"/>
        <v>9</v>
      </c>
    </row>
    <row r="23" spans="3:17" ht="14.25" customHeight="1">
      <c r="C23" s="133"/>
      <c r="D23" s="142"/>
      <c r="E23" s="341" t="s">
        <v>68</v>
      </c>
      <c r="F23" s="342"/>
      <c r="G23" s="137">
        <v>0</v>
      </c>
      <c r="H23" s="137">
        <v>0</v>
      </c>
      <c r="I23" s="145">
        <f t="shared" si="5"/>
        <v>0</v>
      </c>
      <c r="J23" s="146"/>
      <c r="K23" s="264">
        <v>1</v>
      </c>
      <c r="L23" s="138">
        <v>2</v>
      </c>
      <c r="M23" s="138">
        <v>7</v>
      </c>
      <c r="N23" s="138">
        <v>7</v>
      </c>
      <c r="O23" s="138">
        <v>10</v>
      </c>
      <c r="P23" s="145">
        <f t="shared" si="7"/>
        <v>27</v>
      </c>
      <c r="Q23" s="147">
        <f t="shared" si="6"/>
        <v>27</v>
      </c>
    </row>
    <row r="24" spans="3:17" ht="14.25" customHeight="1">
      <c r="C24" s="133"/>
      <c r="D24" s="142"/>
      <c r="E24" s="143" t="s">
        <v>74</v>
      </c>
      <c r="F24" s="144"/>
      <c r="G24" s="138">
        <v>4</v>
      </c>
      <c r="H24" s="138">
        <v>11</v>
      </c>
      <c r="I24" s="145">
        <f t="shared" si="5"/>
        <v>15</v>
      </c>
      <c r="J24" s="149">
        <v>0</v>
      </c>
      <c r="K24" s="264">
        <v>69</v>
      </c>
      <c r="L24" s="138">
        <v>74</v>
      </c>
      <c r="M24" s="138">
        <v>105</v>
      </c>
      <c r="N24" s="138">
        <v>74</v>
      </c>
      <c r="O24" s="138">
        <v>30</v>
      </c>
      <c r="P24" s="145">
        <f t="shared" si="7"/>
        <v>352</v>
      </c>
      <c r="Q24" s="147">
        <f t="shared" si="6"/>
        <v>367</v>
      </c>
    </row>
    <row r="25" spans="3:17" ht="14.25" customHeight="1">
      <c r="C25" s="133"/>
      <c r="D25" s="142"/>
      <c r="E25" s="341" t="s">
        <v>69</v>
      </c>
      <c r="F25" s="342"/>
      <c r="G25" s="265">
        <v>0</v>
      </c>
      <c r="H25" s="265">
        <v>0</v>
      </c>
      <c r="I25" s="150">
        <f t="shared" si="5"/>
        <v>0</v>
      </c>
      <c r="J25" s="151">
        <v>0</v>
      </c>
      <c r="K25" s="266">
        <v>1</v>
      </c>
      <c r="L25" s="265">
        <v>0</v>
      </c>
      <c r="M25" s="265">
        <v>3</v>
      </c>
      <c r="N25" s="265">
        <v>3</v>
      </c>
      <c r="O25" s="265">
        <v>1</v>
      </c>
      <c r="P25" s="145">
        <f t="shared" si="7"/>
        <v>8</v>
      </c>
      <c r="Q25" s="152">
        <f t="shared" si="6"/>
        <v>8</v>
      </c>
    </row>
    <row r="26" spans="3:17" ht="14.25" customHeight="1" thickBot="1">
      <c r="C26" s="158"/>
      <c r="D26" s="159"/>
      <c r="E26" s="345" t="s">
        <v>70</v>
      </c>
      <c r="F26" s="346"/>
      <c r="G26" s="269">
        <v>0</v>
      </c>
      <c r="H26" s="269">
        <v>0</v>
      </c>
      <c r="I26" s="160">
        <f t="shared" si="5"/>
        <v>0</v>
      </c>
      <c r="J26" s="161">
        <v>0</v>
      </c>
      <c r="K26" s="270">
        <v>0</v>
      </c>
      <c r="L26" s="269">
        <v>0</v>
      </c>
      <c r="M26" s="269">
        <v>0</v>
      </c>
      <c r="N26" s="269">
        <v>0</v>
      </c>
      <c r="O26" s="269">
        <v>0</v>
      </c>
      <c r="P26" s="160">
        <f t="shared" si="7"/>
        <v>0</v>
      </c>
      <c r="Q26" s="162">
        <f t="shared" si="6"/>
        <v>0</v>
      </c>
    </row>
    <row r="27" spans="3:17" ht="14.25" customHeight="1">
      <c r="C27" s="163" t="s">
        <v>76</v>
      </c>
      <c r="D27" s="164"/>
      <c r="E27" s="164"/>
      <c r="F27" s="164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6"/>
    </row>
    <row r="28" spans="3:17" ht="14.25" customHeight="1">
      <c r="C28" s="133"/>
      <c r="D28" s="134" t="s">
        <v>78</v>
      </c>
      <c r="E28" s="135"/>
      <c r="F28" s="136"/>
      <c r="G28" s="137">
        <f aca="true" t="shared" si="8" ref="G28:O28">SUM(G29:G35)</f>
        <v>15650</v>
      </c>
      <c r="H28" s="138">
        <f t="shared" si="8"/>
        <v>50324</v>
      </c>
      <c r="I28" s="139">
        <f>SUM(I29:I35)</f>
        <v>65974</v>
      </c>
      <c r="J28" s="140">
        <f t="shared" si="8"/>
        <v>0</v>
      </c>
      <c r="K28" s="254">
        <f t="shared" si="8"/>
        <v>2632073</v>
      </c>
      <c r="L28" s="256">
        <f t="shared" si="8"/>
        <v>4171342</v>
      </c>
      <c r="M28" s="138">
        <f t="shared" si="8"/>
        <v>12688045</v>
      </c>
      <c r="N28" s="138">
        <f t="shared" si="8"/>
        <v>10228983</v>
      </c>
      <c r="O28" s="138">
        <f t="shared" si="8"/>
        <v>8866428</v>
      </c>
      <c r="P28" s="150">
        <f aca="true" t="shared" si="9" ref="P28:P37">SUM(K28:O28)</f>
        <v>38586871</v>
      </c>
      <c r="Q28" s="152">
        <f aca="true" t="shared" si="10" ref="Q28:Q33">I28+P28</f>
        <v>38652845</v>
      </c>
    </row>
    <row r="29" spans="3:17" ht="14.25" customHeight="1">
      <c r="C29" s="133"/>
      <c r="D29" s="142"/>
      <c r="E29" s="143" t="s">
        <v>72</v>
      </c>
      <c r="F29" s="144"/>
      <c r="G29" s="137">
        <v>0</v>
      </c>
      <c r="H29" s="137">
        <v>0</v>
      </c>
      <c r="I29" s="145">
        <f aca="true" t="shared" si="11" ref="I29:I43">SUM(G29:H29)</f>
        <v>0</v>
      </c>
      <c r="J29" s="146"/>
      <c r="K29" s="264">
        <v>303930</v>
      </c>
      <c r="L29" s="138">
        <v>1347360</v>
      </c>
      <c r="M29" s="271">
        <v>8472635</v>
      </c>
      <c r="N29" s="271">
        <v>7247700</v>
      </c>
      <c r="O29" s="271">
        <v>6125650</v>
      </c>
      <c r="P29" s="150">
        <f t="shared" si="9"/>
        <v>23497275</v>
      </c>
      <c r="Q29" s="152">
        <f t="shared" si="10"/>
        <v>23497275</v>
      </c>
    </row>
    <row r="30" spans="3:17" ht="14.25" customHeight="1">
      <c r="C30" s="133"/>
      <c r="D30" s="148"/>
      <c r="E30" s="143" t="s">
        <v>32</v>
      </c>
      <c r="F30" s="144"/>
      <c r="G30" s="137">
        <v>0</v>
      </c>
      <c r="H30" s="137">
        <v>0</v>
      </c>
      <c r="I30" s="145">
        <f t="shared" si="11"/>
        <v>0</v>
      </c>
      <c r="J30" s="146"/>
      <c r="K30" s="264">
        <v>1891330</v>
      </c>
      <c r="L30" s="138">
        <v>2330983</v>
      </c>
      <c r="M30" s="271">
        <v>3073770</v>
      </c>
      <c r="N30" s="271">
        <v>2003340</v>
      </c>
      <c r="O30" s="271">
        <v>1668850</v>
      </c>
      <c r="P30" s="150">
        <f t="shared" si="9"/>
        <v>10968273</v>
      </c>
      <c r="Q30" s="152">
        <f t="shared" si="10"/>
        <v>10968273</v>
      </c>
    </row>
    <row r="31" spans="3:17" ht="14.25" customHeight="1">
      <c r="C31" s="133"/>
      <c r="D31" s="142"/>
      <c r="E31" s="143" t="s">
        <v>73</v>
      </c>
      <c r="F31" s="144"/>
      <c r="G31" s="137">
        <v>0</v>
      </c>
      <c r="H31" s="137">
        <v>0</v>
      </c>
      <c r="I31" s="145">
        <f t="shared" si="11"/>
        <v>0</v>
      </c>
      <c r="J31" s="146"/>
      <c r="K31" s="264">
        <v>0</v>
      </c>
      <c r="L31" s="138">
        <v>0</v>
      </c>
      <c r="M31" s="271">
        <v>0</v>
      </c>
      <c r="N31" s="271">
        <v>216900</v>
      </c>
      <c r="O31" s="271">
        <v>674660</v>
      </c>
      <c r="P31" s="150">
        <f t="shared" si="9"/>
        <v>891560</v>
      </c>
      <c r="Q31" s="152">
        <f t="shared" si="10"/>
        <v>891560</v>
      </c>
    </row>
    <row r="32" spans="3:17" ht="14.25" customHeight="1">
      <c r="C32" s="133"/>
      <c r="D32" s="142"/>
      <c r="E32" s="341" t="s">
        <v>68</v>
      </c>
      <c r="F32" s="342"/>
      <c r="G32" s="137">
        <v>0</v>
      </c>
      <c r="H32" s="137">
        <v>0</v>
      </c>
      <c r="I32" s="145">
        <f t="shared" si="11"/>
        <v>0</v>
      </c>
      <c r="J32" s="146"/>
      <c r="K32" s="264">
        <v>21900</v>
      </c>
      <c r="L32" s="138">
        <v>54300</v>
      </c>
      <c r="M32" s="271">
        <v>146370</v>
      </c>
      <c r="N32" s="271">
        <v>153300</v>
      </c>
      <c r="O32" s="271">
        <v>201210</v>
      </c>
      <c r="P32" s="150">
        <f t="shared" si="9"/>
        <v>577080</v>
      </c>
      <c r="Q32" s="152">
        <f t="shared" si="10"/>
        <v>577080</v>
      </c>
    </row>
    <row r="33" spans="3:17" ht="14.25" customHeight="1">
      <c r="C33" s="133"/>
      <c r="D33" s="142"/>
      <c r="E33" s="143" t="s">
        <v>74</v>
      </c>
      <c r="F33" s="144"/>
      <c r="G33" s="138">
        <v>15650</v>
      </c>
      <c r="H33" s="138">
        <v>50324</v>
      </c>
      <c r="I33" s="145">
        <f t="shared" si="11"/>
        <v>65974</v>
      </c>
      <c r="J33" s="149">
        <v>0</v>
      </c>
      <c r="K33" s="264">
        <v>387453</v>
      </c>
      <c r="L33" s="138">
        <v>434319</v>
      </c>
      <c r="M33" s="271">
        <v>928630</v>
      </c>
      <c r="N33" s="271">
        <v>575353</v>
      </c>
      <c r="O33" s="271">
        <v>182708</v>
      </c>
      <c r="P33" s="150">
        <f t="shared" si="9"/>
        <v>2508463</v>
      </c>
      <c r="Q33" s="152">
        <f t="shared" si="10"/>
        <v>2574437</v>
      </c>
    </row>
    <row r="34" spans="3:17" ht="14.25" customHeight="1">
      <c r="C34" s="133"/>
      <c r="D34" s="142"/>
      <c r="E34" s="341" t="s">
        <v>69</v>
      </c>
      <c r="F34" s="342"/>
      <c r="G34" s="265">
        <v>0</v>
      </c>
      <c r="H34" s="265">
        <v>0</v>
      </c>
      <c r="I34" s="145">
        <f t="shared" si="11"/>
        <v>0</v>
      </c>
      <c r="J34" s="151">
        <v>0</v>
      </c>
      <c r="K34" s="266">
        <v>27460</v>
      </c>
      <c r="L34" s="265">
        <v>4380</v>
      </c>
      <c r="M34" s="272">
        <v>63170</v>
      </c>
      <c r="N34" s="272">
        <v>32390</v>
      </c>
      <c r="O34" s="272">
        <v>13350</v>
      </c>
      <c r="P34" s="150">
        <f t="shared" si="9"/>
        <v>140750</v>
      </c>
      <c r="Q34" s="152">
        <f>I34+P34</f>
        <v>140750</v>
      </c>
    </row>
    <row r="35" spans="3:17" ht="14.25" customHeight="1">
      <c r="C35" s="133"/>
      <c r="D35" s="153"/>
      <c r="E35" s="343" t="s">
        <v>70</v>
      </c>
      <c r="F35" s="344"/>
      <c r="G35" s="267">
        <v>0</v>
      </c>
      <c r="H35" s="267">
        <v>0</v>
      </c>
      <c r="I35" s="150">
        <f t="shared" si="11"/>
        <v>0</v>
      </c>
      <c r="J35" s="155">
        <v>0</v>
      </c>
      <c r="K35" s="268">
        <v>0</v>
      </c>
      <c r="L35" s="267">
        <v>0</v>
      </c>
      <c r="M35" s="273">
        <v>3470</v>
      </c>
      <c r="N35" s="273">
        <v>0</v>
      </c>
      <c r="O35" s="273">
        <v>0</v>
      </c>
      <c r="P35" s="154">
        <f t="shared" si="9"/>
        <v>3470</v>
      </c>
      <c r="Q35" s="156">
        <f>I35+P35</f>
        <v>3470</v>
      </c>
    </row>
    <row r="36" spans="3:17" ht="14.25" customHeight="1">
      <c r="C36" s="133"/>
      <c r="D36" s="157" t="s">
        <v>75</v>
      </c>
      <c r="E36" s="250"/>
      <c r="F36" s="136"/>
      <c r="G36" s="251">
        <f aca="true" t="shared" si="12" ref="G36:O36">SUM(G37:G43)</f>
        <v>10050</v>
      </c>
      <c r="H36" s="251">
        <f t="shared" si="12"/>
        <v>49020</v>
      </c>
      <c r="I36" s="139">
        <f>SUM(I37:I43)</f>
        <v>59070</v>
      </c>
      <c r="J36" s="253">
        <f t="shared" si="12"/>
        <v>0</v>
      </c>
      <c r="K36" s="254">
        <f t="shared" si="12"/>
        <v>653300</v>
      </c>
      <c r="L36" s="251">
        <f t="shared" si="12"/>
        <v>1711940</v>
      </c>
      <c r="M36" s="251">
        <f t="shared" si="12"/>
        <v>7698000</v>
      </c>
      <c r="N36" s="251">
        <f t="shared" si="12"/>
        <v>6143884</v>
      </c>
      <c r="O36" s="251">
        <f t="shared" si="12"/>
        <v>5005950</v>
      </c>
      <c r="P36" s="252">
        <f t="shared" si="9"/>
        <v>21213074</v>
      </c>
      <c r="Q36" s="255">
        <f>SUM(Q37:Q43)</f>
        <v>21272144</v>
      </c>
    </row>
    <row r="37" spans="3:17" ht="14.25" customHeight="1">
      <c r="C37" s="133"/>
      <c r="D37" s="142"/>
      <c r="E37" s="143" t="s">
        <v>72</v>
      </c>
      <c r="F37" s="144"/>
      <c r="G37" s="137">
        <v>0</v>
      </c>
      <c r="H37" s="137">
        <v>0</v>
      </c>
      <c r="I37" s="145">
        <f t="shared" si="11"/>
        <v>0</v>
      </c>
      <c r="J37" s="146"/>
      <c r="K37" s="274">
        <v>199500</v>
      </c>
      <c r="L37" s="271">
        <v>1082320</v>
      </c>
      <c r="M37" s="271">
        <v>6530000</v>
      </c>
      <c r="N37" s="271">
        <v>5392274</v>
      </c>
      <c r="O37" s="271">
        <v>4476660</v>
      </c>
      <c r="P37" s="252">
        <f t="shared" si="9"/>
        <v>17680754</v>
      </c>
      <c r="Q37" s="147">
        <f aca="true" t="shared" si="13" ref="Q37:Q43">I37+P37</f>
        <v>17680754</v>
      </c>
    </row>
    <row r="38" spans="3:17" ht="14.25" customHeight="1">
      <c r="C38" s="133"/>
      <c r="D38" s="148"/>
      <c r="E38" s="143" t="s">
        <v>32</v>
      </c>
      <c r="F38" s="144"/>
      <c r="G38" s="137">
        <v>0</v>
      </c>
      <c r="H38" s="137">
        <v>0</v>
      </c>
      <c r="I38" s="145">
        <f t="shared" si="11"/>
        <v>0</v>
      </c>
      <c r="J38" s="146"/>
      <c r="K38" s="274">
        <v>118500</v>
      </c>
      <c r="L38" s="271">
        <v>250710</v>
      </c>
      <c r="M38" s="271">
        <v>310340</v>
      </c>
      <c r="N38" s="271">
        <v>79940</v>
      </c>
      <c r="O38" s="271">
        <v>114710</v>
      </c>
      <c r="P38" s="145">
        <f aca="true" t="shared" si="14" ref="P38:P43">SUM(K38:O38)</f>
        <v>874200</v>
      </c>
      <c r="Q38" s="147">
        <f t="shared" si="13"/>
        <v>874200</v>
      </c>
    </row>
    <row r="39" spans="3:17" ht="14.25" customHeight="1">
      <c r="C39" s="133"/>
      <c r="D39" s="142"/>
      <c r="E39" s="143" t="s">
        <v>73</v>
      </c>
      <c r="F39" s="144"/>
      <c r="G39" s="137">
        <v>0</v>
      </c>
      <c r="H39" s="137">
        <v>0</v>
      </c>
      <c r="I39" s="145">
        <f t="shared" si="11"/>
        <v>0</v>
      </c>
      <c r="J39" s="146"/>
      <c r="K39" s="274">
        <v>0</v>
      </c>
      <c r="L39" s="271">
        <v>0</v>
      </c>
      <c r="M39" s="271">
        <v>0</v>
      </c>
      <c r="N39" s="271">
        <v>90000</v>
      </c>
      <c r="O39" s="271">
        <v>51900</v>
      </c>
      <c r="P39" s="145">
        <f t="shared" si="14"/>
        <v>141900</v>
      </c>
      <c r="Q39" s="147">
        <f>I39+P39</f>
        <v>141900</v>
      </c>
    </row>
    <row r="40" spans="3:17" ht="14.25" customHeight="1">
      <c r="C40" s="133"/>
      <c r="D40" s="142"/>
      <c r="E40" s="341" t="s">
        <v>68</v>
      </c>
      <c r="F40" s="342"/>
      <c r="G40" s="137">
        <v>0</v>
      </c>
      <c r="H40" s="137">
        <v>0</v>
      </c>
      <c r="I40" s="145">
        <f t="shared" si="11"/>
        <v>0</v>
      </c>
      <c r="J40" s="146"/>
      <c r="K40" s="274">
        <v>19800</v>
      </c>
      <c r="L40" s="271">
        <v>54300</v>
      </c>
      <c r="M40" s="271">
        <v>133320</v>
      </c>
      <c r="N40" s="271">
        <v>138600</v>
      </c>
      <c r="O40" s="271">
        <v>210900</v>
      </c>
      <c r="P40" s="145">
        <f t="shared" si="14"/>
        <v>556920</v>
      </c>
      <c r="Q40" s="147">
        <f t="shared" si="13"/>
        <v>556920</v>
      </c>
    </row>
    <row r="41" spans="3:17" ht="14.25" customHeight="1">
      <c r="C41" s="133"/>
      <c r="D41" s="142"/>
      <c r="E41" s="143" t="s">
        <v>74</v>
      </c>
      <c r="F41" s="144"/>
      <c r="G41" s="271">
        <v>10050</v>
      </c>
      <c r="H41" s="138">
        <v>49020</v>
      </c>
      <c r="I41" s="145">
        <f t="shared" si="11"/>
        <v>59070</v>
      </c>
      <c r="J41" s="149">
        <v>0</v>
      </c>
      <c r="K41" s="274">
        <v>314760</v>
      </c>
      <c r="L41" s="271">
        <v>324610</v>
      </c>
      <c r="M41" s="271">
        <v>713630</v>
      </c>
      <c r="N41" s="271">
        <v>438450</v>
      </c>
      <c r="O41" s="271">
        <v>150460</v>
      </c>
      <c r="P41" s="145">
        <f t="shared" si="14"/>
        <v>1941910</v>
      </c>
      <c r="Q41" s="147">
        <f>I41+P41</f>
        <v>2000980</v>
      </c>
    </row>
    <row r="42" spans="3:17" ht="14.25" customHeight="1">
      <c r="C42" s="133"/>
      <c r="D42" s="148"/>
      <c r="E42" s="341" t="s">
        <v>69</v>
      </c>
      <c r="F42" s="342"/>
      <c r="G42" s="137">
        <v>0</v>
      </c>
      <c r="H42" s="138">
        <v>0</v>
      </c>
      <c r="I42" s="145">
        <f t="shared" si="11"/>
        <v>0</v>
      </c>
      <c r="J42" s="149">
        <v>0</v>
      </c>
      <c r="K42" s="274">
        <v>740</v>
      </c>
      <c r="L42" s="271">
        <v>0</v>
      </c>
      <c r="M42" s="271">
        <v>10710</v>
      </c>
      <c r="N42" s="271">
        <v>4620</v>
      </c>
      <c r="O42" s="271">
        <v>1320</v>
      </c>
      <c r="P42" s="145">
        <f t="shared" si="14"/>
        <v>17390</v>
      </c>
      <c r="Q42" s="147">
        <f t="shared" si="13"/>
        <v>17390</v>
      </c>
    </row>
    <row r="43" spans="3:17" ht="14.25" customHeight="1">
      <c r="C43" s="163"/>
      <c r="D43" s="167"/>
      <c r="E43" s="343" t="s">
        <v>70</v>
      </c>
      <c r="F43" s="344"/>
      <c r="G43" s="137">
        <v>0</v>
      </c>
      <c r="H43" s="137">
        <v>0</v>
      </c>
      <c r="I43" s="145">
        <f t="shared" si="11"/>
        <v>0</v>
      </c>
      <c r="J43" s="155">
        <v>0</v>
      </c>
      <c r="K43" s="275">
        <v>0</v>
      </c>
      <c r="L43" s="273">
        <v>0</v>
      </c>
      <c r="M43" s="273">
        <v>0</v>
      </c>
      <c r="N43" s="273">
        <v>0</v>
      </c>
      <c r="O43" s="273">
        <v>0</v>
      </c>
      <c r="P43" s="154">
        <f t="shared" si="14"/>
        <v>0</v>
      </c>
      <c r="Q43" s="156">
        <f t="shared" si="13"/>
        <v>0</v>
      </c>
    </row>
    <row r="44" spans="3:17" ht="14.25" customHeight="1" thickBot="1">
      <c r="C44" s="168"/>
      <c r="D44" s="169" t="s">
        <v>64</v>
      </c>
      <c r="E44" s="169"/>
      <c r="F44" s="169"/>
      <c r="G44" s="170">
        <f aca="true" t="shared" si="15" ref="G44:N44">G28+G36</f>
        <v>25700</v>
      </c>
      <c r="H44" s="171">
        <f t="shared" si="15"/>
        <v>99344</v>
      </c>
      <c r="I44" s="172">
        <f>I28+I36</f>
        <v>125044</v>
      </c>
      <c r="J44" s="173">
        <f t="shared" si="15"/>
        <v>0</v>
      </c>
      <c r="K44" s="174">
        <f t="shared" si="15"/>
        <v>3285373</v>
      </c>
      <c r="L44" s="171">
        <f t="shared" si="15"/>
        <v>5883282</v>
      </c>
      <c r="M44" s="171">
        <f t="shared" si="15"/>
        <v>20386045</v>
      </c>
      <c r="N44" s="171">
        <f t="shared" si="15"/>
        <v>16372867</v>
      </c>
      <c r="O44" s="171">
        <f>O28+O36</f>
        <v>13872378</v>
      </c>
      <c r="P44" s="172">
        <f>P28+P36</f>
        <v>59799945</v>
      </c>
      <c r="Q44" s="175">
        <f>Q28+Q36</f>
        <v>59924989</v>
      </c>
    </row>
  </sheetData>
  <sheetProtection/>
  <mergeCells count="16">
    <mergeCell ref="E15:F15"/>
    <mergeCell ref="E23:F23"/>
    <mergeCell ref="E32:F32"/>
    <mergeCell ref="E40:F40"/>
    <mergeCell ref="G8:I8"/>
    <mergeCell ref="J8:P8"/>
    <mergeCell ref="Q8:Q9"/>
    <mergeCell ref="C8:F9"/>
    <mergeCell ref="E42:F42"/>
    <mergeCell ref="E43:F43"/>
    <mergeCell ref="E17:F17"/>
    <mergeCell ref="E18:F18"/>
    <mergeCell ref="E34:F34"/>
    <mergeCell ref="E35:F35"/>
    <mergeCell ref="E25:F25"/>
    <mergeCell ref="E26:F26"/>
  </mergeCells>
  <printOptions horizontalCentered="1"/>
  <pageMargins left="0.5905511811023623" right="0.2" top="0.3937007874015748" bottom="0.2" header="0.43" footer="0.2"/>
  <pageSetup horizontalDpi="600" verticalDpi="600" orientation="landscape" paperSize="9" scale="89" r:id="rId2"/>
  <ignoredErrors>
    <ignoredError sqref="P41:P43" formulaRange="1"/>
    <ignoredError sqref="P36:Q36 P19:Q19 I19" 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9"/>
  <sheetViews>
    <sheetView view="pageBreakPreview" zoomScaleSheetLayoutView="100" zoomScalePageLayoutView="0" workbookViewId="0" topLeftCell="A43">
      <pane xSplit="20040" topLeftCell="V1" activePane="topLeft" state="split"/>
      <selection pane="topLeft" activeCell="K63" sqref="K63"/>
      <selection pane="topRight" activeCell="V39" sqref="V39"/>
    </sheetView>
  </sheetViews>
  <sheetFormatPr defaultColWidth="8.00390625" defaultRowHeight="13.5"/>
  <cols>
    <col min="1" max="4" width="3.25390625" style="13" customWidth="1"/>
    <col min="5" max="6" width="8.00390625" style="13" customWidth="1"/>
    <col min="7" max="8" width="15.50390625" style="13" customWidth="1"/>
    <col min="9" max="11" width="7.75390625" style="13" customWidth="1"/>
    <col min="12" max="12" width="3.25390625" style="13" customWidth="1"/>
    <col min="13" max="16384" width="8.00390625" style="13" customWidth="1"/>
  </cols>
  <sheetData>
    <row r="1" spans="1:12" s="2" customFormat="1" ht="17.25">
      <c r="A1" s="1" t="s">
        <v>79</v>
      </c>
      <c r="L1" s="53"/>
    </row>
    <row r="2" spans="1:12" s="2" customFormat="1" ht="9.75" customHeight="1">
      <c r="A2" s="1"/>
      <c r="L2" s="53"/>
    </row>
    <row r="3" spans="1:12" s="2" customFormat="1" ht="24" customHeight="1">
      <c r="A3" s="359" t="s">
        <v>16</v>
      </c>
      <c r="B3" s="359"/>
      <c r="C3" s="359"/>
      <c r="D3" s="359"/>
      <c r="E3" s="359"/>
      <c r="F3" s="359"/>
      <c r="G3" s="359"/>
      <c r="H3" s="359"/>
      <c r="I3" s="359"/>
      <c r="J3" s="359"/>
      <c r="K3" s="359"/>
      <c r="L3" s="359"/>
    </row>
    <row r="4" spans="1:12" s="2" customFormat="1" ht="24" customHeight="1">
      <c r="A4" s="359" t="str">
        <f>'様式１'!A5</f>
        <v>平成３０年１月月報</v>
      </c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</row>
    <row r="5" spans="1:12" s="9" customFormat="1" ht="13.5">
      <c r="A5" s="8"/>
      <c r="B5" s="8"/>
      <c r="C5" s="8"/>
      <c r="D5" s="8"/>
      <c r="E5" s="8"/>
      <c r="F5" s="8"/>
      <c r="G5" s="8"/>
      <c r="H5" s="8"/>
      <c r="I5" s="8"/>
      <c r="J5" s="8"/>
      <c r="L5" s="56"/>
    </row>
    <row r="6" spans="1:12" s="2" customFormat="1" ht="17.25">
      <c r="A6" s="14" t="s">
        <v>0</v>
      </c>
      <c r="I6" s="108"/>
      <c r="J6" s="11"/>
      <c r="K6" s="53"/>
      <c r="L6" s="3"/>
    </row>
    <row r="7" spans="2:12" s="2" customFormat="1" ht="17.25">
      <c r="B7" s="16" t="s">
        <v>80</v>
      </c>
      <c r="I7" s="77"/>
      <c r="J7" s="11"/>
      <c r="K7" s="53"/>
      <c r="L7" s="3"/>
    </row>
    <row r="8" spans="3:12" ht="15" customHeight="1" thickBot="1">
      <c r="C8" s="11" t="s">
        <v>112</v>
      </c>
      <c r="D8" s="100"/>
      <c r="E8" s="26"/>
      <c r="F8" s="26"/>
      <c r="G8" s="26"/>
      <c r="H8" s="26"/>
      <c r="I8" s="26"/>
      <c r="J8" s="26"/>
      <c r="L8" s="99"/>
    </row>
    <row r="9" spans="3:12" s="15" customFormat="1" ht="18.75" customHeight="1">
      <c r="C9" s="26"/>
      <c r="D9" s="17"/>
      <c r="E9" s="18"/>
      <c r="F9" s="18"/>
      <c r="G9" s="101" t="s">
        <v>33</v>
      </c>
      <c r="H9" s="101" t="s">
        <v>34</v>
      </c>
      <c r="I9" s="101" t="s">
        <v>2</v>
      </c>
      <c r="J9" s="102"/>
      <c r="L9" s="26"/>
    </row>
    <row r="10" spans="3:12" s="15" customFormat="1" ht="17.25" customHeight="1">
      <c r="C10" s="26"/>
      <c r="D10" s="45" t="s">
        <v>35</v>
      </c>
      <c r="E10" s="46"/>
      <c r="F10" s="46"/>
      <c r="G10" s="109"/>
      <c r="H10" s="109"/>
      <c r="I10" s="355">
        <f>SUM(G10:H10)</f>
        <v>0</v>
      </c>
      <c r="J10" s="356"/>
      <c r="K10" s="26"/>
      <c r="L10" s="26"/>
    </row>
    <row r="11" spans="3:12" s="15" customFormat="1" ht="17.25" customHeight="1" thickBot="1">
      <c r="C11" s="26"/>
      <c r="D11" s="49" t="s">
        <v>81</v>
      </c>
      <c r="E11" s="50"/>
      <c r="F11" s="50"/>
      <c r="G11" s="110"/>
      <c r="H11" s="110"/>
      <c r="I11" s="353">
        <f>SUM(G11:H11)</f>
        <v>0</v>
      </c>
      <c r="J11" s="354"/>
      <c r="K11" s="26"/>
      <c r="L11" s="26"/>
    </row>
    <row r="12" spans="2:12" s="15" customFormat="1" ht="17.25" customHeight="1">
      <c r="B12" s="76"/>
      <c r="C12" s="26"/>
      <c r="D12" s="26"/>
      <c r="E12" s="26"/>
      <c r="F12" s="26"/>
      <c r="G12" s="26"/>
      <c r="H12" s="26"/>
      <c r="I12" s="26"/>
      <c r="J12" s="26"/>
      <c r="K12" s="26"/>
      <c r="L12" s="26"/>
    </row>
    <row r="13" spans="2:12" s="15" customFormat="1" ht="15.75" customHeight="1" thickBot="1">
      <c r="B13" s="26"/>
      <c r="C13" s="11" t="s">
        <v>113</v>
      </c>
      <c r="D13" s="100"/>
      <c r="E13" s="26"/>
      <c r="F13" s="26"/>
      <c r="G13" s="26"/>
      <c r="H13" s="26"/>
      <c r="I13" s="26"/>
      <c r="J13" s="26"/>
      <c r="K13" s="26"/>
      <c r="L13" s="26"/>
    </row>
    <row r="14" spans="2:12" s="15" customFormat="1" ht="15.75" customHeight="1">
      <c r="B14" s="26"/>
      <c r="C14" s="26"/>
      <c r="D14" s="17"/>
      <c r="E14" s="18"/>
      <c r="F14" s="18"/>
      <c r="G14" s="101" t="s">
        <v>33</v>
      </c>
      <c r="H14" s="101" t="s">
        <v>34</v>
      </c>
      <c r="I14" s="101" t="s">
        <v>2</v>
      </c>
      <c r="J14" s="102"/>
      <c r="K14" s="26"/>
      <c r="L14" s="26"/>
    </row>
    <row r="15" spans="2:12" s="15" customFormat="1" ht="15.75" customHeight="1">
      <c r="B15" s="26"/>
      <c r="C15" s="26"/>
      <c r="D15" s="45" t="s">
        <v>35</v>
      </c>
      <c r="E15" s="46"/>
      <c r="F15" s="46"/>
      <c r="G15" s="109">
        <v>389</v>
      </c>
      <c r="H15" s="109">
        <v>552</v>
      </c>
      <c r="I15" s="355">
        <f>SUM(G15:H15)</f>
        <v>941</v>
      </c>
      <c r="J15" s="356"/>
      <c r="K15" s="26"/>
      <c r="L15" s="26"/>
    </row>
    <row r="16" spans="2:12" s="15" customFormat="1" ht="15.75" customHeight="1" thickBot="1">
      <c r="B16" s="26"/>
      <c r="C16" s="26"/>
      <c r="D16" s="49" t="s">
        <v>81</v>
      </c>
      <c r="E16" s="50"/>
      <c r="F16" s="50"/>
      <c r="G16" s="110">
        <v>4359380</v>
      </c>
      <c r="H16" s="110">
        <v>8284006</v>
      </c>
      <c r="I16" s="353">
        <f>SUM(G16:H16)</f>
        <v>12643386</v>
      </c>
      <c r="J16" s="354"/>
      <c r="K16" s="26"/>
      <c r="L16" s="26"/>
    </row>
    <row r="17" spans="2:12" s="15" customFormat="1" ht="15.75" customHeight="1"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</row>
    <row r="18" spans="2:12" s="15" customFormat="1" ht="15.75" customHeight="1" thickBot="1">
      <c r="B18" s="26"/>
      <c r="C18" s="11" t="s">
        <v>114</v>
      </c>
      <c r="D18" s="100"/>
      <c r="E18" s="26"/>
      <c r="F18" s="26"/>
      <c r="G18" s="26"/>
      <c r="H18" s="26"/>
      <c r="I18" s="26"/>
      <c r="J18" s="26"/>
      <c r="K18" s="26"/>
      <c r="L18" s="26"/>
    </row>
    <row r="19" spans="2:12" s="15" customFormat="1" ht="15.75" customHeight="1">
      <c r="B19" s="26"/>
      <c r="C19" s="26"/>
      <c r="D19" s="17"/>
      <c r="E19" s="18"/>
      <c r="F19" s="18"/>
      <c r="G19" s="101" t="s">
        <v>33</v>
      </c>
      <c r="H19" s="101" t="s">
        <v>34</v>
      </c>
      <c r="I19" s="101" t="s">
        <v>2</v>
      </c>
      <c r="J19" s="102"/>
      <c r="K19" s="26"/>
      <c r="L19" s="26"/>
    </row>
    <row r="20" spans="2:12" s="15" customFormat="1" ht="15.75" customHeight="1">
      <c r="B20" s="26"/>
      <c r="C20" s="26"/>
      <c r="D20" s="45" t="s">
        <v>35</v>
      </c>
      <c r="E20" s="104"/>
      <c r="F20" s="46"/>
      <c r="G20" s="109">
        <v>122</v>
      </c>
      <c r="H20" s="109">
        <v>887</v>
      </c>
      <c r="I20" s="355">
        <f>SUM(G20:H20)</f>
        <v>1009</v>
      </c>
      <c r="J20" s="356"/>
      <c r="K20" s="26"/>
      <c r="L20" s="26"/>
    </row>
    <row r="21" spans="2:12" s="15" customFormat="1" ht="15.75" customHeight="1" thickBot="1">
      <c r="B21" s="26"/>
      <c r="C21" s="26"/>
      <c r="D21" s="49" t="s">
        <v>81</v>
      </c>
      <c r="E21" s="50"/>
      <c r="F21" s="50"/>
      <c r="G21" s="110">
        <v>1293632</v>
      </c>
      <c r="H21" s="110">
        <v>6134226</v>
      </c>
      <c r="I21" s="353">
        <f>SUM(G21:H21)</f>
        <v>7427858</v>
      </c>
      <c r="J21" s="354"/>
      <c r="K21" s="26"/>
      <c r="L21" s="26"/>
    </row>
    <row r="22" spans="2:12" s="15" customFormat="1" ht="15.75" customHeight="1"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</row>
    <row r="23" spans="2:12" s="15" customFormat="1" ht="15.75" customHeight="1" thickBot="1">
      <c r="B23" s="26"/>
      <c r="C23" s="11" t="s">
        <v>115</v>
      </c>
      <c r="D23" s="100"/>
      <c r="E23" s="26"/>
      <c r="F23" s="26"/>
      <c r="G23" s="26"/>
      <c r="H23" s="26"/>
      <c r="I23" s="26"/>
      <c r="J23" s="26"/>
      <c r="K23" s="26"/>
      <c r="L23" s="26"/>
    </row>
    <row r="24" spans="2:12" s="15" customFormat="1" ht="15.75" customHeight="1">
      <c r="B24" s="26"/>
      <c r="C24" s="26"/>
      <c r="D24" s="17"/>
      <c r="E24" s="18"/>
      <c r="F24" s="18"/>
      <c r="G24" s="101" t="s">
        <v>33</v>
      </c>
      <c r="H24" s="101" t="s">
        <v>89</v>
      </c>
      <c r="I24" s="101" t="s">
        <v>2</v>
      </c>
      <c r="J24" s="102"/>
      <c r="K24" s="26"/>
      <c r="L24" s="26"/>
    </row>
    <row r="25" spans="2:12" s="15" customFormat="1" ht="15.75" customHeight="1">
      <c r="B25" s="26"/>
      <c r="C25" s="26"/>
      <c r="D25" s="105" t="s">
        <v>35</v>
      </c>
      <c r="E25" s="104"/>
      <c r="F25" s="104"/>
      <c r="G25" s="109">
        <v>128</v>
      </c>
      <c r="H25" s="109">
        <v>2739</v>
      </c>
      <c r="I25" s="355">
        <f>SUM(G25:H25)</f>
        <v>2867</v>
      </c>
      <c r="J25" s="356"/>
      <c r="K25" s="26"/>
      <c r="L25" s="26"/>
    </row>
    <row r="26" spans="2:12" s="15" customFormat="1" ht="15.75" customHeight="1" thickBot="1">
      <c r="B26" s="26"/>
      <c r="C26" s="26"/>
      <c r="D26" s="49" t="s">
        <v>81</v>
      </c>
      <c r="E26" s="50"/>
      <c r="F26" s="50"/>
      <c r="G26" s="111">
        <v>1255118</v>
      </c>
      <c r="H26" s="111">
        <v>35732292</v>
      </c>
      <c r="I26" s="353">
        <f>SUM(G26:H26)</f>
        <v>36987410</v>
      </c>
      <c r="J26" s="354"/>
      <c r="K26" s="26"/>
      <c r="L26" s="26"/>
    </row>
    <row r="27" spans="2:12" s="15" customFormat="1" ht="15.75" customHeight="1"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</row>
    <row r="28" spans="2:12" s="15" customFormat="1" ht="15.75" customHeight="1" thickBot="1">
      <c r="B28" s="26"/>
      <c r="C28" s="11" t="s">
        <v>116</v>
      </c>
      <c r="D28" s="26"/>
      <c r="E28" s="26"/>
      <c r="F28" s="26"/>
      <c r="G28" s="26"/>
      <c r="H28" s="26"/>
      <c r="I28" s="26"/>
      <c r="J28" s="26"/>
      <c r="K28" s="26"/>
      <c r="L28" s="26"/>
    </row>
    <row r="29" spans="2:12" s="15" customFormat="1" ht="15.75" customHeight="1">
      <c r="B29" s="26"/>
      <c r="C29" s="26"/>
      <c r="D29" s="17"/>
      <c r="E29" s="18"/>
      <c r="F29" s="18"/>
      <c r="G29" s="106" t="s">
        <v>33</v>
      </c>
      <c r="H29" s="101" t="s">
        <v>34</v>
      </c>
      <c r="I29" s="101" t="s">
        <v>2</v>
      </c>
      <c r="J29" s="102"/>
      <c r="K29" s="26"/>
      <c r="L29" s="26"/>
    </row>
    <row r="30" spans="2:12" s="15" customFormat="1" ht="15.75" customHeight="1">
      <c r="B30" s="26"/>
      <c r="C30" s="26"/>
      <c r="D30" s="45" t="s">
        <v>35</v>
      </c>
      <c r="E30" s="46"/>
      <c r="F30" s="46"/>
      <c r="G30" s="109">
        <v>0</v>
      </c>
      <c r="H30" s="281">
        <v>522</v>
      </c>
      <c r="I30" s="351">
        <f>SUM(G30:H30)</f>
        <v>522</v>
      </c>
      <c r="J30" s="352"/>
      <c r="K30" s="26"/>
      <c r="L30" s="26"/>
    </row>
    <row r="31" spans="2:12" s="15" customFormat="1" ht="15.75" customHeight="1" thickBot="1">
      <c r="B31" s="26"/>
      <c r="C31" s="26"/>
      <c r="D31" s="49" t="s">
        <v>81</v>
      </c>
      <c r="E31" s="50"/>
      <c r="F31" s="50"/>
      <c r="G31" s="110">
        <v>0</v>
      </c>
      <c r="H31" s="110">
        <v>5585943</v>
      </c>
      <c r="I31" s="353">
        <f>SUM(G31:H31)</f>
        <v>5585943</v>
      </c>
      <c r="J31" s="354"/>
      <c r="K31" s="26"/>
      <c r="L31" s="26"/>
    </row>
    <row r="32" spans="2:12" s="15" customFormat="1" ht="15.75" customHeight="1">
      <c r="B32" s="26"/>
      <c r="C32" s="26"/>
      <c r="D32" s="26"/>
      <c r="E32" s="26"/>
      <c r="F32" s="26"/>
      <c r="G32" s="107"/>
      <c r="H32" s="26"/>
      <c r="I32" s="26"/>
      <c r="J32" s="26"/>
      <c r="K32" s="26"/>
      <c r="L32" s="26"/>
    </row>
    <row r="33" spans="2:12" s="15" customFormat="1" ht="15.75" customHeight="1" thickBot="1">
      <c r="B33" s="26"/>
      <c r="C33" s="11" t="s">
        <v>117</v>
      </c>
      <c r="D33" s="26"/>
      <c r="E33" s="26"/>
      <c r="F33" s="26"/>
      <c r="G33" s="103"/>
      <c r="H33" s="26"/>
      <c r="I33" s="26"/>
      <c r="J33" s="26"/>
      <c r="K33" s="26"/>
      <c r="L33" s="26"/>
    </row>
    <row r="34" spans="2:12" s="15" customFormat="1" ht="15.75" customHeight="1">
      <c r="B34" s="26"/>
      <c r="C34" s="26"/>
      <c r="D34" s="17"/>
      <c r="E34" s="18"/>
      <c r="F34" s="18"/>
      <c r="G34" s="106" t="s">
        <v>33</v>
      </c>
      <c r="H34" s="101" t="s">
        <v>89</v>
      </c>
      <c r="I34" s="101" t="s">
        <v>2</v>
      </c>
      <c r="J34" s="102"/>
      <c r="K34" s="26"/>
      <c r="L34" s="26"/>
    </row>
    <row r="35" spans="2:12" s="15" customFormat="1" ht="15.75" customHeight="1">
      <c r="B35" s="26"/>
      <c r="C35" s="26"/>
      <c r="D35" s="45" t="s">
        <v>35</v>
      </c>
      <c r="E35" s="104"/>
      <c r="F35" s="46"/>
      <c r="G35" s="109">
        <f>G10+G15+G20+G25+G30</f>
        <v>639</v>
      </c>
      <c r="H35" s="109">
        <f>H10+H15+H20+H25+H30</f>
        <v>4700</v>
      </c>
      <c r="I35" s="355">
        <f>SUM(G35:H35)</f>
        <v>5339</v>
      </c>
      <c r="J35" s="356"/>
      <c r="K35" s="26"/>
      <c r="L35" s="26"/>
    </row>
    <row r="36" spans="2:12" s="15" customFormat="1" ht="15.75" customHeight="1" thickBot="1">
      <c r="B36" s="26"/>
      <c r="C36" s="26"/>
      <c r="D36" s="49" t="s">
        <v>81</v>
      </c>
      <c r="E36" s="50"/>
      <c r="F36" s="50"/>
      <c r="G36" s="109">
        <f>G11+G16+G21+G26+G31</f>
        <v>6908130</v>
      </c>
      <c r="H36" s="176">
        <f>H11+H16+H21+H26+H31</f>
        <v>55736467</v>
      </c>
      <c r="I36" s="357">
        <f>SUM(G36:H36)</f>
        <v>62644597</v>
      </c>
      <c r="J36" s="358"/>
      <c r="K36" s="26"/>
      <c r="L36" s="26"/>
    </row>
    <row r="37" spans="2:12" s="15" customFormat="1" ht="15.75" customHeight="1">
      <c r="B37" s="26"/>
      <c r="C37" s="26"/>
      <c r="D37" s="26"/>
      <c r="E37" s="26"/>
      <c r="F37" s="26"/>
      <c r="G37" s="107"/>
      <c r="H37" s="26"/>
      <c r="I37" s="26"/>
      <c r="J37" s="26"/>
      <c r="K37" s="26"/>
      <c r="L37" s="26"/>
    </row>
    <row r="38" spans="2:12" s="15" customFormat="1" ht="17.25" customHeight="1">
      <c r="B38" s="16" t="s">
        <v>90</v>
      </c>
      <c r="C38" s="100"/>
      <c r="D38" s="26"/>
      <c r="E38" s="26"/>
      <c r="F38" s="26"/>
      <c r="G38" s="26"/>
      <c r="H38" s="26"/>
      <c r="I38" s="26"/>
      <c r="J38" s="26"/>
      <c r="K38" s="26"/>
      <c r="L38" s="26"/>
    </row>
    <row r="39" spans="2:12" s="15" customFormat="1" ht="17.25" customHeight="1">
      <c r="B39" s="76"/>
      <c r="C39" s="26"/>
      <c r="D39" s="26"/>
      <c r="E39" s="26"/>
      <c r="F39" s="26"/>
      <c r="G39" s="26"/>
      <c r="H39" s="26"/>
      <c r="I39" s="26"/>
      <c r="J39" s="26"/>
      <c r="K39" s="26"/>
      <c r="L39" s="26"/>
    </row>
    <row r="40" spans="2:12" s="15" customFormat="1" ht="15.75" customHeight="1" thickBot="1">
      <c r="B40" s="26"/>
      <c r="C40" s="11" t="s">
        <v>83</v>
      </c>
      <c r="D40" s="100"/>
      <c r="E40" s="26"/>
      <c r="F40" s="26"/>
      <c r="G40" s="26"/>
      <c r="H40" s="26"/>
      <c r="I40" s="26"/>
      <c r="J40" s="26"/>
      <c r="K40" s="26"/>
      <c r="L40" s="26"/>
    </row>
    <row r="41" spans="2:9" s="15" customFormat="1" ht="15.75" customHeight="1">
      <c r="B41" s="26"/>
      <c r="C41" s="26"/>
      <c r="D41" s="17" t="s">
        <v>35</v>
      </c>
      <c r="E41" s="18"/>
      <c r="F41" s="18"/>
      <c r="G41" s="95">
        <v>3</v>
      </c>
      <c r="H41" s="26"/>
      <c r="I41" s="26"/>
    </row>
    <row r="42" spans="2:9" s="15" customFormat="1" ht="15.75" customHeight="1" thickBot="1">
      <c r="B42" s="26"/>
      <c r="C42" s="26"/>
      <c r="D42" s="49" t="s">
        <v>81</v>
      </c>
      <c r="E42" s="50"/>
      <c r="F42" s="50"/>
      <c r="G42" s="112">
        <v>140723</v>
      </c>
      <c r="H42" s="26"/>
      <c r="I42" s="26"/>
    </row>
    <row r="43" spans="2:12" s="15" customFormat="1" ht="15.75" customHeight="1"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</row>
    <row r="44" spans="2:12" s="15" customFormat="1" ht="15.75" customHeight="1" thickBot="1">
      <c r="B44" s="26"/>
      <c r="C44" s="11" t="s">
        <v>84</v>
      </c>
      <c r="D44" s="100"/>
      <c r="E44" s="26"/>
      <c r="F44" s="26"/>
      <c r="G44" s="26"/>
      <c r="H44" s="26"/>
      <c r="I44" s="26"/>
      <c r="J44" s="26"/>
      <c r="K44" s="26"/>
      <c r="L44" s="26"/>
    </row>
    <row r="45" spans="2:9" s="15" customFormat="1" ht="15.75" customHeight="1">
      <c r="B45" s="26"/>
      <c r="C45" s="26"/>
      <c r="D45" s="17" t="s">
        <v>35</v>
      </c>
      <c r="E45" s="18"/>
      <c r="F45" s="18"/>
      <c r="G45" s="95">
        <v>4</v>
      </c>
      <c r="H45" s="26"/>
      <c r="I45" s="26"/>
    </row>
    <row r="46" spans="2:9" s="15" customFormat="1" ht="15.75" customHeight="1" thickBot="1">
      <c r="B46" s="26"/>
      <c r="C46" s="26"/>
      <c r="D46" s="49" t="s">
        <v>81</v>
      </c>
      <c r="E46" s="50"/>
      <c r="F46" s="50"/>
      <c r="G46" s="112">
        <v>63530</v>
      </c>
      <c r="H46" s="26"/>
      <c r="I46" s="26"/>
    </row>
    <row r="47" spans="2:9" s="15" customFormat="1" ht="15.75" customHeight="1">
      <c r="B47" s="26"/>
      <c r="C47" s="26"/>
      <c r="D47" s="26"/>
      <c r="E47" s="26"/>
      <c r="F47" s="26"/>
      <c r="G47" s="26"/>
      <c r="H47" s="26"/>
      <c r="I47" s="26"/>
    </row>
    <row r="48" spans="2:9" s="15" customFormat="1" ht="15.75" customHeight="1" thickBot="1">
      <c r="B48" s="26"/>
      <c r="C48" s="11" t="s">
        <v>85</v>
      </c>
      <c r="D48" s="100"/>
      <c r="E48" s="26"/>
      <c r="F48" s="26"/>
      <c r="G48" s="26"/>
      <c r="H48" s="26"/>
      <c r="I48" s="26"/>
    </row>
    <row r="49" spans="2:9" s="15" customFormat="1" ht="15.75" customHeight="1">
      <c r="B49" s="26"/>
      <c r="C49" s="26"/>
      <c r="D49" s="17" t="s">
        <v>35</v>
      </c>
      <c r="E49" s="18"/>
      <c r="F49" s="18"/>
      <c r="G49" s="95">
        <v>4</v>
      </c>
      <c r="H49" s="26"/>
      <c r="I49" s="26"/>
    </row>
    <row r="50" spans="2:9" s="15" customFormat="1" ht="15.75" customHeight="1" thickBot="1">
      <c r="B50" s="26"/>
      <c r="C50" s="26"/>
      <c r="D50" s="49" t="s">
        <v>81</v>
      </c>
      <c r="E50" s="50"/>
      <c r="F50" s="50"/>
      <c r="G50" s="112">
        <v>129003</v>
      </c>
      <c r="H50" s="26"/>
      <c r="I50" s="26"/>
    </row>
    <row r="51" spans="2:9" s="15" customFormat="1" ht="15.75" customHeight="1">
      <c r="B51" s="26"/>
      <c r="C51" s="26"/>
      <c r="D51" s="26"/>
      <c r="E51" s="26"/>
      <c r="F51" s="26"/>
      <c r="G51" s="26"/>
      <c r="H51" s="26"/>
      <c r="I51" s="26"/>
    </row>
    <row r="52" spans="2:9" s="15" customFormat="1" ht="15.75" customHeight="1" thickBot="1">
      <c r="B52" s="26"/>
      <c r="C52" s="11" t="s">
        <v>86</v>
      </c>
      <c r="D52" s="26"/>
      <c r="E52" s="26"/>
      <c r="F52" s="26"/>
      <c r="G52" s="26"/>
      <c r="H52" s="26"/>
      <c r="I52" s="26"/>
    </row>
    <row r="53" spans="2:9" s="15" customFormat="1" ht="15.75" customHeight="1">
      <c r="B53" s="26"/>
      <c r="C53" s="26"/>
      <c r="D53" s="17" t="s">
        <v>35</v>
      </c>
      <c r="E53" s="18"/>
      <c r="F53" s="18"/>
      <c r="G53" s="95">
        <v>8</v>
      </c>
      <c r="H53" s="26"/>
      <c r="I53" s="26"/>
    </row>
    <row r="54" spans="2:9" s="15" customFormat="1" ht="15.75" customHeight="1" thickBot="1">
      <c r="B54" s="26"/>
      <c r="C54" s="26"/>
      <c r="D54" s="49" t="s">
        <v>81</v>
      </c>
      <c r="E54" s="50"/>
      <c r="F54" s="50"/>
      <c r="G54" s="112">
        <v>148273</v>
      </c>
      <c r="H54" s="26"/>
      <c r="I54" s="26"/>
    </row>
    <row r="55" spans="2:9" s="15" customFormat="1" ht="15.75" customHeight="1">
      <c r="B55" s="26"/>
      <c r="C55" s="26"/>
      <c r="D55" s="26"/>
      <c r="E55" s="26"/>
      <c r="F55" s="26"/>
      <c r="G55" s="107"/>
      <c r="H55" s="26"/>
      <c r="I55" s="26"/>
    </row>
    <row r="56" spans="2:9" s="15" customFormat="1" ht="15.75" customHeight="1" thickBot="1">
      <c r="B56" s="26"/>
      <c r="C56" s="11" t="s">
        <v>82</v>
      </c>
      <c r="D56" s="26"/>
      <c r="E56" s="26"/>
      <c r="F56" s="26"/>
      <c r="G56" s="26"/>
      <c r="H56" s="26"/>
      <c r="I56" s="26"/>
    </row>
    <row r="57" spans="2:9" s="15" customFormat="1" ht="15.75" customHeight="1">
      <c r="B57" s="26"/>
      <c r="C57" s="26"/>
      <c r="D57" s="17" t="s">
        <v>35</v>
      </c>
      <c r="E57" s="18"/>
      <c r="F57" s="18"/>
      <c r="G57" s="95">
        <f>G41+G45+G49+G53</f>
        <v>19</v>
      </c>
      <c r="H57" s="26"/>
      <c r="I57" s="26"/>
    </row>
    <row r="58" spans="2:9" s="15" customFormat="1" ht="15.75" customHeight="1" thickBot="1">
      <c r="B58" s="26"/>
      <c r="C58" s="26"/>
      <c r="D58" s="49" t="s">
        <v>81</v>
      </c>
      <c r="E58" s="50"/>
      <c r="F58" s="50"/>
      <c r="G58" s="112">
        <f>G42+G46+G50+G54</f>
        <v>481529</v>
      </c>
      <c r="H58" s="26"/>
      <c r="I58" s="26"/>
    </row>
    <row r="59" spans="2:9" s="15" customFormat="1" ht="15.75" customHeight="1">
      <c r="B59" s="26"/>
      <c r="C59" s="26"/>
      <c r="D59" s="26"/>
      <c r="E59" s="26"/>
      <c r="F59" s="26"/>
      <c r="G59" s="107"/>
      <c r="H59" s="26"/>
      <c r="I59" s="26"/>
    </row>
    <row r="60" ht="15.75" customHeight="1"/>
  </sheetData>
  <sheetProtection/>
  <mergeCells count="14">
    <mergeCell ref="A3:L3"/>
    <mergeCell ref="A4:L4"/>
    <mergeCell ref="I16:J16"/>
    <mergeCell ref="I15:J15"/>
    <mergeCell ref="I20:J20"/>
    <mergeCell ref="I21:J21"/>
    <mergeCell ref="I10:J10"/>
    <mergeCell ref="I11:J11"/>
    <mergeCell ref="I30:J30"/>
    <mergeCell ref="I31:J31"/>
    <mergeCell ref="I35:J35"/>
    <mergeCell ref="I36:J36"/>
    <mergeCell ref="I25:J25"/>
    <mergeCell ref="I26:J26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情報システム課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西宮市</dc:creator>
  <cp:keywords/>
  <dc:description/>
  <cp:lastModifiedBy>厚生課</cp:lastModifiedBy>
  <cp:lastPrinted>2018-04-12T01:06:45Z</cp:lastPrinted>
  <dcterms:created xsi:type="dcterms:W3CDTF">2006-12-27T00:16:47Z</dcterms:created>
  <dcterms:modified xsi:type="dcterms:W3CDTF">2018-04-12T06:43:50Z</dcterms:modified>
  <cp:category/>
  <cp:version/>
  <cp:contentType/>
  <cp:contentStatus/>
</cp:coreProperties>
</file>